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T:\Etudes\Dossiers récurrents\Monitoring\Màj\Emploi indépendant\"/>
    </mc:Choice>
  </mc:AlternateContent>
  <xr:revisionPtr revIDLastSave="0" documentId="13_ncr:1_{0804FD69-75D7-4664-A7AE-1AC68F1E5D2B}" xr6:coauthVersionLast="47" xr6:coauthVersionMax="47" xr10:uidLastSave="{00000000-0000-0000-0000-000000000000}"/>
  <bookViews>
    <workbookView xWindow="1200" yWindow="-108" windowWidth="21948" windowHeight="13176" tabRatio="650" xr2:uid="{00000000-000D-0000-FFFF-FFFF00000000}"/>
  </bookViews>
  <sheets>
    <sheet name="E" sheetId="1" r:id="rId1"/>
    <sheet name="E.1.1" sheetId="9" r:id="rId2"/>
    <sheet name="E.1.2" sheetId="11" r:id="rId3"/>
    <sheet name="E.1.3" sheetId="10" r:id="rId4"/>
    <sheet name="E.1.4" sheetId="4" r:id="rId5"/>
    <sheet name="E.1.5" sheetId="5" r:id="rId6"/>
    <sheet name="E.1.6" sheetId="12" r:id="rId7"/>
    <sheet name="E.1.7" sheetId="3" r:id="rId8"/>
    <sheet name="E.1.8" sheetId="6" r:id="rId9"/>
    <sheet name="E.1.9" sheetId="2" r:id="rId10"/>
    <sheet name="E.1.10" sheetId="8" r:id="rId11"/>
    <sheet name="E.1.11" sheetId="7" r:id="rId12"/>
  </sheets>
  <externalReferences>
    <externalReference r:id="rId13"/>
  </externalReferences>
  <definedNames>
    <definedName name="_IDX2" localSheetId="7">'E.1.7'!#REF!</definedName>
    <definedName name="A._Kerncijfers">[1]A!#REF!</definedName>
    <definedName name="_xlnm.Database">#REF!</definedName>
    <definedName name="_xlnm.Print_Titles" localSheetId="1">'E.1.1'!$1:$14</definedName>
    <definedName name="_xlnm.Print_Titles" localSheetId="2">'E.1.2'!$1:$14</definedName>
    <definedName name="_xlnm.Print_Titles" localSheetId="3">'E.1.3'!$1:$11</definedName>
    <definedName name="_xlnm.Print_Titles" localSheetId="9">'E.1.9'!$1:$7</definedName>
    <definedName name="_xlnm.Print_Area" localSheetId="0">E!$A$1:$I$36</definedName>
    <definedName name="_xlnm.Print_Area" localSheetId="1">'E.1.1'!$A$1:$AD$101</definedName>
    <definedName name="_xlnm.Print_Area" localSheetId="10">'E.1.10'!$A$1:$J$41</definedName>
    <definedName name="_xlnm.Print_Area" localSheetId="11">'E.1.11'!$A$1:$Q$41</definedName>
    <definedName name="_xlnm.Print_Area" localSheetId="2">'E.1.2'!$A$1:$AA$81</definedName>
    <definedName name="_xlnm.Print_Area" localSheetId="3">'E.1.3'!$A$1:$H$125</definedName>
    <definedName name="_xlnm.Print_Area" localSheetId="4">'E.1.4'!$A$1:$K$37</definedName>
    <definedName name="_xlnm.Print_Area" localSheetId="5">'E.1.5'!$A$1:$Q$40</definedName>
    <definedName name="_xlnm.Print_Area" localSheetId="6">'E.1.6'!$A$1:$M$41</definedName>
    <definedName name="_xlnm.Print_Area" localSheetId="7">'E.1.7'!$A$1:$I$41</definedName>
    <definedName name="_xlnm.Print_Area" localSheetId="8">'E.1.8'!$A$1:$H$41</definedName>
    <definedName name="_xlnm.Print_Area" localSheetId="9">'E.1.9'!$A$1:$T$67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7" i="7" l="1"/>
  <c r="P37" i="7"/>
  <c r="O37" i="7"/>
  <c r="N37" i="7"/>
  <c r="M37" i="7"/>
  <c r="L37" i="7"/>
  <c r="K37" i="7"/>
  <c r="Q35" i="7"/>
  <c r="P35" i="7"/>
  <c r="O35" i="7"/>
  <c r="N35" i="7"/>
  <c r="M35" i="7"/>
  <c r="L35" i="7"/>
  <c r="K35" i="7"/>
  <c r="Q34" i="7"/>
  <c r="P34" i="7"/>
  <c r="O34" i="7"/>
  <c r="N34" i="7"/>
  <c r="M34" i="7"/>
  <c r="L34" i="7"/>
  <c r="K34" i="7"/>
  <c r="Q33" i="7"/>
  <c r="P33" i="7"/>
  <c r="O33" i="7"/>
  <c r="N33" i="7"/>
  <c r="M33" i="7"/>
  <c r="L33" i="7"/>
  <c r="K33" i="7"/>
  <c r="K14" i="7"/>
  <c r="L14" i="7"/>
  <c r="M14" i="7"/>
  <c r="N14" i="7"/>
  <c r="O14" i="7"/>
  <c r="P14" i="7"/>
  <c r="Q14" i="7"/>
  <c r="K15" i="7"/>
  <c r="L15" i="7"/>
  <c r="M15" i="7"/>
  <c r="N15" i="7"/>
  <c r="O15" i="7"/>
  <c r="P15" i="7"/>
  <c r="Q15" i="7"/>
  <c r="K16" i="7"/>
  <c r="L16" i="7"/>
  <c r="M16" i="7"/>
  <c r="N16" i="7"/>
  <c r="O16" i="7"/>
  <c r="P16" i="7"/>
  <c r="Q16" i="7"/>
  <c r="K17" i="7"/>
  <c r="L17" i="7"/>
  <c r="M17" i="7"/>
  <c r="N17" i="7"/>
  <c r="O17" i="7"/>
  <c r="P17" i="7"/>
  <c r="Q17" i="7"/>
  <c r="K18" i="7"/>
  <c r="L18" i="7"/>
  <c r="M18" i="7"/>
  <c r="N18" i="7"/>
  <c r="O18" i="7"/>
  <c r="P18" i="7"/>
  <c r="Q18" i="7"/>
  <c r="K19" i="7"/>
  <c r="L19" i="7"/>
  <c r="M19" i="7"/>
  <c r="N19" i="7"/>
  <c r="O19" i="7"/>
  <c r="P19" i="7"/>
  <c r="Q19" i="7"/>
  <c r="K20" i="7"/>
  <c r="L20" i="7"/>
  <c r="M20" i="7"/>
  <c r="N20" i="7"/>
  <c r="O20" i="7"/>
  <c r="P20" i="7"/>
  <c r="Q20" i="7"/>
  <c r="K21" i="7"/>
  <c r="L21" i="7"/>
  <c r="M21" i="7"/>
  <c r="N21" i="7"/>
  <c r="O21" i="7"/>
  <c r="P21" i="7"/>
  <c r="Q21" i="7"/>
  <c r="K22" i="7"/>
  <c r="L22" i="7"/>
  <c r="M22" i="7"/>
  <c r="N22" i="7"/>
  <c r="O22" i="7"/>
  <c r="P22" i="7"/>
  <c r="Q22" i="7"/>
  <c r="K23" i="7"/>
  <c r="L23" i="7"/>
  <c r="M23" i="7"/>
  <c r="N23" i="7"/>
  <c r="O23" i="7"/>
  <c r="P23" i="7"/>
  <c r="Q23" i="7"/>
  <c r="K24" i="7"/>
  <c r="L24" i="7"/>
  <c r="M24" i="7"/>
  <c r="N24" i="7"/>
  <c r="O24" i="7"/>
  <c r="P24" i="7"/>
  <c r="Q24" i="7"/>
  <c r="K25" i="7"/>
  <c r="L25" i="7"/>
  <c r="M25" i="7"/>
  <c r="N25" i="7"/>
  <c r="O25" i="7"/>
  <c r="P25" i="7"/>
  <c r="Q25" i="7"/>
  <c r="K26" i="7"/>
  <c r="L26" i="7"/>
  <c r="M26" i="7"/>
  <c r="N26" i="7"/>
  <c r="O26" i="7"/>
  <c r="P26" i="7"/>
  <c r="Q26" i="7"/>
  <c r="K27" i="7"/>
  <c r="L27" i="7"/>
  <c r="M27" i="7"/>
  <c r="N27" i="7"/>
  <c r="O27" i="7"/>
  <c r="P27" i="7"/>
  <c r="Q27" i="7"/>
  <c r="K28" i="7"/>
  <c r="L28" i="7"/>
  <c r="M28" i="7"/>
  <c r="N28" i="7"/>
  <c r="O28" i="7"/>
  <c r="P28" i="7"/>
  <c r="Q28" i="7"/>
  <c r="K29" i="7"/>
  <c r="L29" i="7"/>
  <c r="M29" i="7"/>
  <c r="N29" i="7"/>
  <c r="O29" i="7"/>
  <c r="P29" i="7"/>
  <c r="Q29" i="7"/>
  <c r="K30" i="7"/>
  <c r="L30" i="7"/>
  <c r="M30" i="7"/>
  <c r="N30" i="7"/>
  <c r="O30" i="7"/>
  <c r="P30" i="7"/>
  <c r="Q30" i="7"/>
  <c r="K31" i="7"/>
  <c r="L31" i="7"/>
  <c r="M31" i="7"/>
  <c r="N31" i="7"/>
  <c r="O31" i="7"/>
  <c r="P31" i="7"/>
  <c r="Q31" i="7"/>
  <c r="L13" i="7"/>
  <c r="M13" i="7"/>
  <c r="N13" i="7"/>
  <c r="O13" i="7"/>
  <c r="P13" i="7"/>
  <c r="Q13" i="7"/>
  <c r="K13" i="7"/>
  <c r="O60" i="2"/>
  <c r="O63" i="2" s="1"/>
  <c r="N60" i="2"/>
  <c r="N63" i="2" s="1"/>
  <c r="N64" i="2" s="1"/>
  <c r="O64" i="2" l="1"/>
  <c r="C120" i="10"/>
  <c r="D120" i="10"/>
  <c r="E120" i="10"/>
  <c r="F120" i="10"/>
  <c r="G120" i="10"/>
  <c r="H120" i="10"/>
  <c r="B120" i="10"/>
  <c r="H122" i="10" l="1"/>
  <c r="G122" i="10"/>
  <c r="F122" i="10"/>
  <c r="E122" i="10"/>
  <c r="D122" i="10"/>
  <c r="C122" i="10"/>
  <c r="B122" i="10"/>
  <c r="H121" i="10"/>
  <c r="G121" i="10"/>
  <c r="F121" i="10"/>
  <c r="E121" i="10"/>
  <c r="D121" i="10"/>
  <c r="C121" i="10"/>
  <c r="B121" i="10"/>
  <c r="H94" i="10"/>
  <c r="G94" i="10"/>
  <c r="F94" i="10"/>
  <c r="E94" i="10"/>
  <c r="D94" i="10"/>
  <c r="C94" i="10"/>
  <c r="B94" i="10"/>
  <c r="H93" i="10"/>
  <c r="G93" i="10"/>
  <c r="F93" i="10"/>
  <c r="E93" i="10"/>
  <c r="D93" i="10"/>
  <c r="C93" i="10"/>
  <c r="B93" i="10"/>
  <c r="H66" i="10"/>
  <c r="G66" i="10"/>
  <c r="F66" i="10"/>
  <c r="E66" i="10"/>
  <c r="D66" i="10"/>
  <c r="C66" i="10"/>
  <c r="B66" i="10"/>
  <c r="H65" i="10"/>
  <c r="G65" i="10"/>
  <c r="F65" i="10"/>
  <c r="E65" i="10"/>
  <c r="D65" i="10"/>
  <c r="C65" i="10"/>
  <c r="B65" i="10"/>
  <c r="H38" i="10"/>
  <c r="H37" i="10"/>
  <c r="G38" i="10"/>
  <c r="G37" i="10"/>
  <c r="F38" i="10"/>
  <c r="F37" i="10"/>
  <c r="E38" i="10"/>
  <c r="E37" i="10"/>
  <c r="D38" i="10"/>
  <c r="D37" i="10"/>
  <c r="C38" i="10"/>
  <c r="C37" i="10"/>
  <c r="B38" i="10"/>
  <c r="B37" i="10"/>
  <c r="Y77" i="11"/>
  <c r="Y76" i="11"/>
  <c r="Y75" i="11"/>
  <c r="Y72" i="11"/>
  <c r="Y71" i="11"/>
  <c r="Y70" i="11"/>
  <c r="Y67" i="11"/>
  <c r="Y66" i="11"/>
  <c r="Y65" i="11"/>
  <c r="V77" i="11"/>
  <c r="V76" i="11"/>
  <c r="V75" i="11"/>
  <c r="V72" i="11"/>
  <c r="V71" i="11"/>
  <c r="V70" i="11"/>
  <c r="V67" i="11"/>
  <c r="V66" i="11"/>
  <c r="V65" i="11"/>
  <c r="AB97" i="9"/>
  <c r="AB96" i="9"/>
  <c r="AB95" i="9"/>
  <c r="AB92" i="9"/>
  <c r="AB91" i="9"/>
  <c r="AB90" i="9"/>
  <c r="AB87" i="9"/>
  <c r="AB86" i="9"/>
  <c r="AB85" i="9"/>
  <c r="AB81" i="9"/>
  <c r="AB82" i="9"/>
  <c r="AB80" i="9"/>
  <c r="Z97" i="9"/>
  <c r="Z96" i="9"/>
  <c r="Z95" i="9"/>
  <c r="Z92" i="9"/>
  <c r="Z91" i="9"/>
  <c r="Y91" i="9"/>
  <c r="Z90" i="9"/>
  <c r="Y90" i="9"/>
  <c r="Z87" i="9"/>
  <c r="Z86" i="9"/>
  <c r="Y86" i="9"/>
  <c r="Z85" i="9"/>
  <c r="Y85" i="9"/>
  <c r="Z82" i="9"/>
  <c r="Z81" i="9"/>
  <c r="Y81" i="9"/>
  <c r="Z80" i="9"/>
  <c r="Y80" i="9"/>
  <c r="Y76" i="9"/>
  <c r="Y75" i="9"/>
  <c r="Y74" i="9"/>
  <c r="Y71" i="9"/>
  <c r="Y66" i="9"/>
  <c r="Y61" i="9"/>
  <c r="Y54" i="9"/>
  <c r="Y53" i="9"/>
  <c r="Y50" i="9"/>
  <c r="Y45" i="9"/>
  <c r="Y55" i="9" s="1"/>
  <c r="Y40" i="9"/>
  <c r="Y33" i="9"/>
  <c r="Y96" i="9" s="1"/>
  <c r="Y32" i="9"/>
  <c r="Y95" i="9" s="1"/>
  <c r="Y29" i="9"/>
  <c r="Y92" i="9" s="1"/>
  <c r="Y24" i="9"/>
  <c r="Y87" i="9" s="1"/>
  <c r="Y19" i="9"/>
  <c r="Y82" i="9" s="1"/>
  <c r="B36" i="6"/>
  <c r="C36" i="6"/>
  <c r="D36" i="6"/>
  <c r="E36" i="6"/>
  <c r="F36" i="6"/>
  <c r="G36" i="6"/>
  <c r="C35" i="6"/>
  <c r="D35" i="6"/>
  <c r="E35" i="6"/>
  <c r="F35" i="6"/>
  <c r="G35" i="6"/>
  <c r="B35" i="6"/>
  <c r="B36" i="3"/>
  <c r="C36" i="3"/>
  <c r="D36" i="3"/>
  <c r="E36" i="3"/>
  <c r="F36" i="3"/>
  <c r="G36" i="3"/>
  <c r="C35" i="3"/>
  <c r="D35" i="3"/>
  <c r="E35" i="3"/>
  <c r="F35" i="3"/>
  <c r="G35" i="3"/>
  <c r="B35" i="3"/>
  <c r="Y34" i="9" l="1"/>
  <c r="Y97" i="9" s="1"/>
  <c r="K17" i="12"/>
  <c r="M17" i="12" s="1"/>
  <c r="L17" i="12"/>
  <c r="K18" i="12"/>
  <c r="L18" i="12"/>
  <c r="K19" i="12"/>
  <c r="L19" i="12"/>
  <c r="K20" i="12"/>
  <c r="L20" i="12"/>
  <c r="L16" i="12"/>
  <c r="K16" i="12"/>
  <c r="S42" i="2"/>
  <c r="T42" i="2"/>
  <c r="S43" i="2"/>
  <c r="T43" i="2"/>
  <c r="S44" i="2"/>
  <c r="T44" i="2"/>
  <c r="S45" i="2"/>
  <c r="T45" i="2"/>
  <c r="S46" i="2"/>
  <c r="T46" i="2"/>
  <c r="S47" i="2"/>
  <c r="T47" i="2"/>
  <c r="S48" i="2"/>
  <c r="T48" i="2"/>
  <c r="S49" i="2"/>
  <c r="T49" i="2"/>
  <c r="S50" i="2"/>
  <c r="T50" i="2"/>
  <c r="S51" i="2"/>
  <c r="T51" i="2"/>
  <c r="S52" i="2"/>
  <c r="T52" i="2"/>
  <c r="S53" i="2"/>
  <c r="T53" i="2"/>
  <c r="S54" i="2"/>
  <c r="T54" i="2"/>
  <c r="S55" i="2"/>
  <c r="T55" i="2"/>
  <c r="S56" i="2"/>
  <c r="T56" i="2"/>
  <c r="S57" i="2"/>
  <c r="T57" i="2"/>
  <c r="S58" i="2"/>
  <c r="T58" i="2"/>
  <c r="S59" i="2"/>
  <c r="T59" i="2"/>
  <c r="S61" i="2"/>
  <c r="T61" i="2"/>
  <c r="S62" i="2"/>
  <c r="T62" i="2"/>
  <c r="T41" i="2"/>
  <c r="S41" i="2"/>
  <c r="P60" i="2"/>
  <c r="D17" i="5"/>
  <c r="D18" i="5"/>
  <c r="M16" i="12" l="1"/>
  <c r="M18" i="12"/>
  <c r="M19" i="12"/>
  <c r="M20" i="12"/>
  <c r="P63" i="2"/>
  <c r="P64" i="2" s="1"/>
  <c r="B118" i="10"/>
  <c r="C118" i="10"/>
  <c r="D118" i="10"/>
  <c r="E118" i="10"/>
  <c r="F118" i="10"/>
  <c r="G118" i="10"/>
  <c r="H118" i="10"/>
  <c r="AA76" i="11"/>
  <c r="Z72" i="11"/>
  <c r="Z67" i="11"/>
  <c r="Z66" i="11"/>
  <c r="AA61" i="11"/>
  <c r="Z61" i="11"/>
  <c r="AA60" i="11"/>
  <c r="Z60" i="11"/>
  <c r="AA59" i="11"/>
  <c r="Z59" i="11"/>
  <c r="AA56" i="11"/>
  <c r="Z56" i="11"/>
  <c r="AA55" i="11"/>
  <c r="Z55" i="11"/>
  <c r="AA54" i="11"/>
  <c r="Z54" i="11"/>
  <c r="AA51" i="11"/>
  <c r="Z51" i="11"/>
  <c r="AA50" i="11"/>
  <c r="Z50" i="11"/>
  <c r="AA49" i="11"/>
  <c r="Z49" i="11"/>
  <c r="AA45" i="11"/>
  <c r="Z45" i="11"/>
  <c r="AA44" i="11"/>
  <c r="Z44" i="11"/>
  <c r="AA43" i="11"/>
  <c r="Z43" i="11"/>
  <c r="AA40" i="11"/>
  <c r="Z40" i="11"/>
  <c r="AA39" i="11"/>
  <c r="Z39" i="11"/>
  <c r="AA38" i="11"/>
  <c r="Z38" i="11"/>
  <c r="AA35" i="11"/>
  <c r="Z35" i="11"/>
  <c r="AA34" i="11"/>
  <c r="Z34" i="11"/>
  <c r="AA33" i="11"/>
  <c r="Z33" i="11"/>
  <c r="AA29" i="11"/>
  <c r="Z29" i="11"/>
  <c r="AA28" i="11"/>
  <c r="Z28" i="11"/>
  <c r="AA27" i="11"/>
  <c r="Z27" i="11"/>
  <c r="AA24" i="11"/>
  <c r="Z24" i="11"/>
  <c r="AA23" i="11"/>
  <c r="Z23" i="11"/>
  <c r="AA22" i="11"/>
  <c r="Z22" i="11"/>
  <c r="AA18" i="11"/>
  <c r="AA19" i="11"/>
  <c r="AA17" i="11"/>
  <c r="Z18" i="11"/>
  <c r="Z19" i="11"/>
  <c r="Z17" i="11"/>
  <c r="AD70" i="9"/>
  <c r="AC70" i="9"/>
  <c r="AD69" i="9"/>
  <c r="AC69" i="9"/>
  <c r="AD65" i="9"/>
  <c r="AC65" i="9"/>
  <c r="AD64" i="9"/>
  <c r="AC64" i="9"/>
  <c r="AD60" i="9"/>
  <c r="AC60" i="9"/>
  <c r="AD59" i="9"/>
  <c r="AC59" i="9"/>
  <c r="AD49" i="9"/>
  <c r="AC49" i="9"/>
  <c r="AD48" i="9"/>
  <c r="AC48" i="9"/>
  <c r="AD44" i="9"/>
  <c r="AC44" i="9"/>
  <c r="AD43" i="9"/>
  <c r="AC43" i="9"/>
  <c r="AD39" i="9"/>
  <c r="AC39" i="9"/>
  <c r="AD38" i="9"/>
  <c r="AC38" i="9"/>
  <c r="AD28" i="9"/>
  <c r="AC28" i="9"/>
  <c r="AD27" i="9"/>
  <c r="AC27" i="9"/>
  <c r="AD23" i="9"/>
  <c r="AC23" i="9"/>
  <c r="AD22" i="9"/>
  <c r="AC22" i="9"/>
  <c r="AC18" i="9"/>
  <c r="AD18" i="9"/>
  <c r="AD17" i="9"/>
  <c r="AC17" i="9"/>
  <c r="AD91" i="9"/>
  <c r="AD90" i="9"/>
  <c r="AD86" i="9"/>
  <c r="AD85" i="9"/>
  <c r="AD81" i="9"/>
  <c r="AD80" i="9"/>
  <c r="AD75" i="9"/>
  <c r="AD74" i="9"/>
  <c r="AD71" i="9"/>
  <c r="AD66" i="9"/>
  <c r="AD54" i="9"/>
  <c r="AD53" i="9"/>
  <c r="AD50" i="9"/>
  <c r="AD45" i="9"/>
  <c r="D35" i="8"/>
  <c r="D34" i="8"/>
  <c r="H30" i="5"/>
  <c r="H29" i="5"/>
  <c r="L30" i="5"/>
  <c r="L29" i="5"/>
  <c r="L24" i="5"/>
  <c r="L23" i="5"/>
  <c r="H24" i="5"/>
  <c r="H23" i="5"/>
  <c r="C117" i="10"/>
  <c r="D117" i="10"/>
  <c r="E117" i="10"/>
  <c r="F117" i="10"/>
  <c r="G117" i="10"/>
  <c r="H117" i="10"/>
  <c r="B117" i="10"/>
  <c r="AA77" i="11"/>
  <c r="Z76" i="11"/>
  <c r="AA75" i="11"/>
  <c r="AA72" i="11"/>
  <c r="AA71" i="11"/>
  <c r="Z70" i="11"/>
  <c r="AA66" i="11"/>
  <c r="AA67" i="11"/>
  <c r="AA65" i="11"/>
  <c r="AA70" i="11" l="1"/>
  <c r="Z65" i="11"/>
  <c r="Z71" i="11"/>
  <c r="Z77" i="11"/>
  <c r="Z75" i="11"/>
  <c r="AD87" i="9"/>
  <c r="AC92" i="9"/>
  <c r="AD76" i="9"/>
  <c r="AD95" i="9"/>
  <c r="AD96" i="9"/>
  <c r="AC29" i="9"/>
  <c r="AC33" i="9"/>
  <c r="AC40" i="9"/>
  <c r="AC50" i="9"/>
  <c r="AC54" i="9"/>
  <c r="AC61" i="9"/>
  <c r="AC71" i="9"/>
  <c r="AC75" i="9"/>
  <c r="AC80" i="9"/>
  <c r="AC86" i="9"/>
  <c r="AC90" i="9"/>
  <c r="AC96" i="9"/>
  <c r="AD29" i="9"/>
  <c r="AD33" i="9"/>
  <c r="AD40" i="9"/>
  <c r="AD61" i="9"/>
  <c r="AD19" i="9"/>
  <c r="AC24" i="9"/>
  <c r="AC32" i="9"/>
  <c r="AC34" i="9"/>
  <c r="AC45" i="9"/>
  <c r="AC53" i="9"/>
  <c r="AC66" i="9"/>
  <c r="AC74" i="9"/>
  <c r="AC76" i="9"/>
  <c r="AC81" i="9"/>
  <c r="AC85" i="9"/>
  <c r="AC87" i="9"/>
  <c r="AC91" i="9"/>
  <c r="AC95" i="9"/>
  <c r="AC19" i="9"/>
  <c r="AD24" i="9"/>
  <c r="AD32" i="9"/>
  <c r="M60" i="2"/>
  <c r="U71" i="11"/>
  <c r="U70" i="11"/>
  <c r="U66" i="11"/>
  <c r="U65" i="11"/>
  <c r="U60" i="11"/>
  <c r="U59" i="11"/>
  <c r="U56" i="11"/>
  <c r="U51" i="11"/>
  <c r="U44" i="11"/>
  <c r="U43" i="11"/>
  <c r="U40" i="11"/>
  <c r="U35" i="11"/>
  <c r="U28" i="11"/>
  <c r="U27" i="11"/>
  <c r="U24" i="11"/>
  <c r="U19" i="11"/>
  <c r="U76" i="11" l="1"/>
  <c r="AD92" i="9"/>
  <c r="AD34" i="9"/>
  <c r="AC97" i="9"/>
  <c r="U75" i="11"/>
  <c r="U77" i="11" s="1"/>
  <c r="U61" i="11"/>
  <c r="AD97" i="9"/>
  <c r="AD82" i="9"/>
  <c r="AC82" i="9"/>
  <c r="AD55" i="9"/>
  <c r="AC55" i="9"/>
  <c r="U72" i="11"/>
  <c r="U67" i="11"/>
  <c r="M63" i="2"/>
  <c r="M64" i="2" s="1"/>
  <c r="U29" i="11"/>
  <c r="U45" i="11"/>
  <c r="D37" i="3"/>
  <c r="K36" i="5"/>
  <c r="J36" i="5"/>
  <c r="K35" i="5"/>
  <c r="J35" i="5"/>
  <c r="G36" i="5"/>
  <c r="F36" i="5"/>
  <c r="G35" i="5"/>
  <c r="F35" i="5"/>
  <c r="B36" i="5"/>
  <c r="C36" i="5"/>
  <c r="D36" i="5" s="1"/>
  <c r="E36" i="5" s="1"/>
  <c r="C35" i="5"/>
  <c r="B35" i="5"/>
  <c r="O30" i="5"/>
  <c r="N30" i="5"/>
  <c r="O29" i="5"/>
  <c r="N29" i="5"/>
  <c r="O24" i="5"/>
  <c r="N24" i="5"/>
  <c r="O23" i="5"/>
  <c r="N23" i="5"/>
  <c r="N18" i="5"/>
  <c r="O18" i="5"/>
  <c r="O17" i="5"/>
  <c r="N17" i="5"/>
  <c r="B16" i="4"/>
  <c r="C32" i="4"/>
  <c r="D32" i="4"/>
  <c r="C33" i="4"/>
  <c r="D33" i="4"/>
  <c r="B33" i="4"/>
  <c r="B32" i="4"/>
  <c r="B28" i="4"/>
  <c r="C116" i="10"/>
  <c r="D116" i="10"/>
  <c r="E116" i="10"/>
  <c r="F116" i="10"/>
  <c r="G116" i="10"/>
  <c r="H116" i="10"/>
  <c r="B116" i="10"/>
  <c r="X91" i="9"/>
  <c r="X90" i="9"/>
  <c r="X86" i="9"/>
  <c r="X85" i="9"/>
  <c r="X81" i="9"/>
  <c r="X80" i="9"/>
  <c r="X19" i="9"/>
  <c r="X75" i="9"/>
  <c r="X74" i="9"/>
  <c r="X71" i="9"/>
  <c r="X66" i="9"/>
  <c r="X61" i="9"/>
  <c r="X54" i="9"/>
  <c r="X53" i="9"/>
  <c r="X50" i="9"/>
  <c r="X45" i="9"/>
  <c r="X40" i="9"/>
  <c r="X33" i="9"/>
  <c r="X32" i="9"/>
  <c r="X29" i="9"/>
  <c r="X24" i="9"/>
  <c r="C33" i="8"/>
  <c r="I14" i="8" s="1"/>
  <c r="B33" i="8"/>
  <c r="H17" i="8" s="1"/>
  <c r="D14" i="8"/>
  <c r="D15" i="8"/>
  <c r="D16" i="8"/>
  <c r="D17" i="8"/>
  <c r="D18" i="8"/>
  <c r="D19" i="8"/>
  <c r="D20" i="8"/>
  <c r="D21" i="8"/>
  <c r="D22" i="8"/>
  <c r="D23" i="8"/>
  <c r="D24" i="8"/>
  <c r="D25" i="8"/>
  <c r="D26" i="8"/>
  <c r="D27" i="8"/>
  <c r="D28" i="8"/>
  <c r="D29" i="8"/>
  <c r="D30" i="8"/>
  <c r="D31" i="8"/>
  <c r="D13" i="8"/>
  <c r="Q60" i="2"/>
  <c r="G30" i="6"/>
  <c r="G31" i="6" s="1"/>
  <c r="F30" i="6"/>
  <c r="F31" i="6" s="1"/>
  <c r="E30" i="6"/>
  <c r="E31" i="6" s="1"/>
  <c r="D30" i="6"/>
  <c r="D31" i="6" s="1"/>
  <c r="C30" i="6"/>
  <c r="C31" i="6" s="1"/>
  <c r="B30" i="6"/>
  <c r="B31" i="6" s="1"/>
  <c r="H29" i="6"/>
  <c r="H28" i="6"/>
  <c r="G23" i="6"/>
  <c r="G24" i="6" s="1"/>
  <c r="F23" i="6"/>
  <c r="F24" i="6" s="1"/>
  <c r="E23" i="6"/>
  <c r="E24" i="6" s="1"/>
  <c r="D23" i="6"/>
  <c r="D24" i="6" s="1"/>
  <c r="C23" i="6"/>
  <c r="C24" i="6" s="1"/>
  <c r="B23" i="6"/>
  <c r="B24" i="6" s="1"/>
  <c r="H22" i="6"/>
  <c r="H21" i="6"/>
  <c r="C16" i="6"/>
  <c r="C17" i="6" s="1"/>
  <c r="D16" i="6"/>
  <c r="D17" i="6" s="1"/>
  <c r="E16" i="6"/>
  <c r="E17" i="6" s="1"/>
  <c r="F16" i="6"/>
  <c r="F17" i="6" s="1"/>
  <c r="G16" i="6"/>
  <c r="G17" i="6" s="1"/>
  <c r="H15" i="6"/>
  <c r="H14" i="6"/>
  <c r="B16" i="6"/>
  <c r="B17" i="6" s="1"/>
  <c r="G30" i="3"/>
  <c r="F30" i="3"/>
  <c r="E30" i="3"/>
  <c r="D30" i="3"/>
  <c r="C30" i="3"/>
  <c r="B30" i="3"/>
  <c r="H29" i="3"/>
  <c r="H28" i="3"/>
  <c r="G23" i="3"/>
  <c r="F23" i="3"/>
  <c r="E23" i="3"/>
  <c r="D23" i="3"/>
  <c r="C23" i="3"/>
  <c r="B23" i="3"/>
  <c r="H22" i="3"/>
  <c r="H21" i="3"/>
  <c r="H15" i="3"/>
  <c r="H14" i="3"/>
  <c r="C16" i="3"/>
  <c r="D16" i="3"/>
  <c r="E16" i="3"/>
  <c r="F16" i="3"/>
  <c r="G16" i="3"/>
  <c r="B16" i="3"/>
  <c r="I21" i="12"/>
  <c r="I33" i="12" s="1"/>
  <c r="H21" i="12"/>
  <c r="H37" i="12" s="1"/>
  <c r="J20" i="12"/>
  <c r="J19" i="12"/>
  <c r="J18" i="12"/>
  <c r="J17" i="12"/>
  <c r="J16" i="12"/>
  <c r="F21" i="12"/>
  <c r="F38" i="12" s="1"/>
  <c r="E21" i="12"/>
  <c r="E35" i="12" s="1"/>
  <c r="G20" i="12"/>
  <c r="G19" i="12"/>
  <c r="G18" i="12"/>
  <c r="G17" i="12"/>
  <c r="G16" i="12"/>
  <c r="C21" i="12"/>
  <c r="C34" i="12" s="1"/>
  <c r="B21" i="12"/>
  <c r="B35" i="12" s="1"/>
  <c r="D17" i="12"/>
  <c r="D18" i="12"/>
  <c r="D19" i="12"/>
  <c r="D20" i="12"/>
  <c r="D16" i="12"/>
  <c r="K31" i="5"/>
  <c r="J31" i="5"/>
  <c r="M30" i="5"/>
  <c r="M29" i="5"/>
  <c r="K25" i="5"/>
  <c r="J25" i="5"/>
  <c r="M24" i="5"/>
  <c r="M23" i="5"/>
  <c r="K19" i="5"/>
  <c r="J19" i="5"/>
  <c r="L18" i="5"/>
  <c r="M18" i="5" s="1"/>
  <c r="L17" i="5"/>
  <c r="M17" i="5" s="1"/>
  <c r="G31" i="5"/>
  <c r="F31" i="5"/>
  <c r="I30" i="5"/>
  <c r="I29" i="5"/>
  <c r="G25" i="5"/>
  <c r="F25" i="5"/>
  <c r="I24" i="5"/>
  <c r="I23" i="5"/>
  <c r="G19" i="5"/>
  <c r="F19" i="5"/>
  <c r="H18" i="5"/>
  <c r="I18" i="5" s="1"/>
  <c r="H17" i="5"/>
  <c r="I17" i="5" s="1"/>
  <c r="C31" i="5"/>
  <c r="B31" i="5"/>
  <c r="D30" i="5"/>
  <c r="E30" i="5" s="1"/>
  <c r="D29" i="5"/>
  <c r="E29" i="5" s="1"/>
  <c r="C25" i="5"/>
  <c r="B25" i="5"/>
  <c r="D24" i="5"/>
  <c r="E24" i="5" s="1"/>
  <c r="D23" i="5"/>
  <c r="E23" i="5" s="1"/>
  <c r="C19" i="5"/>
  <c r="B19" i="5"/>
  <c r="E18" i="5"/>
  <c r="E17" i="5"/>
  <c r="D28" i="4"/>
  <c r="C28" i="4"/>
  <c r="E27" i="4"/>
  <c r="K27" i="4" s="1"/>
  <c r="E26" i="4"/>
  <c r="K26" i="4" s="1"/>
  <c r="D22" i="4"/>
  <c r="C22" i="4"/>
  <c r="B22" i="4"/>
  <c r="E21" i="4"/>
  <c r="K21" i="4" s="1"/>
  <c r="E20" i="4"/>
  <c r="K20" i="4" s="1"/>
  <c r="E15" i="4"/>
  <c r="K15" i="4" s="1"/>
  <c r="E14" i="4"/>
  <c r="K14" i="4" s="1"/>
  <c r="C16" i="4"/>
  <c r="D16" i="4"/>
  <c r="X87" i="9" l="1"/>
  <c r="E32" i="4"/>
  <c r="I32" i="4" s="1"/>
  <c r="S60" i="2"/>
  <c r="T60" i="2"/>
  <c r="D25" i="5"/>
  <c r="E25" i="5" s="1"/>
  <c r="D31" i="5"/>
  <c r="E31" i="5" s="1"/>
  <c r="H22" i="8"/>
  <c r="H35" i="5"/>
  <c r="I35" i="5" s="1"/>
  <c r="B37" i="8"/>
  <c r="B38" i="8" s="1"/>
  <c r="H14" i="8"/>
  <c r="H30" i="8"/>
  <c r="X95" i="9"/>
  <c r="O25" i="5"/>
  <c r="B37" i="5"/>
  <c r="G37" i="6"/>
  <c r="G38" i="6" s="1"/>
  <c r="C37" i="6"/>
  <c r="C38" i="6" s="1"/>
  <c r="I31" i="8"/>
  <c r="I23" i="8"/>
  <c r="I15" i="8"/>
  <c r="C37" i="8"/>
  <c r="C38" i="8" s="1"/>
  <c r="I27" i="8"/>
  <c r="I19" i="8"/>
  <c r="H13" i="8"/>
  <c r="H26" i="8"/>
  <c r="H18" i="8"/>
  <c r="B37" i="6"/>
  <c r="B38" i="6" s="1"/>
  <c r="E37" i="6"/>
  <c r="E38" i="6" s="1"/>
  <c r="F37" i="6"/>
  <c r="F38" i="6" s="1"/>
  <c r="H36" i="6"/>
  <c r="H35" i="6"/>
  <c r="F37" i="3"/>
  <c r="E37" i="3"/>
  <c r="I37" i="12"/>
  <c r="B37" i="12"/>
  <c r="I36" i="12"/>
  <c r="F37" i="12"/>
  <c r="F34" i="12"/>
  <c r="B36" i="12"/>
  <c r="B34" i="12"/>
  <c r="C35" i="12"/>
  <c r="B38" i="12"/>
  <c r="L35" i="5"/>
  <c r="M35" i="5" s="1"/>
  <c r="P29" i="5"/>
  <c r="Q29" i="5" s="1"/>
  <c r="G37" i="5"/>
  <c r="O19" i="5"/>
  <c r="N36" i="5"/>
  <c r="L36" i="5"/>
  <c r="M36" i="5" s="1"/>
  <c r="D19" i="5"/>
  <c r="E19" i="5" s="1"/>
  <c r="P18" i="5"/>
  <c r="Q18" i="5" s="1"/>
  <c r="D35" i="5"/>
  <c r="E35" i="5" s="1"/>
  <c r="D34" i="4"/>
  <c r="H26" i="4"/>
  <c r="H27" i="4"/>
  <c r="I14" i="4"/>
  <c r="C34" i="4"/>
  <c r="Q63" i="2"/>
  <c r="R44" i="2"/>
  <c r="R48" i="2"/>
  <c r="R52" i="2"/>
  <c r="R56" i="2"/>
  <c r="R41" i="2"/>
  <c r="R60" i="2"/>
  <c r="R45" i="2"/>
  <c r="R49" i="2"/>
  <c r="R53" i="2"/>
  <c r="R57" i="2"/>
  <c r="R42" i="2"/>
  <c r="R46" i="2"/>
  <c r="R50" i="2"/>
  <c r="R54" i="2"/>
  <c r="R58" i="2"/>
  <c r="R43" i="2"/>
  <c r="R47" i="2"/>
  <c r="R51" i="2"/>
  <c r="R55" i="2"/>
  <c r="R59" i="2"/>
  <c r="X92" i="9"/>
  <c r="D37" i="6"/>
  <c r="D38" i="6" s="1"/>
  <c r="H16" i="6"/>
  <c r="H17" i="6" s="1"/>
  <c r="D33" i="8"/>
  <c r="H31" i="8"/>
  <c r="I28" i="8"/>
  <c r="H27" i="8"/>
  <c r="I24" i="8"/>
  <c r="H23" i="8"/>
  <c r="I20" i="8"/>
  <c r="H19" i="8"/>
  <c r="I16" i="8"/>
  <c r="H15" i="8"/>
  <c r="I13" i="8"/>
  <c r="I29" i="8"/>
  <c r="H28" i="8"/>
  <c r="I25" i="8"/>
  <c r="H24" i="8"/>
  <c r="I21" i="8"/>
  <c r="H20" i="8"/>
  <c r="I17" i="8"/>
  <c r="H16" i="8"/>
  <c r="I30" i="8"/>
  <c r="H29" i="8"/>
  <c r="I26" i="8"/>
  <c r="H25" i="8"/>
  <c r="I22" i="8"/>
  <c r="H21" i="8"/>
  <c r="I18" i="8"/>
  <c r="H36" i="3"/>
  <c r="G37" i="3"/>
  <c r="C37" i="3"/>
  <c r="H35" i="3"/>
  <c r="B37" i="3"/>
  <c r="H34" i="12"/>
  <c r="H36" i="12"/>
  <c r="H38" i="12"/>
  <c r="H35" i="12"/>
  <c r="H33" i="12"/>
  <c r="I38" i="12"/>
  <c r="J21" i="12"/>
  <c r="I35" i="12"/>
  <c r="I34" i="12"/>
  <c r="K21" i="12"/>
  <c r="L21" i="12"/>
  <c r="L33" i="12" s="1"/>
  <c r="E38" i="12"/>
  <c r="E37" i="12"/>
  <c r="F36" i="12"/>
  <c r="E34" i="12"/>
  <c r="F33" i="12"/>
  <c r="E36" i="12"/>
  <c r="F35" i="12"/>
  <c r="E33" i="12"/>
  <c r="G21" i="12"/>
  <c r="G37" i="12" s="1"/>
  <c r="C33" i="12"/>
  <c r="D21" i="12"/>
  <c r="D35" i="12" s="1"/>
  <c r="C36" i="12"/>
  <c r="C37" i="12"/>
  <c r="B33" i="12"/>
  <c r="C38" i="12"/>
  <c r="L31" i="5"/>
  <c r="M31" i="5" s="1"/>
  <c r="P30" i="5"/>
  <c r="Q30" i="5" s="1"/>
  <c r="P24" i="5"/>
  <c r="Q24" i="5" s="1"/>
  <c r="L25" i="5"/>
  <c r="M25" i="5" s="1"/>
  <c r="N25" i="5"/>
  <c r="K37" i="5"/>
  <c r="H19" i="5"/>
  <c r="I19" i="5" s="1"/>
  <c r="N19" i="5"/>
  <c r="N35" i="5"/>
  <c r="J37" i="5"/>
  <c r="O35" i="5"/>
  <c r="H36" i="5"/>
  <c r="I36" i="5" s="1"/>
  <c r="F37" i="5"/>
  <c r="O36" i="5"/>
  <c r="C37" i="5"/>
  <c r="H31" i="5"/>
  <c r="I31" i="5" s="1"/>
  <c r="N31" i="5"/>
  <c r="H25" i="5"/>
  <c r="I25" i="5" s="1"/>
  <c r="L19" i="5"/>
  <c r="M19" i="5" s="1"/>
  <c r="O31" i="5"/>
  <c r="P23" i="5"/>
  <c r="Q23" i="5" s="1"/>
  <c r="P17" i="5"/>
  <c r="Q17" i="5" s="1"/>
  <c r="I27" i="4"/>
  <c r="H21" i="4"/>
  <c r="I21" i="4"/>
  <c r="E33" i="4"/>
  <c r="K33" i="4" s="1"/>
  <c r="B34" i="4"/>
  <c r="H32" i="4"/>
  <c r="E28" i="4"/>
  <c r="K28" i="4" s="1"/>
  <c r="I26" i="4"/>
  <c r="H20" i="4"/>
  <c r="E16" i="4"/>
  <c r="I16" i="4" s="1"/>
  <c r="H14" i="4"/>
  <c r="X82" i="9"/>
  <c r="X96" i="9"/>
  <c r="X76" i="9"/>
  <c r="X55" i="9"/>
  <c r="X34" i="9"/>
  <c r="H30" i="6"/>
  <c r="H31" i="6" s="1"/>
  <c r="H23" i="6"/>
  <c r="H24" i="6" s="1"/>
  <c r="H30" i="3"/>
  <c r="I28" i="3" s="1"/>
  <c r="H23" i="3"/>
  <c r="H16" i="3"/>
  <c r="F17" i="3" s="1"/>
  <c r="I15" i="4"/>
  <c r="I20" i="4"/>
  <c r="J14" i="4"/>
  <c r="J15" i="4"/>
  <c r="J20" i="4"/>
  <c r="J21" i="4"/>
  <c r="J26" i="4"/>
  <c r="J27" i="4"/>
  <c r="J32" i="4"/>
  <c r="H15" i="4"/>
  <c r="E22" i="4"/>
  <c r="L37" i="5" l="1"/>
  <c r="M37" i="5" s="1"/>
  <c r="D37" i="5"/>
  <c r="E37" i="5" s="1"/>
  <c r="K32" i="4"/>
  <c r="K37" i="12"/>
  <c r="M21" i="12"/>
  <c r="M38" i="12" s="1"/>
  <c r="S63" i="2"/>
  <c r="T63" i="2"/>
  <c r="P25" i="5"/>
  <c r="Q25" i="5" s="1"/>
  <c r="H37" i="6"/>
  <c r="H38" i="6" s="1"/>
  <c r="K33" i="12"/>
  <c r="K38" i="12"/>
  <c r="P31" i="5"/>
  <c r="Q31" i="5" s="1"/>
  <c r="H37" i="5"/>
  <c r="I37" i="5" s="1"/>
  <c r="P19" i="5"/>
  <c r="Q19" i="5" s="1"/>
  <c r="P36" i="5"/>
  <c r="Q36" i="5" s="1"/>
  <c r="N37" i="5"/>
  <c r="P35" i="5"/>
  <c r="Q35" i="5" s="1"/>
  <c r="J16" i="4"/>
  <c r="K16" i="4"/>
  <c r="H28" i="4"/>
  <c r="Q64" i="2"/>
  <c r="D37" i="8"/>
  <c r="D38" i="8" s="1"/>
  <c r="J28" i="8"/>
  <c r="J18" i="8"/>
  <c r="J15" i="8"/>
  <c r="J31" i="8"/>
  <c r="J16" i="8"/>
  <c r="J13" i="8"/>
  <c r="J22" i="8"/>
  <c r="J19" i="8"/>
  <c r="J17" i="8"/>
  <c r="J20" i="8"/>
  <c r="J25" i="8"/>
  <c r="J26" i="8"/>
  <c r="J23" i="8"/>
  <c r="J21" i="8"/>
  <c r="J24" i="8"/>
  <c r="J14" i="8"/>
  <c r="J30" i="8"/>
  <c r="J27" i="8"/>
  <c r="J29" i="8"/>
  <c r="H37" i="3"/>
  <c r="C38" i="3" s="1"/>
  <c r="J36" i="12"/>
  <c r="J38" i="12"/>
  <c r="J37" i="12"/>
  <c r="K36" i="12"/>
  <c r="J35" i="12"/>
  <c r="J34" i="12"/>
  <c r="J33" i="12"/>
  <c r="K34" i="12"/>
  <c r="K35" i="12"/>
  <c r="L35" i="12"/>
  <c r="L36" i="12"/>
  <c r="L37" i="12"/>
  <c r="L38" i="12"/>
  <c r="L34" i="12"/>
  <c r="G38" i="12"/>
  <c r="G33" i="12"/>
  <c r="G36" i="12"/>
  <c r="G35" i="12"/>
  <c r="G34" i="12"/>
  <c r="D38" i="12"/>
  <c r="D33" i="12"/>
  <c r="D37" i="12"/>
  <c r="D36" i="12"/>
  <c r="D34" i="12"/>
  <c r="O37" i="5"/>
  <c r="I33" i="4"/>
  <c r="H33" i="4"/>
  <c r="J28" i="4"/>
  <c r="J33" i="4"/>
  <c r="H16" i="4"/>
  <c r="E34" i="4"/>
  <c r="H34" i="4" s="1"/>
  <c r="I28" i="4"/>
  <c r="X97" i="9"/>
  <c r="H31" i="3"/>
  <c r="G31" i="3"/>
  <c r="C31" i="3"/>
  <c r="F31" i="3"/>
  <c r="I29" i="3"/>
  <c r="B31" i="3"/>
  <c r="E31" i="3"/>
  <c r="D31" i="3"/>
  <c r="H24" i="3"/>
  <c r="G24" i="3"/>
  <c r="C24" i="3"/>
  <c r="F24" i="3"/>
  <c r="B24" i="3"/>
  <c r="E24" i="3"/>
  <c r="I22" i="3"/>
  <c r="D24" i="3"/>
  <c r="I21" i="3"/>
  <c r="H17" i="3"/>
  <c r="B17" i="3"/>
  <c r="I15" i="3"/>
  <c r="C17" i="3"/>
  <c r="E17" i="3"/>
  <c r="G17" i="3"/>
  <c r="I14" i="3"/>
  <c r="D17" i="3"/>
  <c r="K22" i="4"/>
  <c r="H22" i="4"/>
  <c r="I22" i="4"/>
  <c r="J22" i="4"/>
  <c r="M37" i="12" l="1"/>
  <c r="M36" i="12"/>
  <c r="M35" i="12"/>
  <c r="M34" i="12"/>
  <c r="M33" i="12"/>
  <c r="D38" i="3"/>
  <c r="P37" i="5"/>
  <c r="Q37" i="5" s="1"/>
  <c r="B38" i="3"/>
  <c r="H38" i="3"/>
  <c r="E38" i="3"/>
  <c r="F38" i="3"/>
  <c r="G38" i="3"/>
  <c r="I36" i="3"/>
  <c r="I35" i="3"/>
  <c r="K34" i="4"/>
  <c r="J34" i="4"/>
  <c r="I34" i="4"/>
</calcChain>
</file>

<file path=xl/sharedStrings.xml><?xml version="1.0" encoding="utf-8"?>
<sst xmlns="http://schemas.openxmlformats.org/spreadsheetml/2006/main" count="575" uniqueCount="99">
  <si>
    <t>Evere</t>
  </si>
  <si>
    <t>Koekelberg</t>
  </si>
  <si>
    <t>2003*</t>
  </si>
  <si>
    <t>Industrie</t>
  </si>
  <si>
    <t>%</t>
  </si>
  <si>
    <t>Secteur</t>
  </si>
  <si>
    <t>Hommes</t>
  </si>
  <si>
    <t>Femmes</t>
  </si>
  <si>
    <t>Total</t>
  </si>
  <si>
    <t>(nombre)</t>
  </si>
  <si>
    <t>Indépendants</t>
  </si>
  <si>
    <t>Aidants</t>
  </si>
  <si>
    <t>A titre principal</t>
  </si>
  <si>
    <t>A titre complémentaire</t>
  </si>
  <si>
    <t>Région bruxelloise</t>
  </si>
  <si>
    <t>Région flamande</t>
  </si>
  <si>
    <t>Région wallonne</t>
  </si>
  <si>
    <t>Belgique</t>
  </si>
  <si>
    <t>Agriculture et pêche</t>
  </si>
  <si>
    <t>Commerce</t>
  </si>
  <si>
    <t>Professions libérales</t>
  </si>
  <si>
    <t>Services</t>
  </si>
  <si>
    <t>Divers</t>
  </si>
  <si>
    <t>Anderlecht</t>
  </si>
  <si>
    <t>Auderghem</t>
  </si>
  <si>
    <t>Berchem-Ste-Agathe</t>
  </si>
  <si>
    <t>Bruxelles</t>
  </si>
  <si>
    <t>Etterbeek</t>
  </si>
  <si>
    <t>Forest</t>
  </si>
  <si>
    <t>Ganshoren</t>
  </si>
  <si>
    <t>Ixelles</t>
  </si>
  <si>
    <t>Jette</t>
  </si>
  <si>
    <t>Molenbeek-St-Jean</t>
  </si>
  <si>
    <t>St-Gilles</t>
  </si>
  <si>
    <t>St-Josse-Ten-Noode</t>
  </si>
  <si>
    <t>Schaerbeek</t>
  </si>
  <si>
    <t>Uccle</t>
  </si>
  <si>
    <t>Watermael-Boitsfort</t>
  </si>
  <si>
    <t>Woluwé-St-Lambert</t>
  </si>
  <si>
    <t>Woluwé-St-Pierre</t>
  </si>
  <si>
    <t>% Femmes</t>
  </si>
  <si>
    <t>Actif après (âge) pension</t>
  </si>
  <si>
    <t>Retour au menu</t>
  </si>
  <si>
    <t>(%)</t>
  </si>
  <si>
    <t>Les trois régions</t>
  </si>
  <si>
    <t>Evolution</t>
  </si>
  <si>
    <t>H</t>
  </si>
  <si>
    <t>F</t>
  </si>
  <si>
    <t>T</t>
  </si>
  <si>
    <t>Emploi indépendant</t>
  </si>
  <si>
    <t xml:space="preserve">Ces données proviennent de l'Institut national d'Assurances sociales pour Travailleurs indépendants (INASTI), en particulier de leur statistique des personnes assujetties au statut social des travailleurs indépendants de par l'exercice d'une activité professionnelle en tant que travailleur indépendant ou aidant, et ce, aussi bien à titre principal que complémentaire. Avant le 1er janvier 2003, les conjoints aidants n'étaient pas systématiquement assujettis au statut social des indépendants, ils y adhéraient uniquement sur base volontaire. A partir de cette date, les conjoints aidants ont dû s'affilier à la caisse d'assurances sociales à laquelle le conjoint aidé était affilié. Ils bénéficient, depuis la fin de l'année 2005, du statut social complet des indépendants.
A noter que la répartition géographique est effectuée d'après l'adresse officielle (le domicile) ou l'adresse indiquée par les assujettis, laquelle ne correspond pas nécessairement au lieu où l'activité professionnelle est exercée. </t>
  </si>
  <si>
    <t>% F</t>
  </si>
  <si>
    <t>% Bruxelles/Belgique</t>
  </si>
  <si>
    <t>Bruxelles/Belgique</t>
  </si>
  <si>
    <t>* A partir du 1er janvier 2003, tous les conjoints aidants sont obligés de s'affilier à la caisse d'assurances sociales à laquelle le conjoint aidé est affilié et sont repris dans les statistiques</t>
  </si>
  <si>
    <t>Communes bruxelloise et régions</t>
  </si>
  <si>
    <r>
      <t xml:space="preserve">1. </t>
    </r>
    <r>
      <rPr>
        <b/>
        <u/>
        <sz val="9"/>
        <color indexed="62"/>
        <rFont val="Arial"/>
        <family val="2"/>
      </rPr>
      <t>Caractéristiques</t>
    </r>
  </si>
  <si>
    <t>Nature d'activité et genre</t>
  </si>
  <si>
    <t>Nature d'activité, genre et secteur</t>
  </si>
  <si>
    <t>Genre</t>
  </si>
  <si>
    <t>v.a.</t>
  </si>
  <si>
    <t>St-Josse-ten-Noode</t>
  </si>
  <si>
    <t>Woluwe-St-Lambert</t>
  </si>
  <si>
    <t>Woluwe-St-Pierre</t>
  </si>
  <si>
    <t>* À partir du 1er janvier 2003, tous les conjoints aidants sont obligés de souscrire au dit mini-statut et sont repris dans les statistiques.</t>
  </si>
  <si>
    <t>% Région bruxelloise/ Belgique</t>
  </si>
  <si>
    <t>Statut et genre</t>
  </si>
  <si>
    <t>Nature d'activité et statut</t>
  </si>
  <si>
    <t>Nature d'activité, statut et genre</t>
  </si>
  <si>
    <t>Secteur et statut</t>
  </si>
  <si>
    <t>Genre et classe d'âge</t>
  </si>
  <si>
    <t>25 à 29 ans</t>
  </si>
  <si>
    <t>30 à 39 ans</t>
  </si>
  <si>
    <t>40 à 49 ans</t>
  </si>
  <si>
    <t>50 ans et plus</t>
  </si>
  <si>
    <t>Moins de 25 ans</t>
  </si>
  <si>
    <t xml:space="preserve"> </t>
  </si>
  <si>
    <t>Source : INASTI, calculs Observatoire bruxellois de l'Emploi et de la Formation</t>
  </si>
  <si>
    <t>Source : INASTI, calculs view.brussels</t>
  </si>
  <si>
    <t>,</t>
  </si>
  <si>
    <t>1997-2022</t>
  </si>
  <si>
    <t>2000 -2022</t>
  </si>
  <si>
    <t>1990-2022</t>
  </si>
  <si>
    <r>
      <t xml:space="preserve">Tableau E.1.1 : </t>
    </r>
    <r>
      <rPr>
        <b/>
        <u/>
        <sz val="10"/>
        <color indexed="62"/>
        <rFont val="Arial"/>
        <family val="2"/>
      </rPr>
      <t>Personnes assujetties au statut social des travailleurs indépendants par région, nature d'activité et genre</t>
    </r>
    <r>
      <rPr>
        <b/>
        <sz val="10"/>
        <color indexed="62"/>
        <rFont val="Arial"/>
        <family val="2"/>
      </rPr>
      <t xml:space="preserve"> (1997-2022)</t>
    </r>
  </si>
  <si>
    <t>Variation 
2021-2022</t>
  </si>
  <si>
    <t>Tableau E.1.2 : Personnes assujetties au statut social des travailleurs indépendants par région, statut et genre (2000-2022)</t>
  </si>
  <si>
    <t>Tableau E.1.3 : Personnes assujetties au statut social des travailleurs indépendants par région et secteur (2000-2022)</t>
  </si>
  <si>
    <t>Evolution 2021-2022 (V.A.)</t>
  </si>
  <si>
    <t>Evolution 2021-2022 (%)</t>
  </si>
  <si>
    <t>Tableau E.1.4 : Personnes assujetties au statut social des travailleurs indépendants par région, nature d'activité et statut (2022)</t>
  </si>
  <si>
    <t>Tableau E.1.5 : Personnes assujetties au statut social des travailleurs indépendants par région, nature d'activité, statut et genre (2022)</t>
  </si>
  <si>
    <r>
      <t xml:space="preserve">Tableau E.1.6 : </t>
    </r>
    <r>
      <rPr>
        <b/>
        <u/>
        <sz val="10"/>
        <color indexed="62"/>
        <rFont val="Arial"/>
        <family val="2"/>
      </rPr>
      <t>Personnes assujetties au statut social des travailleurs indépendants par région, genre et classe d'âge</t>
    </r>
    <r>
      <rPr>
        <b/>
        <sz val="10"/>
        <color indexed="62"/>
        <rFont val="Arial"/>
        <family val="2"/>
      </rPr>
      <t xml:space="preserve"> (2022)</t>
    </r>
  </si>
  <si>
    <r>
      <t xml:space="preserve">Tableau E.1.7 : </t>
    </r>
    <r>
      <rPr>
        <b/>
        <u/>
        <sz val="10"/>
        <color indexed="62"/>
        <rFont val="Arial"/>
        <family val="2"/>
      </rPr>
      <t>Personnes assujetties au statut social des travailleurs indépendants par région, secteur et statut</t>
    </r>
    <r>
      <rPr>
        <b/>
        <sz val="10"/>
        <color indexed="62"/>
        <rFont val="Arial"/>
        <family val="2"/>
      </rPr>
      <t xml:space="preserve"> (2022)</t>
    </r>
  </si>
  <si>
    <r>
      <t xml:space="preserve">Tableau E.1.8 : </t>
    </r>
    <r>
      <rPr>
        <b/>
        <u/>
        <sz val="10"/>
        <color indexed="62"/>
        <rFont val="Arial"/>
        <family val="2"/>
      </rPr>
      <t>Personnes assujetties au statut social des travailleurs indépendants en Région bruxelloise par nature d'activité, genre et secteur</t>
    </r>
    <r>
      <rPr>
        <b/>
        <sz val="10"/>
        <color indexed="62"/>
        <rFont val="Arial"/>
        <family val="2"/>
      </rPr>
      <t xml:space="preserve"> (2022)</t>
    </r>
  </si>
  <si>
    <r>
      <t xml:space="preserve">Tableau E.1.9 : </t>
    </r>
    <r>
      <rPr>
        <b/>
        <u/>
        <sz val="10"/>
        <color indexed="62"/>
        <rFont val="Arial"/>
        <family val="2"/>
      </rPr>
      <t>Evolution du nombre de personnes assujetties au statut social des travailleurs indépendants par commune bruxelloise et région</t>
    </r>
    <r>
      <rPr>
        <b/>
        <sz val="10"/>
        <color indexed="62"/>
        <rFont val="Arial"/>
        <family val="2"/>
      </rPr>
      <t xml:space="preserve"> (1990-2022)</t>
    </r>
  </si>
  <si>
    <r>
      <t xml:space="preserve">Tableau E.1.10 : </t>
    </r>
    <r>
      <rPr>
        <b/>
        <u/>
        <sz val="10"/>
        <color indexed="62"/>
        <rFont val="Arial"/>
        <family val="2"/>
      </rPr>
      <t>Personnes assujetties au statut social des travailleurs indépendants par commune bruxelloise, région et genre</t>
    </r>
    <r>
      <rPr>
        <b/>
        <sz val="10"/>
        <color indexed="62"/>
        <rFont val="Arial"/>
        <family val="2"/>
      </rPr>
      <t xml:space="preserve"> (2022)</t>
    </r>
  </si>
  <si>
    <r>
      <t xml:space="preserve">Tableau E.1.11 : </t>
    </r>
    <r>
      <rPr>
        <b/>
        <u/>
        <sz val="10"/>
        <color indexed="62"/>
        <rFont val="Arial"/>
        <family val="2"/>
      </rPr>
      <t>Personnes assujetties au statut social des travailleurs indépendants par commune bruxelloise, région et secteur</t>
    </r>
    <r>
      <rPr>
        <b/>
        <sz val="10"/>
        <color indexed="62"/>
        <rFont val="Arial"/>
        <family val="2"/>
      </rPr>
      <t xml:space="preserve"> (2022)</t>
    </r>
  </si>
  <si>
    <t>% communes/ 
Région (2022)</t>
  </si>
  <si>
    <t>Var.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</si>
</sst>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 "/>
    <numFmt numFmtId="167" formatCode="0.0\ "/>
    <numFmt numFmtId="168" formatCode="#,##0.0\ "/>
    <numFmt numFmtId="169" formatCode="0.0%"/>
  </numFmts>
  <fonts count="38">
    <font>
      <sz val="10"/>
      <name val="Arial"/>
    </font>
    <font>
      <sz val="10"/>
      <name val="Arial"/>
      <family val="2"/>
    </font>
    <font>
      <u/>
      <sz val="10"/>
      <color indexed="12"/>
      <name val="Arial"/>
      <family val="2"/>
    </font>
    <font>
      <sz val="10"/>
      <name val="MS Sans Serif"/>
      <family val="2"/>
    </font>
    <font>
      <sz val="9"/>
      <name val="Times New Roman"/>
      <family val="1"/>
    </font>
    <font>
      <sz val="8"/>
      <name val="Arial"/>
      <family val="2"/>
    </font>
    <font>
      <b/>
      <sz val="14"/>
      <color indexed="62"/>
      <name val="Arial"/>
      <family val="2"/>
    </font>
    <font>
      <sz val="10"/>
      <color indexed="62"/>
      <name val="Arial"/>
      <family val="2"/>
    </font>
    <font>
      <b/>
      <sz val="9"/>
      <color indexed="62"/>
      <name val="Arial"/>
      <family val="2"/>
    </font>
    <font>
      <sz val="9"/>
      <color indexed="62"/>
      <name val="Arial"/>
      <family val="2"/>
    </font>
    <font>
      <sz val="10"/>
      <color indexed="62"/>
      <name val="Arial"/>
      <family val="2"/>
    </font>
    <font>
      <b/>
      <u/>
      <sz val="9"/>
      <color indexed="62"/>
      <name val="Arial"/>
      <family val="2"/>
    </font>
    <font>
      <i/>
      <sz val="9"/>
      <color indexed="62"/>
      <name val="Arial"/>
      <family val="2"/>
    </font>
    <font>
      <u/>
      <sz val="10"/>
      <color indexed="62"/>
      <name val="Arial"/>
      <family val="2"/>
    </font>
    <font>
      <i/>
      <sz val="18"/>
      <color indexed="62"/>
      <name val="Arial"/>
      <family val="2"/>
    </font>
    <font>
      <b/>
      <sz val="14"/>
      <color indexed="62"/>
      <name val="Arial"/>
      <family val="2"/>
    </font>
    <font>
      <b/>
      <sz val="10"/>
      <color indexed="62"/>
      <name val="Arial"/>
      <family val="2"/>
    </font>
    <font>
      <b/>
      <u/>
      <sz val="10"/>
      <color indexed="62"/>
      <name val="Arial"/>
      <family val="2"/>
    </font>
    <font>
      <sz val="8"/>
      <color indexed="62"/>
      <name val="Arial"/>
      <family val="2"/>
    </font>
    <font>
      <b/>
      <sz val="8"/>
      <color indexed="62"/>
      <name val="Arial"/>
      <family val="2"/>
    </font>
    <font>
      <sz val="8"/>
      <color indexed="62"/>
      <name val="Tahoma"/>
      <family val="2"/>
    </font>
    <font>
      <u/>
      <sz val="8"/>
      <color indexed="62"/>
      <name val="Arial"/>
      <family val="2"/>
    </font>
    <font>
      <sz val="8"/>
      <color indexed="48"/>
      <name val="Arial"/>
      <family val="2"/>
    </font>
    <font>
      <b/>
      <sz val="9"/>
      <color indexed="48"/>
      <name val="Arial"/>
      <family val="2"/>
    </font>
    <font>
      <sz val="10"/>
      <color indexed="48"/>
      <name val="Arial"/>
      <family val="2"/>
    </font>
    <font>
      <sz val="8"/>
      <color indexed="48"/>
      <name val="Tahoma"/>
      <family val="2"/>
    </font>
    <font>
      <u/>
      <sz val="9"/>
      <color indexed="62"/>
      <name val="Arial"/>
      <family val="2"/>
    </font>
    <font>
      <sz val="9"/>
      <color indexed="62"/>
      <name val="Arial"/>
      <family val="2"/>
    </font>
    <font>
      <sz val="7"/>
      <color indexed="62"/>
      <name val="Arial"/>
      <family val="2"/>
    </font>
    <font>
      <b/>
      <sz val="7"/>
      <color indexed="62"/>
      <name val="Arial"/>
      <family val="2"/>
    </font>
    <font>
      <sz val="7"/>
      <color indexed="62"/>
      <name val="Tahoma"/>
      <family val="2"/>
    </font>
    <font>
      <i/>
      <u/>
      <sz val="9"/>
      <color indexed="62"/>
      <name val="Arial"/>
      <family val="2"/>
    </font>
    <font>
      <i/>
      <sz val="8"/>
      <color indexed="62"/>
      <name val="Arial"/>
      <family val="2"/>
    </font>
    <font>
      <sz val="8"/>
      <name val="Tahoma"/>
      <family val="2"/>
    </font>
    <font>
      <sz val="10"/>
      <name val="Geneva"/>
    </font>
    <font>
      <b/>
      <i/>
      <sz val="8"/>
      <color indexed="62"/>
      <name val="Arial"/>
      <family val="2"/>
    </font>
    <font>
      <sz val="8"/>
      <color indexed="62"/>
      <name val="Lucida Sans Unicode"/>
      <family val="2"/>
    </font>
    <font>
      <b/>
      <sz val="8"/>
      <color indexed="62"/>
      <name val="Lucida Sans Unicode"/>
      <family val="2"/>
    </font>
  </fonts>
  <fills count="4">
    <fill>
      <patternFill patternType="none"/>
    </fill>
    <fill>
      <patternFill patternType="gray125"/>
    </fill>
    <fill>
      <patternFill patternType="solid">
        <fgColor indexed="31"/>
        <bgColor indexed="64"/>
      </patternFill>
    </fill>
    <fill>
      <patternFill patternType="solid">
        <fgColor indexed="9"/>
        <bgColor indexed="64"/>
      </patternFill>
    </fill>
  </fills>
  <borders count="26">
    <border>
      <left/>
      <right/>
      <top/>
      <bottom/>
      <diagonal/>
    </border>
    <border>
      <left/>
      <right/>
      <top/>
      <bottom style="thin">
        <color indexed="62"/>
      </bottom>
      <diagonal/>
    </border>
    <border>
      <left style="hair">
        <color indexed="62"/>
      </left>
      <right style="hair">
        <color indexed="62"/>
      </right>
      <top/>
      <bottom/>
      <diagonal/>
    </border>
    <border>
      <left style="hair">
        <color indexed="62"/>
      </left>
      <right/>
      <top/>
      <bottom/>
      <diagonal/>
    </border>
    <border>
      <left/>
      <right/>
      <top style="hair">
        <color indexed="62"/>
      </top>
      <bottom/>
      <diagonal/>
    </border>
    <border>
      <left/>
      <right/>
      <top/>
      <bottom style="hair">
        <color indexed="62"/>
      </bottom>
      <diagonal/>
    </border>
    <border>
      <left style="hair">
        <color indexed="62"/>
      </left>
      <right style="hair">
        <color indexed="62"/>
      </right>
      <top style="hair">
        <color indexed="62"/>
      </top>
      <bottom/>
      <diagonal/>
    </border>
    <border>
      <left style="hair">
        <color indexed="62"/>
      </left>
      <right/>
      <top style="hair">
        <color indexed="62"/>
      </top>
      <bottom/>
      <diagonal/>
    </border>
    <border>
      <left style="hair">
        <color indexed="62"/>
      </left>
      <right style="hair">
        <color indexed="62"/>
      </right>
      <top/>
      <bottom style="hair">
        <color indexed="62"/>
      </bottom>
      <diagonal/>
    </border>
    <border>
      <left style="hair">
        <color indexed="62"/>
      </left>
      <right/>
      <top/>
      <bottom style="hair">
        <color indexed="62"/>
      </bottom>
      <diagonal/>
    </border>
    <border>
      <left/>
      <right style="hair">
        <color indexed="62"/>
      </right>
      <top/>
      <bottom style="hair">
        <color indexed="62"/>
      </bottom>
      <diagonal/>
    </border>
    <border>
      <left/>
      <right style="hair">
        <color indexed="62"/>
      </right>
      <top style="hair">
        <color indexed="62"/>
      </top>
      <bottom/>
      <diagonal/>
    </border>
    <border>
      <left/>
      <right style="hair">
        <color indexed="62"/>
      </right>
      <top/>
      <bottom/>
      <diagonal/>
    </border>
    <border>
      <left style="hair">
        <color indexed="62"/>
      </left>
      <right/>
      <top style="hair">
        <color indexed="62"/>
      </top>
      <bottom style="hair">
        <color indexed="62"/>
      </bottom>
      <diagonal/>
    </border>
    <border>
      <left style="hair">
        <color indexed="64"/>
      </left>
      <right/>
      <top/>
      <bottom/>
      <diagonal/>
    </border>
    <border>
      <left/>
      <right style="hair">
        <color indexed="64"/>
      </right>
      <top/>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2"/>
      </top>
      <bottom style="hair">
        <color indexed="62"/>
      </bottom>
      <diagonal/>
    </border>
  </borders>
  <cellStyleXfs count="8">
    <xf numFmtId="0" fontId="0" fillId="0" borderId="0"/>
    <xf numFmtId="0" fontId="2" fillId="0" borderId="0" applyNumberFormat="0" applyFill="0" applyBorder="0" applyAlignment="0" applyProtection="0">
      <alignment vertical="top"/>
      <protection locked="0"/>
    </xf>
    <xf numFmtId="0" fontId="34" fillId="0" borderId="0"/>
    <xf numFmtId="0" fontId="5" fillId="0" borderId="0"/>
    <xf numFmtId="0" fontId="33" fillId="0" borderId="0"/>
    <xf numFmtId="9" fontId="1" fillId="0" borderId="0" applyFont="0" applyFill="0" applyBorder="0" applyAlignment="0" applyProtection="0"/>
    <xf numFmtId="0" fontId="3" fillId="0" borderId="0"/>
    <xf numFmtId="0" fontId="4" fillId="0" borderId="0"/>
  </cellStyleXfs>
  <cellXfs count="426">
    <xf numFmtId="0" fontId="0" fillId="0" borderId="0" xfId="0"/>
    <xf numFmtId="0" fontId="6" fillId="0" borderId="0" xfId="0" applyFont="1" applyFill="1"/>
    <xf numFmtId="0" fontId="7" fillId="0" borderId="0" xfId="0" applyFont="1" applyFill="1" applyAlignment="1">
      <alignment horizontal="center"/>
    </xf>
    <xf numFmtId="0" fontId="7" fillId="0" borderId="0" xfId="0" applyFont="1" applyFill="1"/>
    <xf numFmtId="0" fontId="7" fillId="0" borderId="0" xfId="0" applyFont="1" applyFill="1" applyBorder="1"/>
    <xf numFmtId="0" fontId="8" fillId="0" borderId="0" xfId="0" applyFont="1" applyFill="1" applyBorder="1"/>
    <xf numFmtId="0" fontId="9" fillId="0" borderId="0" xfId="0" applyFont="1" applyFill="1" applyBorder="1"/>
    <xf numFmtId="0" fontId="9" fillId="0" borderId="0" xfId="0" applyFont="1" applyFill="1"/>
    <xf numFmtId="0" fontId="10" fillId="0" borderId="0" xfId="0" applyFont="1" applyFill="1" applyAlignment="1">
      <alignment wrapText="1"/>
    </xf>
    <xf numFmtId="0" fontId="10" fillId="0" borderId="0" xfId="0" applyFont="1" applyFill="1" applyAlignment="1">
      <alignment horizontal="center" wrapText="1"/>
    </xf>
    <xf numFmtId="0" fontId="12" fillId="0" borderId="0" xfId="0" applyFont="1" applyFill="1"/>
    <xf numFmtId="0" fontId="12" fillId="0" borderId="0" xfId="0" applyFont="1" applyFill="1" applyAlignment="1">
      <alignment horizontal="center"/>
    </xf>
    <xf numFmtId="0" fontId="9" fillId="0" borderId="0" xfId="0" applyFont="1" applyFill="1" applyAlignment="1">
      <alignment horizontal="center"/>
    </xf>
    <xf numFmtId="0" fontId="12" fillId="0" borderId="0" xfId="0" applyFont="1" applyFill="1" applyBorder="1" applyAlignment="1">
      <alignment horizontal="center"/>
    </xf>
    <xf numFmtId="0" fontId="9" fillId="0" borderId="0" xfId="0" applyFont="1" applyFill="1" applyBorder="1" applyAlignment="1">
      <alignment horizontal="center"/>
    </xf>
    <xf numFmtId="0" fontId="10" fillId="0" borderId="0" xfId="0" applyFont="1" applyFill="1" applyBorder="1"/>
    <xf numFmtId="0" fontId="10" fillId="0" borderId="0" xfId="0" applyFont="1" applyFill="1" applyBorder="1" applyAlignment="1">
      <alignment horizontal="center"/>
    </xf>
    <xf numFmtId="0" fontId="14" fillId="0" borderId="0" xfId="0" applyFont="1" applyFill="1" applyBorder="1"/>
    <xf numFmtId="0" fontId="13" fillId="0" borderId="0" xfId="1" applyFont="1" applyFill="1" applyBorder="1" applyAlignment="1" applyProtection="1">
      <alignment horizontal="right"/>
    </xf>
    <xf numFmtId="0" fontId="15" fillId="0" borderId="0" xfId="0" applyFont="1" applyFill="1" applyBorder="1"/>
    <xf numFmtId="3" fontId="7" fillId="0" borderId="0" xfId="0" applyNumberFormat="1" applyFont="1" applyFill="1" applyBorder="1"/>
    <xf numFmtId="3" fontId="10" fillId="0" borderId="0" xfId="0" applyNumberFormat="1" applyFont="1" applyFill="1" applyBorder="1"/>
    <xf numFmtId="0" fontId="9" fillId="0" borderId="0" xfId="0" applyFont="1" applyFill="1" applyBorder="1" applyAlignment="1">
      <alignment horizontal="center" vertical="center"/>
    </xf>
    <xf numFmtId="0" fontId="8" fillId="0" borderId="0" xfId="7" applyFont="1" applyFill="1" applyBorder="1" applyAlignment="1">
      <alignment horizontal="right" vertical="center" wrapText="1"/>
    </xf>
    <xf numFmtId="0" fontId="8" fillId="0" borderId="0" xfId="7" applyFont="1" applyFill="1" applyBorder="1"/>
    <xf numFmtId="0" fontId="9" fillId="0" borderId="0" xfId="0" applyFont="1" applyFill="1" applyBorder="1" applyAlignment="1"/>
    <xf numFmtId="0" fontId="10" fillId="0" borderId="0" xfId="0" applyFont="1" applyFill="1" applyBorder="1" applyAlignment="1"/>
    <xf numFmtId="1" fontId="10" fillId="0" borderId="0" xfId="0" applyNumberFormat="1" applyFont="1" applyFill="1" applyBorder="1" applyAlignment="1"/>
    <xf numFmtId="164" fontId="10" fillId="0" borderId="0" xfId="0" applyNumberFormat="1" applyFont="1" applyFill="1" applyBorder="1" applyAlignment="1"/>
    <xf numFmtId="2" fontId="18" fillId="0" borderId="0" xfId="6" applyNumberFormat="1" applyFont="1" applyFill="1" applyBorder="1" applyAlignment="1">
      <alignment horizontal="left"/>
    </xf>
    <xf numFmtId="3" fontId="18" fillId="0" borderId="0" xfId="0" applyNumberFormat="1" applyFont="1" applyFill="1" applyBorder="1"/>
    <xf numFmtId="165" fontId="18" fillId="0" borderId="0" xfId="0" applyNumberFormat="1" applyFont="1" applyFill="1" applyBorder="1"/>
    <xf numFmtId="165" fontId="19" fillId="0" borderId="0" xfId="0" applyNumberFormat="1" applyFont="1" applyFill="1" applyBorder="1" applyAlignment="1"/>
    <xf numFmtId="164" fontId="18" fillId="0" borderId="0" xfId="0" applyNumberFormat="1" applyFont="1" applyFill="1" applyBorder="1"/>
    <xf numFmtId="0" fontId="18" fillId="0" borderId="0" xfId="0" applyFont="1" applyFill="1" applyBorder="1"/>
    <xf numFmtId="0" fontId="19" fillId="0" borderId="0" xfId="6" applyFont="1" applyFill="1" applyBorder="1" applyAlignment="1">
      <alignment horizontal="left"/>
    </xf>
    <xf numFmtId="3" fontId="19" fillId="0" borderId="0" xfId="0" applyNumberFormat="1" applyFont="1" applyFill="1" applyBorder="1" applyAlignment="1"/>
    <xf numFmtId="0" fontId="18" fillId="0" borderId="0" xfId="0" applyFont="1" applyFill="1" applyBorder="1" applyAlignment="1"/>
    <xf numFmtId="0" fontId="19" fillId="0" borderId="0" xfId="0" applyFont="1" applyFill="1" applyBorder="1"/>
    <xf numFmtId="164" fontId="19" fillId="0" borderId="0" xfId="0" applyNumberFormat="1" applyFont="1" applyFill="1" applyBorder="1"/>
    <xf numFmtId="0" fontId="8" fillId="0" borderId="0" xfId="0" applyFont="1" applyFill="1" applyBorder="1" applyAlignment="1">
      <alignment vertical="center"/>
    </xf>
    <xf numFmtId="0" fontId="8" fillId="0" borderId="0" xfId="7" applyFont="1" applyFill="1" applyBorder="1" applyAlignment="1">
      <alignment horizontal="center" vertical="center" wrapText="1"/>
    </xf>
    <xf numFmtId="0" fontId="8" fillId="0" borderId="0" xfId="7" applyFont="1" applyFill="1" applyBorder="1" applyAlignment="1">
      <alignment horizontal="right"/>
    </xf>
    <xf numFmtId="3" fontId="10" fillId="0" borderId="0" xfId="0" applyNumberFormat="1" applyFont="1" applyFill="1" applyBorder="1" applyAlignment="1"/>
    <xf numFmtId="1" fontId="18" fillId="0" borderId="0" xfId="0" applyNumberFormat="1" applyFont="1" applyFill="1" applyBorder="1"/>
    <xf numFmtId="0" fontId="19" fillId="0" borderId="0" xfId="0" applyFont="1" applyFill="1" applyBorder="1" applyAlignment="1"/>
    <xf numFmtId="0" fontId="8" fillId="0" borderId="0" xfId="0" applyFont="1" applyFill="1"/>
    <xf numFmtId="0" fontId="18" fillId="0" borderId="0" xfId="0" applyFont="1" applyFill="1" applyAlignment="1">
      <alignment horizontal="right"/>
    </xf>
    <xf numFmtId="0" fontId="10" fillId="0" borderId="0" xfId="0" applyFont="1" applyFill="1"/>
    <xf numFmtId="0" fontId="18" fillId="0" borderId="0" xfId="0" applyFont="1" applyFill="1"/>
    <xf numFmtId="3" fontId="18" fillId="0" borderId="0" xfId="0" applyNumberFormat="1" applyFont="1" applyFill="1"/>
    <xf numFmtId="164" fontId="10" fillId="0" borderId="0" xfId="0" applyNumberFormat="1" applyFont="1" applyFill="1"/>
    <xf numFmtId="165" fontId="18" fillId="0" borderId="0" xfId="0" applyNumberFormat="1" applyFont="1" applyFill="1"/>
    <xf numFmtId="164" fontId="18" fillId="0" borderId="0" xfId="0" applyNumberFormat="1" applyFont="1" applyFill="1"/>
    <xf numFmtId="0" fontId="20" fillId="0" borderId="0" xfId="0" applyFont="1" applyFill="1"/>
    <xf numFmtId="0" fontId="19" fillId="0" borderId="0" xfId="0" applyFont="1" applyFill="1"/>
    <xf numFmtId="0" fontId="10" fillId="0" borderId="0" xfId="0" applyFont="1" applyFill="1" applyBorder="1" applyAlignment="1">
      <alignment horizontal="right" wrapText="1"/>
    </xf>
    <xf numFmtId="164" fontId="18" fillId="0" borderId="0" xfId="0" applyNumberFormat="1" applyFont="1" applyFill="1" applyAlignment="1">
      <alignment horizontal="right" wrapText="1"/>
    </xf>
    <xf numFmtId="0" fontId="20" fillId="0" borderId="0" xfId="0" applyFont="1" applyFill="1" applyAlignment="1">
      <alignment horizontal="right" wrapText="1"/>
    </xf>
    <xf numFmtId="0" fontId="10" fillId="0" borderId="0" xfId="0" applyFont="1" applyFill="1" applyBorder="1" applyAlignment="1">
      <alignment wrapText="1"/>
    </xf>
    <xf numFmtId="0" fontId="10" fillId="0" borderId="1" xfId="0" applyFont="1" applyFill="1" applyBorder="1" applyAlignment="1">
      <alignment wrapText="1"/>
    </xf>
    <xf numFmtId="0" fontId="10" fillId="0" borderId="1" xfId="0" applyFont="1" applyFill="1" applyBorder="1" applyAlignment="1">
      <alignment horizontal="center" wrapText="1"/>
    </xf>
    <xf numFmtId="0" fontId="16" fillId="2" borderId="0" xfId="0" applyFont="1" applyFill="1" applyBorder="1"/>
    <xf numFmtId="0" fontId="10" fillId="2" borderId="0" xfId="0" applyFont="1" applyFill="1" applyBorder="1"/>
    <xf numFmtId="3" fontId="10" fillId="2" borderId="0" xfId="0" applyNumberFormat="1" applyFont="1" applyFill="1" applyBorder="1"/>
    <xf numFmtId="0" fontId="21" fillId="0" borderId="0" xfId="1" applyFont="1" applyFill="1" applyBorder="1" applyAlignment="1" applyProtection="1">
      <alignment horizontal="right"/>
    </xf>
    <xf numFmtId="3" fontId="8" fillId="0" borderId="0" xfId="0" applyNumberFormat="1" applyFont="1" applyFill="1" applyBorder="1"/>
    <xf numFmtId="0" fontId="7" fillId="0" borderId="0" xfId="0" applyFont="1" applyFill="1" applyBorder="1" applyAlignment="1">
      <alignment horizontal="left"/>
    </xf>
    <xf numFmtId="0" fontId="10" fillId="0" borderId="0" xfId="0" applyFont="1" applyFill="1" applyBorder="1" applyAlignment="1">
      <alignment horizontal="left"/>
    </xf>
    <xf numFmtId="0" fontId="8" fillId="0" borderId="0" xfId="7" applyFont="1" applyFill="1" applyBorder="1" applyAlignment="1">
      <alignment horizontal="left" vertical="center" wrapText="1"/>
    </xf>
    <xf numFmtId="165" fontId="18" fillId="0" borderId="0" xfId="0" applyNumberFormat="1" applyFont="1" applyFill="1" applyAlignment="1">
      <alignment horizontal="left"/>
    </xf>
    <xf numFmtId="0" fontId="20" fillId="0" borderId="0" xfId="0" applyFont="1" applyFill="1" applyAlignment="1">
      <alignment horizontal="left"/>
    </xf>
    <xf numFmtId="0" fontId="8" fillId="0" borderId="0" xfId="7" applyFont="1" applyFill="1" applyBorder="1" applyAlignment="1">
      <alignment vertical="center"/>
    </xf>
    <xf numFmtId="0" fontId="10" fillId="2" borderId="0" xfId="0" applyFont="1" applyFill="1" applyBorder="1" applyAlignment="1">
      <alignment horizontal="left"/>
    </xf>
    <xf numFmtId="0" fontId="8" fillId="0" borderId="0" xfId="7" applyFont="1" applyFill="1" applyBorder="1" applyAlignment="1"/>
    <xf numFmtId="0" fontId="8" fillId="0" borderId="0" xfId="0" applyFont="1" applyFill="1" applyBorder="1" applyAlignment="1"/>
    <xf numFmtId="0" fontId="25" fillId="0" borderId="0" xfId="0" applyFont="1" applyFill="1"/>
    <xf numFmtId="9" fontId="8" fillId="0" borderId="0" xfId="7" quotePrefix="1" applyNumberFormat="1" applyFont="1" applyFill="1" applyBorder="1" applyAlignment="1"/>
    <xf numFmtId="0" fontId="8" fillId="0" borderId="0" xfId="7" applyFont="1" applyFill="1" applyBorder="1" applyAlignment="1">
      <alignment horizontal="right" textRotation="90" wrapText="1"/>
    </xf>
    <xf numFmtId="0" fontId="26" fillId="0" borderId="0" xfId="1" applyFont="1" applyFill="1" applyAlignment="1" applyProtection="1"/>
    <xf numFmtId="0" fontId="27" fillId="0" borderId="0" xfId="0" applyFont="1" applyFill="1"/>
    <xf numFmtId="0" fontId="26" fillId="0" borderId="0" xfId="1" applyFont="1" applyFill="1" applyAlignment="1" applyProtection="1">
      <alignment horizontal="left"/>
    </xf>
    <xf numFmtId="3" fontId="24" fillId="0" borderId="0" xfId="0" applyNumberFormat="1" applyFont="1" applyFill="1" applyBorder="1" applyAlignment="1"/>
    <xf numFmtId="165" fontId="22" fillId="0" borderId="0" xfId="0" applyNumberFormat="1" applyFont="1" applyFill="1" applyBorder="1"/>
    <xf numFmtId="0" fontId="28" fillId="0" borderId="0" xfId="0" applyFont="1" applyFill="1" applyBorder="1"/>
    <xf numFmtId="0" fontId="28" fillId="0" borderId="0" xfId="0" applyFont="1" applyFill="1" applyBorder="1" applyAlignment="1"/>
    <xf numFmtId="0" fontId="29" fillId="0" borderId="0" xfId="0" applyFont="1" applyFill="1" applyBorder="1" applyAlignment="1">
      <alignment horizontal="left"/>
    </xf>
    <xf numFmtId="0" fontId="30" fillId="0" borderId="0" xfId="0" applyFont="1" applyFill="1"/>
    <xf numFmtId="0" fontId="29" fillId="0" borderId="0" xfId="0" applyFont="1" applyFill="1" applyBorder="1" applyAlignment="1">
      <alignment horizontal="right"/>
    </xf>
    <xf numFmtId="0" fontId="30" fillId="0" borderId="0" xfId="0" applyFont="1" applyFill="1" applyAlignment="1">
      <alignment horizontal="right" wrapText="1"/>
    </xf>
    <xf numFmtId="0" fontId="30" fillId="0" borderId="0" xfId="0" applyFont="1" applyFill="1" applyAlignment="1">
      <alignment horizontal="left"/>
    </xf>
    <xf numFmtId="0" fontId="28" fillId="0" borderId="0" xfId="0" applyFont="1" applyFill="1" applyBorder="1" applyAlignment="1">
      <alignment horizontal="left"/>
    </xf>
    <xf numFmtId="3" fontId="28" fillId="0" borderId="0" xfId="0" applyNumberFormat="1" applyFont="1" applyFill="1"/>
    <xf numFmtId="0" fontId="28" fillId="0" borderId="0" xfId="0" applyFont="1" applyFill="1"/>
    <xf numFmtId="3" fontId="29" fillId="0" borderId="0" xfId="0" applyNumberFormat="1" applyFont="1" applyFill="1" applyBorder="1" applyAlignment="1">
      <alignment horizontal="right"/>
    </xf>
    <xf numFmtId="0" fontId="7" fillId="0" borderId="0" xfId="0" applyFont="1" applyFill="1" applyBorder="1" applyAlignment="1"/>
    <xf numFmtId="0" fontId="8" fillId="0" borderId="0" xfId="7" applyFont="1" applyFill="1" applyBorder="1" applyAlignment="1">
      <alignment horizontal="center"/>
    </xf>
    <xf numFmtId="0" fontId="23" fillId="0" borderId="0" xfId="7" applyFont="1" applyFill="1" applyBorder="1" applyAlignment="1">
      <alignment horizontal="center"/>
    </xf>
    <xf numFmtId="0" fontId="31" fillId="0" borderId="0" xfId="1" applyFont="1" applyFill="1" applyAlignment="1" applyProtection="1"/>
    <xf numFmtId="0" fontId="8" fillId="0" borderId="0" xfId="0" applyFont="1" applyBorder="1" applyAlignment="1">
      <alignment horizontal="center" vertical="center"/>
    </xf>
    <xf numFmtId="0" fontId="10" fillId="0" borderId="4" xfId="0" applyFont="1" applyFill="1" applyBorder="1"/>
    <xf numFmtId="0" fontId="10" fillId="0" borderId="4" xfId="0" applyFont="1" applyFill="1" applyBorder="1" applyAlignment="1">
      <alignment horizontal="left"/>
    </xf>
    <xf numFmtId="0" fontId="18" fillId="0" borderId="0" xfId="0" applyFont="1" applyFill="1" applyBorder="1" applyAlignment="1">
      <alignment horizontal="left"/>
    </xf>
    <xf numFmtId="0" fontId="18" fillId="0" borderId="0" xfId="0" applyFont="1" applyFill="1" applyBorder="1" applyAlignment="1">
      <alignment horizontal="right"/>
    </xf>
    <xf numFmtId="3" fontId="18" fillId="0" borderId="0" xfId="0" applyNumberFormat="1" applyFont="1" applyFill="1" applyBorder="1" applyAlignment="1">
      <alignment horizontal="left"/>
    </xf>
    <xf numFmtId="0" fontId="19" fillId="0" borderId="5" xfId="0" applyFont="1" applyFill="1" applyBorder="1"/>
    <xf numFmtId="3" fontId="18" fillId="0" borderId="5" xfId="0" applyNumberFormat="1" applyFont="1" applyFill="1" applyBorder="1" applyAlignment="1">
      <alignment horizontal="left"/>
    </xf>
    <xf numFmtId="0" fontId="9" fillId="0" borderId="5" xfId="0" applyFont="1" applyFill="1" applyBorder="1" applyAlignment="1">
      <alignment horizontal="center" vertical="center"/>
    </xf>
    <xf numFmtId="0" fontId="8" fillId="0" borderId="5" xfId="7" applyFont="1" applyFill="1" applyBorder="1" applyAlignment="1">
      <alignment horizontal="left" vertical="center" wrapText="1"/>
    </xf>
    <xf numFmtId="0" fontId="8" fillId="0" borderId="5" xfId="0" applyFont="1" applyBorder="1" applyAlignment="1">
      <alignment horizontal="center" vertical="center"/>
    </xf>
    <xf numFmtId="0" fontId="10" fillId="0" borderId="6" xfId="0" applyFont="1" applyFill="1" applyBorder="1"/>
    <xf numFmtId="3" fontId="10" fillId="0" borderId="6" xfId="0" applyNumberFormat="1" applyFont="1" applyFill="1" applyBorder="1"/>
    <xf numFmtId="0" fontId="10" fillId="0" borderId="7" xfId="0" applyFont="1" applyFill="1" applyBorder="1"/>
    <xf numFmtId="0" fontId="8" fillId="0" borderId="2" xfId="7" applyFont="1" applyFill="1" applyBorder="1" applyAlignment="1">
      <alignment horizontal="center" vertical="center" wrapText="1"/>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8" xfId="7" applyFont="1" applyFill="1" applyBorder="1" applyAlignment="1">
      <alignment horizontal="right"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0" fillId="0" borderId="2" xfId="0" applyFont="1" applyFill="1" applyBorder="1" applyAlignment="1"/>
    <xf numFmtId="0" fontId="10" fillId="0" borderId="3" xfId="0" applyFont="1" applyFill="1" applyBorder="1" applyAlignment="1"/>
    <xf numFmtId="0" fontId="18" fillId="0" borderId="2" xfId="0" applyFont="1" applyFill="1" applyBorder="1" applyAlignment="1">
      <alignment horizontal="right"/>
    </xf>
    <xf numFmtId="0" fontId="18" fillId="0" borderId="3" xfId="0" applyFont="1" applyFill="1" applyBorder="1" applyAlignment="1">
      <alignment horizontal="right"/>
    </xf>
    <xf numFmtId="3" fontId="18" fillId="0" borderId="2" xfId="0" applyNumberFormat="1" applyFont="1" applyFill="1" applyBorder="1"/>
    <xf numFmtId="3" fontId="18" fillId="0" borderId="8" xfId="0" applyNumberFormat="1" applyFont="1" applyFill="1" applyBorder="1"/>
    <xf numFmtId="165" fontId="18" fillId="0" borderId="2" xfId="0" applyNumberFormat="1" applyFont="1" applyFill="1" applyBorder="1"/>
    <xf numFmtId="0" fontId="18" fillId="0" borderId="2" xfId="0" applyFont="1" applyFill="1" applyBorder="1"/>
    <xf numFmtId="0" fontId="8" fillId="0" borderId="6" xfId="0" applyFont="1" applyBorder="1" applyAlignment="1">
      <alignment horizontal="center" vertical="center"/>
    </xf>
    <xf numFmtId="3" fontId="8" fillId="0" borderId="10" xfId="0" applyNumberFormat="1" applyFont="1" applyFill="1" applyBorder="1" applyAlignment="1">
      <alignment horizontal="center" vertical="center"/>
    </xf>
    <xf numFmtId="0" fontId="7" fillId="0" borderId="11" xfId="0" applyFont="1" applyFill="1" applyBorder="1"/>
    <xf numFmtId="166" fontId="18" fillId="0" borderId="2" xfId="0" applyNumberFormat="1" applyFont="1" applyFill="1" applyBorder="1"/>
    <xf numFmtId="166" fontId="32" fillId="0" borderId="2" xfId="0" applyNumberFormat="1" applyFont="1" applyFill="1" applyBorder="1"/>
    <xf numFmtId="166" fontId="32" fillId="0" borderId="8" xfId="0" applyNumberFormat="1" applyFont="1" applyFill="1" applyBorder="1"/>
    <xf numFmtId="166" fontId="18" fillId="0" borderId="8" xfId="0" applyNumberFormat="1" applyFont="1" applyFill="1" applyBorder="1"/>
    <xf numFmtId="167" fontId="18" fillId="0" borderId="3" xfId="0" applyNumberFormat="1" applyFont="1" applyFill="1" applyBorder="1"/>
    <xf numFmtId="167" fontId="18" fillId="0" borderId="9" xfId="0" applyNumberFormat="1" applyFont="1" applyFill="1" applyBorder="1"/>
    <xf numFmtId="0" fontId="18" fillId="0" borderId="5" xfId="0" applyFont="1" applyFill="1" applyBorder="1"/>
    <xf numFmtId="0" fontId="10" fillId="0" borderId="4" xfId="0" applyFont="1" applyFill="1" applyBorder="1" applyAlignment="1">
      <alignment horizontal="right" wrapText="1"/>
    </xf>
    <xf numFmtId="3" fontId="10" fillId="0" borderId="7" xfId="0" applyNumberFormat="1" applyFont="1" applyFill="1" applyBorder="1"/>
    <xf numFmtId="0" fontId="8" fillId="0" borderId="8" xfId="7" applyFont="1" applyFill="1" applyBorder="1" applyAlignment="1">
      <alignment horizontal="right" wrapText="1"/>
    </xf>
    <xf numFmtId="0" fontId="8" fillId="0" borderId="9" xfId="7" applyFont="1" applyFill="1" applyBorder="1" applyAlignment="1">
      <alignment horizontal="right" vertical="center" wrapText="1"/>
    </xf>
    <xf numFmtId="3" fontId="18" fillId="0" borderId="9" xfId="0" applyNumberFormat="1" applyFont="1" applyFill="1" applyBorder="1"/>
    <xf numFmtId="165" fontId="18" fillId="0" borderId="8" xfId="0" applyNumberFormat="1" applyFont="1" applyFill="1" applyBorder="1"/>
    <xf numFmtId="165" fontId="18" fillId="0" borderId="9" xfId="0" applyNumberFormat="1" applyFont="1" applyFill="1" applyBorder="1"/>
    <xf numFmtId="0" fontId="8" fillId="0" borderId="2" xfId="7" applyFont="1" applyFill="1" applyBorder="1" applyAlignment="1">
      <alignment horizontal="center" wrapText="1"/>
    </xf>
    <xf numFmtId="0" fontId="8" fillId="0" borderId="3" xfId="7" applyFont="1" applyFill="1" applyBorder="1" applyAlignment="1">
      <alignment horizontal="center" vertical="center" wrapText="1"/>
    </xf>
    <xf numFmtId="166" fontId="18" fillId="0" borderId="3" xfId="0" applyNumberFormat="1" applyFont="1" applyFill="1" applyBorder="1"/>
    <xf numFmtId="166" fontId="18" fillId="0" borderId="9" xfId="0" applyNumberFormat="1" applyFont="1" applyFill="1" applyBorder="1"/>
    <xf numFmtId="167" fontId="18" fillId="0" borderId="2" xfId="0" applyNumberFormat="1" applyFont="1" applyFill="1" applyBorder="1"/>
    <xf numFmtId="167" fontId="18" fillId="0" borderId="8" xfId="0" applyNumberFormat="1" applyFont="1" applyFill="1" applyBorder="1"/>
    <xf numFmtId="0" fontId="7" fillId="0" borderId="4" xfId="0" applyFont="1" applyFill="1" applyBorder="1"/>
    <xf numFmtId="3" fontId="8" fillId="0" borderId="5" xfId="0" applyNumberFormat="1" applyFont="1" applyFill="1" applyBorder="1" applyAlignment="1">
      <alignment horizontal="center" vertical="center"/>
    </xf>
    <xf numFmtId="3" fontId="8" fillId="0" borderId="6" xfId="0" applyNumberFormat="1" applyFont="1" applyFill="1" applyBorder="1" applyAlignment="1">
      <alignment horizontal="center" vertical="center"/>
    </xf>
    <xf numFmtId="3" fontId="8" fillId="0" borderId="7" xfId="0" applyNumberFormat="1" applyFont="1" applyFill="1" applyBorder="1" applyAlignment="1">
      <alignment horizontal="center" vertical="center"/>
    </xf>
    <xf numFmtId="165" fontId="23" fillId="0" borderId="8" xfId="0" applyNumberFormat="1" applyFont="1" applyFill="1" applyBorder="1" applyAlignment="1">
      <alignment horizontal="right"/>
    </xf>
    <xf numFmtId="165" fontId="23" fillId="0" borderId="9" xfId="0" applyNumberFormat="1" applyFont="1" applyFill="1" applyBorder="1" applyAlignment="1">
      <alignment horizontal="right"/>
    </xf>
    <xf numFmtId="3" fontId="10" fillId="0" borderId="2" xfId="0" applyNumberFormat="1" applyFont="1" applyFill="1" applyBorder="1"/>
    <xf numFmtId="3" fontId="24" fillId="0" borderId="2" xfId="0" applyNumberFormat="1" applyFont="1" applyFill="1" applyBorder="1"/>
    <xf numFmtId="0" fontId="10" fillId="0" borderId="2" xfId="0" applyFont="1" applyFill="1" applyBorder="1"/>
    <xf numFmtId="0" fontId="24" fillId="0" borderId="2" xfId="0" applyFont="1" applyFill="1" applyBorder="1"/>
    <xf numFmtId="0" fontId="24" fillId="0" borderId="3" xfId="0" applyFont="1" applyFill="1" applyBorder="1"/>
    <xf numFmtId="0" fontId="22" fillId="0" borderId="2" xfId="0" applyFont="1" applyFill="1" applyBorder="1" applyAlignment="1">
      <alignment horizontal="right"/>
    </xf>
    <xf numFmtId="0" fontId="22" fillId="0" borderId="2" xfId="0" applyFont="1" applyFill="1" applyBorder="1"/>
    <xf numFmtId="0" fontId="22" fillId="0" borderId="3" xfId="0" applyFont="1" applyFill="1" applyBorder="1"/>
    <xf numFmtId="165" fontId="22" fillId="0" borderId="8" xfId="0" applyNumberFormat="1" applyFont="1" applyFill="1" applyBorder="1"/>
    <xf numFmtId="165" fontId="22" fillId="0" borderId="9" xfId="0" applyNumberFormat="1" applyFont="1" applyFill="1" applyBorder="1"/>
    <xf numFmtId="167" fontId="22" fillId="0" borderId="2" xfId="0" applyNumberFormat="1" applyFont="1" applyFill="1" applyBorder="1"/>
    <xf numFmtId="0" fontId="10" fillId="0" borderId="11" xfId="0" applyFont="1" applyFill="1" applyBorder="1"/>
    <xf numFmtId="3" fontId="8" fillId="0" borderId="9" xfId="0" applyNumberFormat="1" applyFont="1" applyFill="1" applyBorder="1" applyAlignment="1">
      <alignment horizontal="center" vertical="center"/>
    </xf>
    <xf numFmtId="0" fontId="22" fillId="0" borderId="0" xfId="0" applyFont="1" applyFill="1" applyBorder="1"/>
    <xf numFmtId="0" fontId="22" fillId="0" borderId="5" xfId="0" applyFont="1" applyFill="1" applyBorder="1"/>
    <xf numFmtId="0" fontId="9" fillId="0" borderId="5" xfId="0" applyFont="1" applyFill="1" applyBorder="1" applyAlignment="1">
      <alignment horizontal="center"/>
    </xf>
    <xf numFmtId="0" fontId="8" fillId="0" borderId="8" xfId="0" applyFont="1" applyFill="1" applyBorder="1" applyAlignment="1">
      <alignment horizontal="right" vertical="center" wrapText="1"/>
    </xf>
    <xf numFmtId="0" fontId="10" fillId="0" borderId="3" xfId="0" applyFont="1" applyFill="1" applyBorder="1"/>
    <xf numFmtId="164" fontId="18" fillId="0" borderId="3" xfId="0" applyNumberFormat="1" applyFont="1" applyFill="1" applyBorder="1"/>
    <xf numFmtId="164" fontId="18" fillId="0" borderId="2" xfId="0" applyNumberFormat="1" applyFont="1" applyFill="1" applyBorder="1"/>
    <xf numFmtId="0" fontId="18" fillId="0" borderId="3" xfId="0" applyFont="1" applyFill="1" applyBorder="1"/>
    <xf numFmtId="164" fontId="32" fillId="0" borderId="8" xfId="0" applyNumberFormat="1" applyFont="1" applyFill="1" applyBorder="1"/>
    <xf numFmtId="0" fontId="18" fillId="0" borderId="9" xfId="0" applyFont="1" applyFill="1" applyBorder="1"/>
    <xf numFmtId="165" fontId="32" fillId="0" borderId="2" xfId="0" applyNumberFormat="1" applyFont="1" applyFill="1" applyBorder="1"/>
    <xf numFmtId="3" fontId="32" fillId="0" borderId="2" xfId="0" applyNumberFormat="1" applyFont="1" applyFill="1" applyBorder="1"/>
    <xf numFmtId="3" fontId="18" fillId="0" borderId="3" xfId="0" applyNumberFormat="1" applyFont="1" applyFill="1" applyBorder="1"/>
    <xf numFmtId="165" fontId="18" fillId="0" borderId="3" xfId="0" applyNumberFormat="1" applyFont="1" applyFill="1" applyBorder="1"/>
    <xf numFmtId="164" fontId="32" fillId="0" borderId="2" xfId="0" applyNumberFormat="1" applyFont="1" applyFill="1" applyBorder="1"/>
    <xf numFmtId="0" fontId="7" fillId="0" borderId="7" xfId="0" applyFont="1" applyFill="1" applyBorder="1"/>
    <xf numFmtId="3" fontId="18" fillId="0" borderId="2" xfId="0" applyNumberFormat="1" applyFont="1" applyFill="1" applyBorder="1" applyAlignment="1"/>
    <xf numFmtId="3" fontId="19" fillId="0" borderId="2" xfId="0" applyNumberFormat="1" applyFont="1" applyFill="1" applyBorder="1" applyAlignment="1"/>
    <xf numFmtId="164" fontId="19" fillId="0" borderId="2" xfId="0" applyNumberFormat="1" applyFont="1" applyFill="1" applyBorder="1" applyAlignment="1"/>
    <xf numFmtId="0" fontId="8" fillId="0" borderId="2" xfId="7" applyFont="1" applyFill="1" applyBorder="1" applyAlignment="1">
      <alignment horizontal="center"/>
    </xf>
    <xf numFmtId="0" fontId="8" fillId="0" borderId="3" xfId="7" applyFont="1" applyFill="1" applyBorder="1" applyAlignment="1">
      <alignment horizontal="center"/>
    </xf>
    <xf numFmtId="0" fontId="8" fillId="0" borderId="8" xfId="7" applyFont="1" applyFill="1" applyBorder="1" applyAlignment="1">
      <alignment horizontal="center"/>
    </xf>
    <xf numFmtId="0" fontId="8" fillId="0" borderId="9" xfId="7" applyFont="1" applyFill="1" applyBorder="1" applyAlignment="1">
      <alignment horizontal="center"/>
    </xf>
    <xf numFmtId="0" fontId="19" fillId="0" borderId="3" xfId="0" applyFont="1" applyFill="1" applyBorder="1" applyAlignment="1"/>
    <xf numFmtId="0" fontId="19" fillId="0" borderId="2" xfId="0" applyFont="1" applyFill="1" applyBorder="1"/>
    <xf numFmtId="0" fontId="19" fillId="0" borderId="3" xfId="0" applyFont="1" applyFill="1" applyBorder="1"/>
    <xf numFmtId="164" fontId="19" fillId="0" borderId="8" xfId="0" applyNumberFormat="1" applyFont="1" applyFill="1" applyBorder="1"/>
    <xf numFmtId="0" fontId="19" fillId="0" borderId="8" xfId="0" applyFont="1" applyFill="1" applyBorder="1"/>
    <xf numFmtId="0" fontId="19" fillId="0" borderId="9" xfId="0" applyFont="1" applyFill="1" applyBorder="1"/>
    <xf numFmtId="0" fontId="8" fillId="0" borderId="2" xfId="7" applyFont="1" applyFill="1" applyBorder="1" applyAlignment="1">
      <alignment horizontal="right" textRotation="90" wrapText="1"/>
    </xf>
    <xf numFmtId="0" fontId="8" fillId="0" borderId="2" xfId="0" applyFont="1" applyFill="1" applyBorder="1" applyAlignment="1">
      <alignment horizontal="right" textRotation="90" wrapText="1"/>
    </xf>
    <xf numFmtId="0" fontId="8" fillId="0" borderId="3" xfId="7" applyFont="1" applyFill="1" applyBorder="1" applyAlignment="1">
      <alignment horizontal="right" textRotation="90" wrapText="1"/>
    </xf>
    <xf numFmtId="0" fontId="8" fillId="0" borderId="8" xfId="7" applyFont="1" applyFill="1" applyBorder="1" applyAlignment="1">
      <alignment horizontal="right" textRotation="90" wrapText="1"/>
    </xf>
    <xf numFmtId="0" fontId="8" fillId="0" borderId="8" xfId="0" applyFont="1" applyFill="1" applyBorder="1" applyAlignment="1">
      <alignment horizontal="right" textRotation="90" wrapText="1"/>
    </xf>
    <xf numFmtId="0" fontId="8" fillId="0" borderId="9" xfId="7" applyFont="1" applyFill="1" applyBorder="1" applyAlignment="1">
      <alignment horizontal="right" textRotation="90" wrapText="1"/>
    </xf>
    <xf numFmtId="0" fontId="8" fillId="0" borderId="2" xfId="0" applyFont="1" applyFill="1" applyBorder="1" applyAlignment="1">
      <alignment horizontal="center" vertical="center" wrapText="1"/>
    </xf>
    <xf numFmtId="166" fontId="19" fillId="0" borderId="2" xfId="0" applyNumberFormat="1" applyFont="1" applyFill="1" applyBorder="1" applyAlignment="1"/>
    <xf numFmtId="166" fontId="0" fillId="0" borderId="2" xfId="0" applyNumberFormat="1" applyBorder="1"/>
    <xf numFmtId="167" fontId="19" fillId="0" borderId="2" xfId="0" applyNumberFormat="1" applyFont="1" applyFill="1" applyBorder="1"/>
    <xf numFmtId="167" fontId="19" fillId="0" borderId="3" xfId="0" applyNumberFormat="1" applyFont="1" applyFill="1" applyBorder="1"/>
    <xf numFmtId="166" fontId="19" fillId="0" borderId="3" xfId="0" applyNumberFormat="1" applyFont="1" applyFill="1" applyBorder="1" applyAlignment="1"/>
    <xf numFmtId="164" fontId="19" fillId="0" borderId="9" xfId="0" applyNumberFormat="1" applyFont="1" applyFill="1" applyBorder="1"/>
    <xf numFmtId="0" fontId="9" fillId="0" borderId="12" xfId="0" applyFont="1" applyFill="1" applyBorder="1" applyAlignment="1">
      <alignment horizontal="center"/>
    </xf>
    <xf numFmtId="0" fontId="9" fillId="0" borderId="10" xfId="0" applyFont="1" applyFill="1" applyBorder="1" applyAlignment="1">
      <alignment horizontal="center"/>
    </xf>
    <xf numFmtId="0" fontId="10" fillId="0" borderId="12" xfId="0" applyFont="1" applyFill="1" applyBorder="1" applyAlignment="1"/>
    <xf numFmtId="2" fontId="18" fillId="0" borderId="12" xfId="6" applyNumberFormat="1" applyFont="1" applyFill="1" applyBorder="1" applyAlignment="1">
      <alignment horizontal="left"/>
    </xf>
    <xf numFmtId="0" fontId="19" fillId="0" borderId="12" xfId="6" applyFont="1" applyFill="1" applyBorder="1" applyAlignment="1">
      <alignment horizontal="left"/>
    </xf>
    <xf numFmtId="0" fontId="19" fillId="0" borderId="12" xfId="0" applyFont="1" applyFill="1" applyBorder="1"/>
    <xf numFmtId="0" fontId="19" fillId="0" borderId="10" xfId="0" applyFont="1" applyFill="1" applyBorder="1"/>
    <xf numFmtId="3" fontId="10" fillId="0" borderId="11" xfId="0" applyNumberFormat="1" applyFont="1" applyFill="1" applyBorder="1"/>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8" fillId="0" borderId="12" xfId="7" applyFont="1" applyFill="1" applyBorder="1" applyAlignment="1">
      <alignment horizontal="right" vertical="center" wrapText="1"/>
    </xf>
    <xf numFmtId="3" fontId="30" fillId="0" borderId="0" xfId="0" applyNumberFormat="1" applyFont="1" applyFill="1"/>
    <xf numFmtId="3" fontId="20" fillId="0" borderId="0" xfId="0" applyNumberFormat="1" applyFont="1" applyFill="1"/>
    <xf numFmtId="164" fontId="30" fillId="0" borderId="0" xfId="0" applyNumberFormat="1" applyFont="1" applyFill="1"/>
    <xf numFmtId="164" fontId="20" fillId="0" borderId="0" xfId="0" applyNumberFormat="1" applyFont="1" applyFill="1"/>
    <xf numFmtId="164" fontId="18" fillId="0" borderId="9" xfId="0" applyNumberFormat="1" applyFont="1" applyFill="1" applyBorder="1"/>
    <xf numFmtId="164" fontId="10" fillId="0" borderId="3" xfId="0" applyNumberFormat="1" applyFont="1" applyFill="1" applyBorder="1" applyAlignment="1"/>
    <xf numFmtId="164" fontId="18" fillId="0" borderId="3" xfId="0" applyNumberFormat="1" applyFont="1" applyFill="1" applyBorder="1" applyAlignment="1">
      <alignment horizontal="right"/>
    </xf>
    <xf numFmtId="166" fontId="10" fillId="0" borderId="0" xfId="0" applyNumberFormat="1" applyFont="1" applyFill="1" applyBorder="1" applyAlignment="1"/>
    <xf numFmtId="0" fontId="0" fillId="0" borderId="0" xfId="0" applyAlignment="1"/>
    <xf numFmtId="0" fontId="15" fillId="0" borderId="0" xfId="0" applyFont="1" applyFill="1" applyBorder="1" applyAlignment="1"/>
    <xf numFmtId="3" fontId="7" fillId="0" borderId="0" xfId="0" applyNumberFormat="1" applyFont="1" applyFill="1" applyBorder="1" applyAlignment="1"/>
    <xf numFmtId="3" fontId="18" fillId="0" borderId="2" xfId="0" applyNumberFormat="1" applyFont="1" applyFill="1" applyBorder="1" applyAlignment="1">
      <alignment horizontal="right"/>
    </xf>
    <xf numFmtId="0" fontId="18" fillId="0" borderId="0" xfId="0" applyFont="1" applyBorder="1"/>
    <xf numFmtId="3" fontId="8" fillId="0" borderId="0" xfId="0" applyNumberFormat="1" applyFont="1" applyFill="1" applyBorder="1" applyAlignment="1">
      <alignment horizontal="center" vertical="center"/>
    </xf>
    <xf numFmtId="0" fontId="18" fillId="0" borderId="12" xfId="4" applyFont="1" applyBorder="1" applyAlignment="1"/>
    <xf numFmtId="166" fontId="18" fillId="0" borderId="2" xfId="2" applyNumberFormat="1" applyFont="1" applyBorder="1" applyAlignment="1"/>
    <xf numFmtId="166" fontId="18" fillId="0" borderId="3" xfId="2" applyNumberFormat="1" applyFont="1" applyBorder="1" applyAlignment="1"/>
    <xf numFmtId="0" fontId="19" fillId="0" borderId="0" xfId="0" applyFont="1" applyBorder="1"/>
    <xf numFmtId="0" fontId="35" fillId="0" borderId="0" xfId="0" applyFont="1" applyBorder="1" applyAlignment="1">
      <alignment vertical="top" wrapText="1"/>
    </xf>
    <xf numFmtId="0" fontId="32" fillId="0" borderId="0" xfId="2" applyFont="1" applyBorder="1" applyAlignment="1">
      <alignment horizontal="left" vertical="top" wrapText="1" indent="1"/>
    </xf>
    <xf numFmtId="164" fontId="32" fillId="0" borderId="0" xfId="5" applyNumberFormat="1" applyFont="1" applyBorder="1" applyAlignment="1">
      <alignment vertical="top" wrapText="1"/>
    </xf>
    <xf numFmtId="0" fontId="28" fillId="0" borderId="0" xfId="0" applyFont="1" applyBorder="1"/>
    <xf numFmtId="0" fontId="19" fillId="0" borderId="0" xfId="2" applyFont="1" applyFill="1" applyBorder="1" applyAlignment="1">
      <alignment horizontal="center" vertical="center" wrapText="1"/>
    </xf>
    <xf numFmtId="0" fontId="19" fillId="0" borderId="8" xfId="2" applyFont="1" applyBorder="1" applyAlignment="1">
      <alignment horizontal="center" vertical="center" wrapText="1"/>
    </xf>
    <xf numFmtId="0" fontId="19" fillId="0" borderId="0" xfId="3" applyFont="1" applyBorder="1" applyAlignment="1">
      <alignment horizontal="center" vertical="center"/>
    </xf>
    <xf numFmtId="169" fontId="18" fillId="0" borderId="0" xfId="5" applyNumberFormat="1" applyFont="1" applyBorder="1" applyAlignment="1"/>
    <xf numFmtId="168" fontId="18" fillId="0" borderId="0" xfId="2" applyNumberFormat="1" applyFont="1" applyBorder="1" applyAlignment="1"/>
    <xf numFmtId="165" fontId="22" fillId="0" borderId="2" xfId="0" applyNumberFormat="1" applyFont="1" applyFill="1" applyBorder="1"/>
    <xf numFmtId="165" fontId="22" fillId="0" borderId="3" xfId="0" applyNumberFormat="1" applyFont="1" applyFill="1" applyBorder="1"/>
    <xf numFmtId="0" fontId="18" fillId="0" borderId="4" xfId="0" applyFont="1" applyFill="1" applyBorder="1"/>
    <xf numFmtId="0" fontId="18" fillId="0" borderId="6" xfId="0" applyFont="1" applyFill="1" applyBorder="1"/>
    <xf numFmtId="3" fontId="8" fillId="0" borderId="14" xfId="0" applyNumberFormat="1" applyFont="1" applyFill="1" applyBorder="1" applyAlignment="1">
      <alignment horizontal="center" vertical="center"/>
    </xf>
    <xf numFmtId="3" fontId="8" fillId="0" borderId="15" xfId="0" applyNumberFormat="1" applyFont="1" applyFill="1" applyBorder="1" applyAlignment="1">
      <alignment horizontal="center" vertical="center"/>
    </xf>
    <xf numFmtId="0" fontId="7" fillId="3" borderId="0" xfId="0" applyFont="1" applyFill="1" applyBorder="1" applyAlignment="1"/>
    <xf numFmtId="0" fontId="0" fillId="3" borderId="0" xfId="0" applyFill="1" applyBorder="1" applyAlignment="1"/>
    <xf numFmtId="3" fontId="18" fillId="0" borderId="7" xfId="0" applyNumberFormat="1" applyFont="1" applyFill="1" applyBorder="1"/>
    <xf numFmtId="0" fontId="18" fillId="0" borderId="0" xfId="0" applyFont="1" applyFill="1" applyBorder="1" applyAlignment="1">
      <alignment horizontal="center" vertical="center"/>
    </xf>
    <xf numFmtId="0" fontId="18" fillId="0" borderId="5" xfId="0" applyFont="1" applyFill="1" applyBorder="1" applyAlignment="1">
      <alignment horizontal="center" vertical="center"/>
    </xf>
    <xf numFmtId="0" fontId="19" fillId="0" borderId="8" xfId="7" applyFont="1" applyFill="1" applyBorder="1" applyAlignment="1">
      <alignment horizontal="right" wrapText="1"/>
    </xf>
    <xf numFmtId="0" fontId="19" fillId="0" borderId="8" xfId="7" applyFont="1" applyFill="1" applyBorder="1" applyAlignment="1">
      <alignment horizontal="right" vertical="center" wrapText="1"/>
    </xf>
    <xf numFmtId="0" fontId="19" fillId="0" borderId="8" xfId="0" applyFont="1" applyFill="1" applyBorder="1" applyAlignment="1">
      <alignment horizontal="right" vertical="center" wrapText="1"/>
    </xf>
    <xf numFmtId="0" fontId="19" fillId="0" borderId="9" xfId="7" applyFont="1" applyFill="1" applyBorder="1" applyAlignment="1">
      <alignment horizontal="right" vertical="center" wrapText="1"/>
    </xf>
    <xf numFmtId="0" fontId="18" fillId="0" borderId="2" xfId="0" applyFont="1" applyFill="1" applyBorder="1" applyAlignment="1"/>
    <xf numFmtId="0" fontId="18" fillId="0" borderId="3" xfId="0" applyFont="1" applyFill="1" applyBorder="1" applyAlignment="1"/>
    <xf numFmtId="0" fontId="19" fillId="0" borderId="4" xfId="0" applyFont="1" applyFill="1" applyBorder="1"/>
    <xf numFmtId="3" fontId="18" fillId="0" borderId="4" xfId="0" applyNumberFormat="1" applyFont="1" applyFill="1" applyBorder="1" applyAlignment="1">
      <alignment horizontal="left"/>
    </xf>
    <xf numFmtId="166" fontId="18" fillId="0" borderId="6" xfId="0" applyNumberFormat="1" applyFont="1" applyFill="1" applyBorder="1"/>
    <xf numFmtId="3" fontId="18" fillId="0" borderId="2" xfId="0" applyNumberFormat="1" applyFont="1" applyFill="1" applyBorder="1" applyAlignment="1">
      <alignment horizontal="right" indent="1"/>
    </xf>
    <xf numFmtId="3" fontId="18" fillId="0" borderId="3" xfId="0" applyNumberFormat="1" applyFont="1" applyFill="1" applyBorder="1" applyAlignment="1">
      <alignment horizontal="right" indent="1"/>
    </xf>
    <xf numFmtId="166" fontId="18" fillId="0" borderId="2" xfId="0" applyNumberFormat="1" applyFont="1" applyFill="1" applyBorder="1" applyAlignment="1">
      <alignment horizontal="right" indent="1"/>
    </xf>
    <xf numFmtId="166" fontId="18" fillId="0" borderId="3" xfId="0" applyNumberFormat="1" applyFont="1" applyFill="1" applyBorder="1" applyAlignment="1">
      <alignment horizontal="right" indent="1"/>
    </xf>
    <xf numFmtId="168" fontId="18" fillId="0" borderId="2" xfId="0" applyNumberFormat="1" applyFont="1" applyFill="1" applyBorder="1" applyAlignment="1">
      <alignment horizontal="right" indent="1"/>
    </xf>
    <xf numFmtId="0" fontId="14" fillId="3" borderId="0" xfId="0" applyFont="1" applyFill="1" applyBorder="1"/>
    <xf numFmtId="0" fontId="7" fillId="3" borderId="0" xfId="0" applyFont="1" applyFill="1" applyBorder="1"/>
    <xf numFmtId="3" fontId="7" fillId="3" borderId="0" xfId="0" applyNumberFormat="1" applyFont="1" applyFill="1" applyBorder="1"/>
    <xf numFmtId="0" fontId="10" fillId="3" borderId="0" xfId="0" applyFont="1" applyFill="1" applyBorder="1"/>
    <xf numFmtId="3" fontId="10" fillId="3" borderId="0" xfId="0" applyNumberFormat="1" applyFont="1" applyFill="1" applyBorder="1"/>
    <xf numFmtId="0" fontId="9" fillId="3" borderId="0" xfId="0" applyFont="1" applyFill="1" applyBorder="1" applyAlignment="1">
      <alignment horizontal="center" vertical="center"/>
    </xf>
    <xf numFmtId="0" fontId="10" fillId="3" borderId="0" xfId="0" applyFont="1" applyFill="1" applyBorder="1" applyAlignment="1"/>
    <xf numFmtId="0" fontId="18" fillId="3" borderId="0" xfId="0" applyFont="1" applyFill="1" applyBorder="1"/>
    <xf numFmtId="165" fontId="18" fillId="3" borderId="0" xfId="0" applyNumberFormat="1" applyFont="1" applyFill="1" applyBorder="1"/>
    <xf numFmtId="0" fontId="19" fillId="3" borderId="0" xfId="0" applyFont="1" applyFill="1" applyBorder="1"/>
    <xf numFmtId="164" fontId="18" fillId="3" borderId="0" xfId="0" applyNumberFormat="1" applyFont="1" applyFill="1" applyBorder="1"/>
    <xf numFmtId="0" fontId="29" fillId="3" borderId="0" xfId="0" applyFont="1" applyFill="1" applyBorder="1" applyAlignment="1">
      <alignment horizontal="left"/>
    </xf>
    <xf numFmtId="0" fontId="29" fillId="3" borderId="0" xfId="0" applyFont="1" applyFill="1" applyBorder="1" applyAlignment="1">
      <alignment horizontal="right"/>
    </xf>
    <xf numFmtId="0" fontId="7" fillId="3" borderId="0" xfId="0" applyFont="1" applyFill="1" applyBorder="1" applyAlignment="1">
      <alignment wrapText="1"/>
    </xf>
    <xf numFmtId="0" fontId="8" fillId="3" borderId="0" xfId="7" applyFont="1" applyFill="1" applyBorder="1" applyAlignment="1">
      <alignment horizontal="right" wrapText="1"/>
    </xf>
    <xf numFmtId="0" fontId="8" fillId="0" borderId="0" xfId="7" applyFont="1" applyFill="1" applyBorder="1" applyAlignment="1">
      <alignment horizontal="center" wrapText="1"/>
    </xf>
    <xf numFmtId="0" fontId="30" fillId="3" borderId="0" xfId="0" applyFont="1" applyFill="1" applyBorder="1"/>
    <xf numFmtId="0" fontId="20" fillId="3" borderId="0" xfId="0" applyFont="1" applyFill="1" applyBorder="1"/>
    <xf numFmtId="3" fontId="8" fillId="3" borderId="0" xfId="0" applyNumberFormat="1" applyFont="1" applyFill="1" applyBorder="1"/>
    <xf numFmtId="0" fontId="10" fillId="0" borderId="16" xfId="0" applyFont="1" applyFill="1" applyBorder="1"/>
    <xf numFmtId="0" fontId="7" fillId="0" borderId="16" xfId="0" applyFont="1" applyFill="1" applyBorder="1"/>
    <xf numFmtId="3" fontId="8" fillId="0" borderId="16" xfId="0" applyNumberFormat="1" applyFont="1" applyFill="1" applyBorder="1" applyAlignment="1">
      <alignment horizontal="center" vertical="center"/>
    </xf>
    <xf numFmtId="0" fontId="9" fillId="0" borderId="17" xfId="0" applyFont="1" applyFill="1" applyBorder="1" applyAlignment="1"/>
    <xf numFmtId="0" fontId="10" fillId="0" borderId="17" xfId="0" applyFont="1" applyFill="1" applyBorder="1" applyAlignment="1"/>
    <xf numFmtId="0" fontId="18" fillId="3" borderId="17" xfId="0" applyFont="1" applyFill="1" applyBorder="1"/>
    <xf numFmtId="166" fontId="18" fillId="3" borderId="17" xfId="0" applyNumberFormat="1" applyFont="1" applyFill="1" applyBorder="1"/>
    <xf numFmtId="0" fontId="10" fillId="0" borderId="18" xfId="0" applyFont="1" applyFill="1" applyBorder="1"/>
    <xf numFmtId="0" fontId="10" fillId="0" borderId="19" xfId="0" applyFont="1" applyFill="1" applyBorder="1"/>
    <xf numFmtId="3" fontId="8" fillId="0" borderId="18" xfId="0" applyNumberFormat="1" applyFont="1" applyFill="1" applyBorder="1" applyAlignment="1">
      <alignment horizontal="center" vertical="center"/>
    </xf>
    <xf numFmtId="3" fontId="8" fillId="0" borderId="19" xfId="0" applyNumberFormat="1" applyFont="1" applyFill="1" applyBorder="1" applyAlignment="1">
      <alignment horizontal="center" vertical="center"/>
    </xf>
    <xf numFmtId="0" fontId="8" fillId="0" borderId="14" xfId="7" applyFont="1" applyFill="1" applyBorder="1" applyAlignment="1">
      <alignment horizontal="right" wrapText="1"/>
    </xf>
    <xf numFmtId="0" fontId="8" fillId="0" borderId="15" xfId="7" applyFont="1" applyFill="1" applyBorder="1" applyAlignment="1">
      <alignment horizontal="right" wrapText="1"/>
    </xf>
    <xf numFmtId="166" fontId="18" fillId="3" borderId="20" xfId="0" applyNumberFormat="1" applyFont="1" applyFill="1" applyBorder="1"/>
    <xf numFmtId="166" fontId="18" fillId="3" borderId="21" xfId="0" applyNumberFormat="1" applyFont="1" applyFill="1" applyBorder="1"/>
    <xf numFmtId="0" fontId="8" fillId="0" borderId="14" xfId="7" applyFont="1" applyFill="1" applyBorder="1" applyAlignment="1">
      <alignment horizontal="center" wrapText="1"/>
    </xf>
    <xf numFmtId="0" fontId="8" fillId="0" borderId="20" xfId="7" applyFont="1" applyFill="1" applyBorder="1" applyAlignment="1">
      <alignment horizontal="right" wrapText="1"/>
    </xf>
    <xf numFmtId="0" fontId="8" fillId="0" borderId="15" xfId="7" applyFont="1" applyFill="1" applyBorder="1" applyAlignment="1">
      <alignment horizontal="center" wrapText="1"/>
    </xf>
    <xf numFmtId="0" fontId="8" fillId="0" borderId="21" xfId="7" applyFont="1" applyFill="1" applyBorder="1" applyAlignment="1">
      <alignment horizontal="right" wrapText="1"/>
    </xf>
    <xf numFmtId="3" fontId="8" fillId="0" borderId="22" xfId="0" applyNumberFormat="1" applyFont="1" applyFill="1" applyBorder="1" applyAlignment="1">
      <alignment horizontal="center" vertical="center"/>
    </xf>
    <xf numFmtId="0" fontId="8" fillId="0" borderId="23" xfId="7" applyFont="1" applyFill="1" applyBorder="1" applyAlignment="1">
      <alignment horizontal="center" wrapText="1"/>
    </xf>
    <xf numFmtId="0" fontId="8" fillId="0" borderId="23" xfId="7" applyFont="1" applyFill="1" applyBorder="1" applyAlignment="1">
      <alignment horizontal="right" wrapText="1"/>
    </xf>
    <xf numFmtId="166" fontId="18" fillId="3" borderId="24" xfId="0" applyNumberFormat="1" applyFont="1" applyFill="1" applyBorder="1"/>
    <xf numFmtId="0" fontId="10" fillId="0" borderId="23" xfId="0" applyFont="1" applyFill="1" applyBorder="1" applyAlignment="1"/>
    <xf numFmtId="0" fontId="10" fillId="0" borderId="14" xfId="0" applyFont="1" applyFill="1" applyBorder="1" applyAlignment="1"/>
    <xf numFmtId="0" fontId="8" fillId="0" borderId="24" xfId="7" applyFont="1" applyFill="1" applyBorder="1" applyAlignment="1">
      <alignment horizontal="right" wrapText="1"/>
    </xf>
    <xf numFmtId="0" fontId="10" fillId="0" borderId="24" xfId="0" applyFont="1" applyFill="1" applyBorder="1" applyAlignment="1"/>
    <xf numFmtId="0" fontId="10" fillId="0" borderId="20" xfId="0" applyFont="1" applyFill="1" applyBorder="1" applyAlignment="1"/>
    <xf numFmtId="3" fontId="36" fillId="3" borderId="14" xfId="0" applyNumberFormat="1" applyFont="1" applyFill="1" applyBorder="1"/>
    <xf numFmtId="3" fontId="36" fillId="3" borderId="23" xfId="0" applyNumberFormat="1" applyFont="1" applyFill="1" applyBorder="1"/>
    <xf numFmtId="3" fontId="36" fillId="3" borderId="15" xfId="0" applyNumberFormat="1" applyFont="1" applyFill="1" applyBorder="1"/>
    <xf numFmtId="165" fontId="36" fillId="3" borderId="14" xfId="0" applyNumberFormat="1" applyFont="1" applyFill="1" applyBorder="1"/>
    <xf numFmtId="165" fontId="37" fillId="3" borderId="14" xfId="0" applyNumberFormat="1" applyFont="1" applyFill="1" applyBorder="1"/>
    <xf numFmtId="165" fontId="19" fillId="3" borderId="0" xfId="0" applyNumberFormat="1" applyFont="1" applyFill="1" applyBorder="1"/>
    <xf numFmtId="3" fontId="37" fillId="3" borderId="14" xfId="0" applyNumberFormat="1" applyFont="1" applyFill="1" applyBorder="1"/>
    <xf numFmtId="3" fontId="8" fillId="0" borderId="20" xfId="0" applyNumberFormat="1" applyFont="1" applyFill="1" applyBorder="1" applyAlignment="1">
      <alignment horizontal="center" vertical="center"/>
    </xf>
    <xf numFmtId="3" fontId="8" fillId="0" borderId="17" xfId="0" applyNumberFormat="1" applyFont="1" applyFill="1" applyBorder="1" applyAlignment="1">
      <alignment horizontal="center" vertical="center"/>
    </xf>
    <xf numFmtId="0" fontId="35" fillId="0" borderId="0" xfId="0" applyFont="1" applyFill="1" applyBorder="1" applyAlignment="1">
      <alignment vertical="top" wrapText="1"/>
    </xf>
    <xf numFmtId="0" fontId="30" fillId="0" borderId="0" xfId="0" applyFont="1" applyFill="1" applyBorder="1"/>
    <xf numFmtId="0" fontId="20" fillId="0" borderId="0" xfId="0" applyFont="1" applyFill="1" applyBorder="1"/>
    <xf numFmtId="168" fontId="18" fillId="0" borderId="3" xfId="0" applyNumberFormat="1" applyFont="1" applyFill="1" applyBorder="1"/>
    <xf numFmtId="168" fontId="18" fillId="0" borderId="9" xfId="0" applyNumberFormat="1" applyFont="1" applyFill="1" applyBorder="1"/>
    <xf numFmtId="168" fontId="18" fillId="0" borderId="7" xfId="0" applyNumberFormat="1" applyFont="1" applyFill="1" applyBorder="1"/>
    <xf numFmtId="168" fontId="18" fillId="0" borderId="3" xfId="0" applyNumberFormat="1" applyFont="1" applyFill="1" applyBorder="1" applyAlignment="1">
      <alignment horizontal="right"/>
    </xf>
    <xf numFmtId="168" fontId="10" fillId="0" borderId="3" xfId="0" applyNumberFormat="1" applyFont="1" applyFill="1" applyBorder="1" applyAlignment="1"/>
    <xf numFmtId="168" fontId="18" fillId="0" borderId="2" xfId="0" applyNumberFormat="1" applyFont="1" applyFill="1" applyBorder="1"/>
    <xf numFmtId="168" fontId="18" fillId="0" borderId="8" xfId="0" applyNumberFormat="1" applyFont="1" applyFill="1" applyBorder="1"/>
    <xf numFmtId="168" fontId="19" fillId="0" borderId="2" xfId="0" applyNumberFormat="1" applyFont="1" applyFill="1" applyBorder="1"/>
    <xf numFmtId="168" fontId="19" fillId="0" borderId="3" xfId="0" applyNumberFormat="1" applyFont="1" applyFill="1" applyBorder="1"/>
    <xf numFmtId="0" fontId="16" fillId="0" borderId="0" xfId="0" applyFont="1" applyFill="1"/>
    <xf numFmtId="0" fontId="19" fillId="0" borderId="12" xfId="2" applyFont="1" applyBorder="1" applyAlignment="1"/>
    <xf numFmtId="166" fontId="19" fillId="0" borderId="2" xfId="2" applyNumberFormat="1" applyFont="1" applyBorder="1" applyAlignment="1"/>
    <xf numFmtId="166" fontId="19" fillId="0" borderId="3" xfId="2" applyNumberFormat="1" applyFont="1" applyBorder="1" applyAlignment="1"/>
    <xf numFmtId="0" fontId="19" fillId="0" borderId="10" xfId="2" applyFont="1" applyBorder="1" applyAlignment="1">
      <alignment horizontal="left" wrapText="1"/>
    </xf>
    <xf numFmtId="168" fontId="35" fillId="0" borderId="8" xfId="2" applyNumberFormat="1" applyFont="1" applyBorder="1" applyAlignment="1"/>
    <xf numFmtId="168" fontId="35" fillId="0" borderId="9" xfId="2" applyNumberFormat="1" applyFont="1" applyBorder="1" applyAlignment="1"/>
    <xf numFmtId="3" fontId="19" fillId="0" borderId="3" xfId="2" applyNumberFormat="1" applyFont="1" applyFill="1" applyBorder="1" applyAlignment="1"/>
    <xf numFmtId="3" fontId="19" fillId="0" borderId="3" xfId="2" applyNumberFormat="1" applyFont="1" applyBorder="1" applyAlignment="1"/>
    <xf numFmtId="168" fontId="35" fillId="0" borderId="0" xfId="2" applyNumberFormat="1" applyFont="1" applyBorder="1" applyAlignment="1"/>
    <xf numFmtId="0" fontId="7" fillId="0" borderId="0" xfId="0" applyFont="1" applyFill="1" applyBorder="1" applyAlignment="1"/>
    <xf numFmtId="0" fontId="8" fillId="0" borderId="3" xfId="7" applyFont="1" applyFill="1" applyBorder="1" applyAlignment="1">
      <alignment horizontal="center" wrapText="1"/>
    </xf>
    <xf numFmtId="3" fontId="18" fillId="0" borderId="3" xfId="0" applyNumberFormat="1" applyFont="1" applyFill="1" applyBorder="1" applyAlignment="1"/>
    <xf numFmtId="3" fontId="19" fillId="0" borderId="3" xfId="0" applyNumberFormat="1" applyFont="1" applyFill="1" applyBorder="1" applyAlignment="1"/>
    <xf numFmtId="0" fontId="19" fillId="0" borderId="9" xfId="2" applyFont="1" applyBorder="1" applyAlignment="1">
      <alignment horizontal="center" vertical="center" wrapText="1"/>
    </xf>
    <xf numFmtId="165" fontId="18" fillId="0" borderId="3" xfId="0" applyNumberFormat="1" applyFont="1" applyFill="1" applyBorder="1" applyAlignment="1"/>
    <xf numFmtId="165" fontId="19" fillId="0" borderId="3" xfId="0" applyNumberFormat="1" applyFont="1" applyFill="1" applyBorder="1" applyAlignment="1"/>
    <xf numFmtId="0" fontId="8" fillId="0" borderId="2" xfId="7" applyFont="1" applyFill="1" applyBorder="1" applyAlignment="1">
      <alignment horizontal="center" vertical="center" wrapText="1"/>
    </xf>
    <xf numFmtId="168" fontId="18" fillId="0" borderId="3" xfId="0" applyNumberFormat="1" applyFont="1" applyFill="1" applyBorder="1" applyAlignment="1">
      <alignment horizontal="right" indent="1"/>
    </xf>
    <xf numFmtId="0" fontId="7" fillId="0" borderId="0" xfId="0" applyFont="1" applyFill="1" applyBorder="1" applyAlignment="1"/>
    <xf numFmtId="0" fontId="8" fillId="0" borderId="0" xfId="0" applyFont="1" applyBorder="1" applyAlignment="1">
      <alignment horizontal="center" vertical="center"/>
    </xf>
    <xf numFmtId="0" fontId="7" fillId="0" borderId="0" xfId="0" applyFont="1" applyFill="1" applyBorder="1" applyAlignment="1">
      <alignment horizontal="left"/>
    </xf>
    <xf numFmtId="165" fontId="18" fillId="0" borderId="2" xfId="0" applyNumberFormat="1" applyFont="1" applyFill="1" applyBorder="1" applyAlignment="1"/>
    <xf numFmtId="165" fontId="19" fillId="0" borderId="3" xfId="2" applyNumberFormat="1" applyFont="1" applyFill="1" applyBorder="1" applyAlignment="1"/>
    <xf numFmtId="165" fontId="19" fillId="0" borderId="3" xfId="2" applyNumberFormat="1" applyFont="1" applyBorder="1" applyAlignment="1"/>
    <xf numFmtId="0" fontId="18" fillId="0" borderId="2" xfId="0" applyFont="1" applyFill="1" applyBorder="1" applyAlignment="1">
      <alignment horizontal="right" vertical="center"/>
    </xf>
    <xf numFmtId="166" fontId="18" fillId="0" borderId="2" xfId="0" applyNumberFormat="1" applyFont="1" applyFill="1" applyBorder="1" applyAlignment="1">
      <alignment horizontal="right" vertical="center"/>
    </xf>
    <xf numFmtId="166" fontId="18" fillId="0" borderId="8" xfId="0" applyNumberFormat="1" applyFont="1" applyFill="1" applyBorder="1" applyAlignment="1">
      <alignment horizontal="right" vertical="center"/>
    </xf>
    <xf numFmtId="0" fontId="10" fillId="0" borderId="2" xfId="0" applyFont="1" applyFill="1" applyBorder="1" applyAlignment="1">
      <alignment horizontal="right" vertical="center"/>
    </xf>
    <xf numFmtId="3" fontId="18" fillId="0" borderId="0" xfId="0" applyNumberFormat="1" applyFont="1" applyFill="1" applyAlignment="1">
      <alignment horizontal="right" vertical="center"/>
    </xf>
    <xf numFmtId="3" fontId="30" fillId="0" borderId="0" xfId="0" applyNumberFormat="1" applyFont="1" applyFill="1" applyAlignment="1">
      <alignment horizontal="right" vertical="center"/>
    </xf>
    <xf numFmtId="3" fontId="20" fillId="0" borderId="0" xfId="0" applyNumberFormat="1" applyFont="1" applyFill="1" applyAlignment="1">
      <alignment horizontal="right" vertical="center"/>
    </xf>
    <xf numFmtId="0" fontId="16" fillId="0" borderId="0" xfId="0" applyFont="1" applyFill="1" applyBorder="1"/>
    <xf numFmtId="165" fontId="19" fillId="0" borderId="2" xfId="0" applyNumberFormat="1" applyFont="1" applyFill="1" applyBorder="1" applyAlignment="1"/>
    <xf numFmtId="3" fontId="18" fillId="0" borderId="2" xfId="0" applyNumberFormat="1" applyFont="1" applyFill="1" applyBorder="1" applyAlignment="1">
      <alignment horizontal="right" vertical="center"/>
    </xf>
    <xf numFmtId="167" fontId="22" fillId="0" borderId="3" xfId="0" applyNumberFormat="1" applyFont="1" applyFill="1" applyBorder="1"/>
    <xf numFmtId="166" fontId="18" fillId="0" borderId="0" xfId="0" applyNumberFormat="1" applyFont="1" applyFill="1"/>
    <xf numFmtId="3" fontId="10" fillId="0" borderId="0" xfId="0" applyNumberFormat="1" applyFont="1" applyFill="1"/>
    <xf numFmtId="166" fontId="10" fillId="0" borderId="0" xfId="0" applyNumberFormat="1" applyFont="1" applyFill="1"/>
    <xf numFmtId="166" fontId="10" fillId="0" borderId="0" xfId="0" applyNumberFormat="1" applyFont="1" applyFill="1" applyBorder="1"/>
    <xf numFmtId="166" fontId="18" fillId="0" borderId="0" xfId="0" applyNumberFormat="1" applyFont="1" applyFill="1" applyBorder="1"/>
    <xf numFmtId="0" fontId="7" fillId="0" borderId="0" xfId="0" applyFont="1" applyFill="1" applyBorder="1" applyAlignment="1"/>
    <xf numFmtId="0" fontId="18" fillId="0" borderId="2" xfId="0" applyNumberFormat="1" applyFont="1" applyFill="1" applyBorder="1"/>
    <xf numFmtId="0" fontId="18" fillId="0" borderId="3" xfId="0" applyNumberFormat="1" applyFont="1" applyFill="1" applyBorder="1"/>
    <xf numFmtId="166" fontId="18" fillId="0" borderId="2" xfId="0" applyNumberFormat="1" applyFont="1" applyBorder="1"/>
    <xf numFmtId="166" fontId="19" fillId="0" borderId="3" xfId="0" applyNumberFormat="1" applyFont="1" applyBorder="1"/>
    <xf numFmtId="166" fontId="19" fillId="0" borderId="2" xfId="0" applyNumberFormat="1" applyFont="1" applyBorder="1"/>
    <xf numFmtId="167" fontId="19" fillId="0" borderId="2" xfId="0" applyNumberFormat="1" applyFont="1" applyBorder="1"/>
    <xf numFmtId="167" fontId="19" fillId="0" borderId="3" xfId="0" applyNumberFormat="1" applyFont="1" applyBorder="1"/>
    <xf numFmtId="167" fontId="18" fillId="0" borderId="2" xfId="0" applyNumberFormat="1" applyFont="1" applyBorder="1"/>
    <xf numFmtId="167" fontId="18" fillId="0" borderId="3" xfId="0" applyNumberFormat="1" applyFont="1" applyBorder="1"/>
    <xf numFmtId="0" fontId="9" fillId="0" borderId="0" xfId="0" applyFont="1" applyFill="1" applyBorder="1" applyAlignment="1">
      <alignment horizontal="left" wrapText="1"/>
    </xf>
    <xf numFmtId="0" fontId="0" fillId="0" borderId="0" xfId="0" applyAlignment="1"/>
    <xf numFmtId="0" fontId="7" fillId="0" borderId="0" xfId="0" applyFont="1" applyFill="1" applyBorder="1" applyAlignment="1"/>
    <xf numFmtId="0" fontId="8" fillId="0" borderId="2" xfId="7"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Border="1" applyAlignment="1">
      <alignment horizontal="center" vertical="center" wrapText="1"/>
    </xf>
    <xf numFmtId="3" fontId="7" fillId="0" borderId="0" xfId="0" applyNumberFormat="1" applyFont="1" applyFill="1" applyBorder="1" applyAlignment="1"/>
    <xf numFmtId="0" fontId="15" fillId="0" borderId="0" xfId="0" applyFont="1" applyFill="1" applyBorder="1" applyAlignment="1"/>
    <xf numFmtId="0" fontId="7" fillId="0" borderId="0" xfId="0" applyFont="1" applyFill="1" applyBorder="1" applyAlignment="1">
      <alignment horizontal="left"/>
    </xf>
    <xf numFmtId="0" fontId="9" fillId="0" borderId="0" xfId="0" applyFont="1" applyFill="1" applyBorder="1" applyAlignment="1">
      <alignment horizontal="center" vertical="center"/>
    </xf>
    <xf numFmtId="0" fontId="8" fillId="0" borderId="0" xfId="0" applyFont="1" applyBorder="1" applyAlignment="1">
      <alignment horizontal="center" vertical="center"/>
    </xf>
    <xf numFmtId="0" fontId="16" fillId="2" borderId="0" xfId="0" applyFont="1" applyFill="1" applyBorder="1" applyAlignment="1">
      <alignment horizontal="left" wrapText="1"/>
    </xf>
    <xf numFmtId="3" fontId="8" fillId="0" borderId="3"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3" fontId="8" fillId="0" borderId="12" xfId="0" applyNumberFormat="1" applyFont="1" applyFill="1" applyBorder="1" applyAlignment="1">
      <alignment horizontal="center" vertical="center"/>
    </xf>
    <xf numFmtId="3" fontId="8" fillId="0" borderId="14" xfId="0" applyNumberFormat="1" applyFont="1" applyFill="1" applyBorder="1" applyAlignment="1">
      <alignment horizontal="center" vertical="center"/>
    </xf>
    <xf numFmtId="3" fontId="8" fillId="0" borderId="15" xfId="0" applyNumberFormat="1" applyFont="1" applyFill="1" applyBorder="1" applyAlignment="1">
      <alignment horizontal="center" vertical="center"/>
    </xf>
    <xf numFmtId="0" fontId="15" fillId="3" borderId="0" xfId="0" applyFont="1" applyFill="1" applyBorder="1" applyAlignment="1"/>
    <xf numFmtId="0" fontId="0" fillId="3" borderId="0" xfId="0" applyFill="1" applyBorder="1" applyAlignment="1"/>
    <xf numFmtId="0" fontId="7" fillId="3" borderId="0" xfId="0" applyFont="1" applyFill="1" applyBorder="1" applyAlignment="1"/>
    <xf numFmtId="3" fontId="7" fillId="3" borderId="0" xfId="0" applyNumberFormat="1" applyFont="1" applyFill="1" applyBorder="1" applyAlignment="1"/>
    <xf numFmtId="0" fontId="16" fillId="2" borderId="0" xfId="0" applyFont="1" applyFill="1" applyBorder="1" applyAlignment="1">
      <alignment wrapText="1"/>
    </xf>
    <xf numFmtId="0" fontId="19" fillId="0" borderId="6"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13" xfId="2" applyFont="1" applyFill="1" applyBorder="1" applyAlignment="1">
      <alignment horizontal="center" vertical="center" wrapText="1"/>
    </xf>
    <xf numFmtId="0" fontId="19" fillId="0" borderId="25" xfId="2"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6"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8" fillId="0" borderId="11" xfId="3" applyFont="1" applyFill="1" applyBorder="1" applyAlignment="1">
      <alignment horizontal="center" vertical="center"/>
    </xf>
    <xf numFmtId="0" fontId="18" fillId="0" borderId="10" xfId="3" applyFont="1" applyFill="1" applyBorder="1" applyAlignment="1">
      <alignment horizontal="center" vertical="center"/>
    </xf>
    <xf numFmtId="0" fontId="16" fillId="2" borderId="0" xfId="0" applyFont="1" applyFill="1" applyBorder="1" applyAlignment="1">
      <alignment horizontal="center" vertical="center" wrapText="1"/>
    </xf>
  </cellXfs>
  <cellStyles count="8">
    <cellStyle name="Lien hypertexte" xfId="1" builtinId="8"/>
    <cellStyle name="Normal" xfId="0" builtinId="0"/>
    <cellStyle name="Normal_CHAII" xfId="2" xr:uid="{00000000-0005-0000-0000-000002000000}"/>
    <cellStyle name="Normal_Chômage établissements emploi salarié et indépendant par commune" xfId="3" xr:uid="{00000000-0005-0000-0000-000003000000}"/>
    <cellStyle name="Normal_Communes septembre" xfId="4" xr:uid="{00000000-0005-0000-0000-000004000000}"/>
    <cellStyle name="Pourcentage" xfId="5" builtinId="5"/>
    <cellStyle name="Standaard_MG 13-2002" xfId="6" xr:uid="{00000000-0005-0000-0000-000006000000}"/>
    <cellStyle name="Standaard_Onss 2002 (à vérifier)"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gheera\services\Etudes\Monitoring%202010\Nouveau%20site\Version%20FR\Monitoring%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A.1"/>
      <sheetName val="A.1.1"/>
      <sheetName val="A.1.2"/>
      <sheetName val="A.1.3"/>
      <sheetName val="A.1.4"/>
      <sheetName val="A.1.5"/>
      <sheetName val="A.1.6"/>
      <sheetName val="A.2"/>
      <sheetName val="A.2.1"/>
      <sheetName val="A.2.2"/>
      <sheetName val="A.2.3"/>
      <sheetName val="A.2.4"/>
      <sheetName val="A.2.5"/>
      <sheetName val="A.2.6"/>
      <sheetName val="A.2.7"/>
      <sheetName val="A.2.8"/>
      <sheetName val="A.2.9"/>
      <sheetName val="A.2.10"/>
      <sheetName val="A.3"/>
      <sheetName val="A.3.1"/>
      <sheetName val="A.3.2"/>
      <sheetName val="A.3.3"/>
      <sheetName val="A.3.4"/>
      <sheetName val="A.3.5"/>
      <sheetName val="A.3.6"/>
      <sheetName val="A.3.7"/>
      <sheetName val="A.3.8"/>
      <sheetName val="A.3.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4"/>
  <sheetViews>
    <sheetView showGridLines="0" tabSelected="1" zoomScaleNormal="100" workbookViewId="0">
      <selection activeCell="C2" sqref="C2"/>
    </sheetView>
  </sheetViews>
  <sheetFormatPr baseColWidth="10" defaultColWidth="9.109375" defaultRowHeight="13.2"/>
  <cols>
    <col min="1" max="1" width="3.6640625" style="3" customWidth="1"/>
    <col min="2" max="2" width="30.6640625" style="3" customWidth="1"/>
    <col min="3" max="3" width="29.6640625" style="3" customWidth="1"/>
    <col min="4" max="4" width="12.6640625" style="2" customWidth="1"/>
    <col min="5" max="5" width="22.6640625" style="3" customWidth="1"/>
    <col min="6" max="7" width="8.6640625" style="3" customWidth="1"/>
    <col min="8" max="10" width="9.109375" style="4"/>
    <col min="11" max="16384" width="9.109375" style="3"/>
  </cols>
  <sheetData>
    <row r="1" spans="1:10" ht="24" customHeight="1">
      <c r="A1" s="1" t="s">
        <v>76</v>
      </c>
      <c r="B1" s="1" t="s">
        <v>49</v>
      </c>
    </row>
    <row r="2" spans="1:10" ht="12" customHeight="1">
      <c r="A2" s="1"/>
      <c r="B2" s="1"/>
    </row>
    <row r="3" spans="1:10" s="7" customFormat="1" ht="12" customHeight="1">
      <c r="A3" s="5"/>
      <c r="B3" s="393" t="s">
        <v>50</v>
      </c>
      <c r="C3" s="394"/>
      <c r="D3" s="394"/>
      <c r="E3" s="394"/>
      <c r="F3" s="394"/>
      <c r="G3" s="394"/>
      <c r="H3" s="394"/>
      <c r="I3" s="394"/>
      <c r="J3" s="6"/>
    </row>
    <row r="4" spans="1:10" s="7" customFormat="1" ht="12" customHeight="1">
      <c r="A4" s="5"/>
      <c r="B4" s="394"/>
      <c r="C4" s="394"/>
      <c r="D4" s="394"/>
      <c r="E4" s="394"/>
      <c r="F4" s="394"/>
      <c r="G4" s="394"/>
      <c r="H4" s="394"/>
      <c r="I4" s="394"/>
      <c r="J4" s="6"/>
    </row>
    <row r="5" spans="1:10" s="7" customFormat="1" ht="12" customHeight="1">
      <c r="A5" s="5"/>
      <c r="B5" s="394"/>
      <c r="C5" s="394"/>
      <c r="D5" s="394"/>
      <c r="E5" s="394"/>
      <c r="F5" s="394"/>
      <c r="G5" s="394"/>
      <c r="H5" s="394"/>
      <c r="I5" s="394"/>
      <c r="J5" s="6"/>
    </row>
    <row r="6" spans="1:10" s="7" customFormat="1" ht="12" customHeight="1">
      <c r="A6" s="5"/>
      <c r="B6" s="394"/>
      <c r="C6" s="394"/>
      <c r="D6" s="394"/>
      <c r="E6" s="394"/>
      <c r="F6" s="394"/>
      <c r="G6" s="394"/>
      <c r="H6" s="394"/>
      <c r="I6" s="394"/>
      <c r="J6" s="6"/>
    </row>
    <row r="7" spans="1:10" s="7" customFormat="1" ht="12" customHeight="1">
      <c r="A7" s="5"/>
      <c r="B7" s="394"/>
      <c r="C7" s="394"/>
      <c r="D7" s="394"/>
      <c r="E7" s="394"/>
      <c r="F7" s="394"/>
      <c r="G7" s="394"/>
      <c r="H7" s="394"/>
      <c r="I7" s="394"/>
      <c r="J7" s="6"/>
    </row>
    <row r="8" spans="1:10" s="7" customFormat="1" ht="12" customHeight="1">
      <c r="A8" s="5"/>
      <c r="B8" s="394"/>
      <c r="C8" s="394"/>
      <c r="D8" s="394"/>
      <c r="E8" s="394"/>
      <c r="F8" s="394"/>
      <c r="G8" s="394"/>
      <c r="H8" s="394"/>
      <c r="I8" s="394"/>
      <c r="J8" s="6"/>
    </row>
    <row r="9" spans="1:10" s="7" customFormat="1" ht="12" customHeight="1">
      <c r="A9" s="6"/>
      <c r="B9" s="394"/>
      <c r="C9" s="394"/>
      <c r="D9" s="394"/>
      <c r="E9" s="394"/>
      <c r="F9" s="394"/>
      <c r="G9" s="394"/>
      <c r="H9" s="394"/>
      <c r="I9" s="394"/>
      <c r="J9" s="6"/>
    </row>
    <row r="10" spans="1:10" s="7" customFormat="1" ht="4.5" customHeight="1">
      <c r="A10" s="59"/>
      <c r="B10" s="60"/>
      <c r="C10" s="60"/>
      <c r="D10" s="61"/>
      <c r="E10" s="60"/>
      <c r="F10" s="60"/>
      <c r="G10" s="60"/>
      <c r="H10" s="60"/>
      <c r="I10" s="60"/>
      <c r="J10" s="6"/>
    </row>
    <row r="11" spans="1:10" s="7" customFormat="1" ht="4.5" customHeight="1">
      <c r="A11" s="59"/>
      <c r="B11" s="8"/>
      <c r="C11" s="8"/>
      <c r="D11" s="9"/>
      <c r="E11" s="8"/>
      <c r="F11" s="8"/>
      <c r="G11" s="8"/>
      <c r="H11" s="8"/>
      <c r="I11" s="8"/>
      <c r="J11" s="6"/>
    </row>
    <row r="12" spans="1:10" s="7" customFormat="1" ht="12" customHeight="1">
      <c r="B12" s="46" t="s">
        <v>56</v>
      </c>
      <c r="H12" s="6"/>
    </row>
    <row r="13" spans="1:10" s="7" customFormat="1" ht="9" customHeight="1">
      <c r="B13" s="10"/>
      <c r="C13" s="79"/>
      <c r="D13" s="11"/>
      <c r="E13" s="79"/>
      <c r="H13" s="6"/>
      <c r="I13" s="6"/>
      <c r="J13" s="6"/>
    </row>
    <row r="14" spans="1:10" s="7" customFormat="1" ht="12" customHeight="1">
      <c r="B14" s="10" t="s">
        <v>44</v>
      </c>
      <c r="C14" s="98" t="s">
        <v>57</v>
      </c>
      <c r="D14" s="11" t="s">
        <v>80</v>
      </c>
      <c r="E14" s="79"/>
      <c r="H14" s="6"/>
      <c r="I14" s="6"/>
      <c r="J14" s="6"/>
    </row>
    <row r="15" spans="1:10" s="7" customFormat="1" ht="9" customHeight="1">
      <c r="C15" s="98"/>
      <c r="H15" s="6"/>
    </row>
    <row r="16" spans="1:10" s="7" customFormat="1" ht="12" customHeight="1">
      <c r="C16" s="98" t="s">
        <v>66</v>
      </c>
      <c r="D16" s="11" t="s">
        <v>81</v>
      </c>
      <c r="E16" s="81"/>
      <c r="H16" s="6"/>
      <c r="I16" s="6"/>
      <c r="J16" s="6"/>
    </row>
    <row r="17" spans="2:10" s="7" customFormat="1" ht="9" customHeight="1">
      <c r="C17" s="98"/>
      <c r="D17" s="12"/>
      <c r="E17" s="80"/>
      <c r="H17" s="6"/>
      <c r="I17" s="6"/>
      <c r="J17" s="6"/>
    </row>
    <row r="18" spans="2:10" s="7" customFormat="1" ht="12" customHeight="1">
      <c r="C18" s="98" t="s">
        <v>5</v>
      </c>
      <c r="D18" s="11" t="s">
        <v>81</v>
      </c>
      <c r="E18" s="81"/>
      <c r="H18" s="6"/>
      <c r="I18" s="6"/>
      <c r="J18" s="6"/>
    </row>
    <row r="19" spans="2:10" s="7" customFormat="1" ht="9" customHeight="1">
      <c r="C19" s="98"/>
      <c r="D19" s="12"/>
      <c r="E19" s="80"/>
      <c r="H19" s="6"/>
      <c r="I19" s="6"/>
      <c r="J19" s="6"/>
    </row>
    <row r="20" spans="2:10" s="7" customFormat="1" ht="12" customHeight="1">
      <c r="C20" s="98" t="s">
        <v>67</v>
      </c>
      <c r="D20" s="11">
        <v>2022</v>
      </c>
      <c r="E20" s="81"/>
      <c r="H20" s="6"/>
      <c r="I20" s="6"/>
      <c r="J20" s="6"/>
    </row>
    <row r="21" spans="2:10" s="7" customFormat="1" ht="9" customHeight="1">
      <c r="C21" s="98"/>
      <c r="D21" s="12"/>
      <c r="E21" s="80"/>
      <c r="H21" s="6"/>
      <c r="I21" s="6"/>
      <c r="J21" s="6"/>
    </row>
    <row r="22" spans="2:10" s="7" customFormat="1" ht="12" customHeight="1">
      <c r="C22" s="98" t="s">
        <v>68</v>
      </c>
      <c r="D22" s="11">
        <v>2022</v>
      </c>
      <c r="E22" s="81"/>
      <c r="H22" s="6"/>
      <c r="I22" s="6"/>
      <c r="J22" s="6"/>
    </row>
    <row r="23" spans="2:10" s="7" customFormat="1" ht="9" customHeight="1">
      <c r="C23" s="98"/>
      <c r="D23" s="12"/>
      <c r="E23" s="80"/>
      <c r="H23" s="6"/>
      <c r="I23" s="6"/>
      <c r="J23" s="6"/>
    </row>
    <row r="24" spans="2:10" s="7" customFormat="1" ht="12" customHeight="1">
      <c r="C24" s="98" t="s">
        <v>70</v>
      </c>
      <c r="D24" s="11">
        <v>2022</v>
      </c>
      <c r="E24" s="81"/>
      <c r="H24" s="6"/>
      <c r="I24" s="6"/>
      <c r="J24" s="6"/>
    </row>
    <row r="25" spans="2:10" s="7" customFormat="1" ht="9" customHeight="1">
      <c r="C25" s="98"/>
      <c r="D25" s="12"/>
      <c r="E25" s="80"/>
      <c r="H25" s="6"/>
      <c r="I25" s="6"/>
      <c r="J25" s="6"/>
    </row>
    <row r="26" spans="2:10" s="7" customFormat="1" ht="12" customHeight="1">
      <c r="C26" s="98" t="s">
        <v>69</v>
      </c>
      <c r="D26" s="11">
        <v>2022</v>
      </c>
      <c r="H26" s="6"/>
      <c r="I26" s="6"/>
      <c r="J26" s="6"/>
    </row>
    <row r="27" spans="2:10" s="7" customFormat="1" ht="9" customHeight="1">
      <c r="C27" s="98"/>
      <c r="D27" s="12"/>
      <c r="H27" s="6"/>
      <c r="I27" s="6"/>
      <c r="J27" s="6"/>
    </row>
    <row r="28" spans="2:10" s="7" customFormat="1" ht="12" customHeight="1">
      <c r="B28" s="10" t="s">
        <v>14</v>
      </c>
      <c r="C28" s="98" t="s">
        <v>58</v>
      </c>
      <c r="D28" s="11">
        <v>2022</v>
      </c>
      <c r="E28" s="80"/>
      <c r="H28" s="6"/>
      <c r="I28" s="6"/>
      <c r="J28" s="6"/>
    </row>
    <row r="29" spans="2:10" s="7" customFormat="1" ht="9" customHeight="1">
      <c r="C29" s="98"/>
      <c r="D29" s="12"/>
      <c r="E29" s="80"/>
      <c r="H29" s="6"/>
      <c r="I29" s="6"/>
      <c r="J29" s="6"/>
    </row>
    <row r="30" spans="2:10" s="7" customFormat="1" ht="12" customHeight="1">
      <c r="B30" s="10" t="s">
        <v>55</v>
      </c>
      <c r="C30" s="98" t="s">
        <v>45</v>
      </c>
      <c r="D30" s="11" t="s">
        <v>82</v>
      </c>
      <c r="E30" s="80"/>
      <c r="H30" s="6"/>
      <c r="I30" s="6"/>
      <c r="J30" s="6"/>
    </row>
    <row r="31" spans="2:10" s="7" customFormat="1" ht="9" customHeight="1">
      <c r="C31" s="98"/>
      <c r="D31" s="12"/>
      <c r="E31" s="80"/>
      <c r="H31" s="6"/>
      <c r="I31" s="6"/>
      <c r="J31" s="6"/>
    </row>
    <row r="32" spans="2:10" s="7" customFormat="1" ht="12" customHeight="1">
      <c r="B32" s="6"/>
      <c r="C32" s="98" t="s">
        <v>59</v>
      </c>
      <c r="D32" s="13">
        <v>2022</v>
      </c>
      <c r="E32" s="80"/>
      <c r="H32" s="6"/>
      <c r="I32" s="6"/>
      <c r="J32" s="6"/>
    </row>
    <row r="33" spans="1:10" s="7" customFormat="1" ht="9" customHeight="1">
      <c r="B33" s="6"/>
      <c r="C33" s="98"/>
      <c r="D33" s="14"/>
      <c r="E33" s="80"/>
      <c r="H33" s="6"/>
      <c r="I33" s="6"/>
      <c r="J33" s="6"/>
    </row>
    <row r="34" spans="1:10" s="7" customFormat="1" ht="12" customHeight="1">
      <c r="B34" s="6"/>
      <c r="C34" s="98" t="s">
        <v>5</v>
      </c>
      <c r="D34" s="13">
        <v>2022</v>
      </c>
      <c r="E34" s="80"/>
      <c r="H34" s="6"/>
      <c r="I34" s="6"/>
      <c r="J34" s="6"/>
    </row>
    <row r="35" spans="1:10" s="7" customFormat="1" ht="4.5" customHeight="1">
      <c r="A35" s="59"/>
      <c r="B35" s="60"/>
      <c r="C35" s="60"/>
      <c r="D35" s="61"/>
      <c r="E35" s="60"/>
      <c r="F35" s="60"/>
      <c r="G35" s="60"/>
      <c r="H35" s="60"/>
      <c r="I35" s="60"/>
      <c r="J35" s="6"/>
    </row>
    <row r="36" spans="1:10" s="7" customFormat="1" ht="4.5" customHeight="1">
      <c r="A36" s="59"/>
      <c r="B36" s="8"/>
      <c r="C36" s="8"/>
      <c r="D36" s="9"/>
      <c r="E36" s="8"/>
      <c r="F36" s="8"/>
      <c r="G36" s="8"/>
      <c r="H36" s="8"/>
      <c r="I36" s="8"/>
      <c r="J36" s="6"/>
    </row>
    <row r="37" spans="1:10" s="7" customFormat="1" ht="12" customHeight="1">
      <c r="B37" s="6"/>
      <c r="D37" s="14"/>
      <c r="H37" s="6"/>
      <c r="I37" s="6"/>
      <c r="J37" s="6"/>
    </row>
    <row r="38" spans="1:10" ht="12" customHeight="1">
      <c r="B38" s="15"/>
      <c r="D38" s="16"/>
    </row>
    <row r="39" spans="1:10" ht="12" customHeight="1"/>
    <row r="40" spans="1:10" ht="12" customHeight="1"/>
    <row r="41" spans="1:10" ht="12" customHeight="1"/>
    <row r="42" spans="1:10" ht="12" customHeight="1"/>
    <row r="43" spans="1:10" ht="12" customHeight="1"/>
    <row r="44" spans="1:10" ht="12" customHeight="1"/>
    <row r="45" spans="1:10" ht="12" customHeight="1"/>
    <row r="46" spans="1:10" ht="12" customHeight="1"/>
    <row r="47" spans="1:10" ht="12" customHeight="1"/>
    <row r="48" spans="1:10" ht="12" customHeight="1"/>
    <row r="49" spans="2:10" ht="12" customHeight="1"/>
    <row r="50" spans="2:10" ht="12" customHeight="1"/>
    <row r="51" spans="2:10" ht="12" customHeight="1"/>
    <row r="52" spans="2:10" ht="12" customHeight="1"/>
    <row r="53" spans="2:10" s="7" customFormat="1" ht="12" customHeight="1">
      <c r="B53" s="6"/>
      <c r="D53" s="14"/>
      <c r="H53" s="6"/>
      <c r="I53" s="6"/>
      <c r="J53" s="6"/>
    </row>
    <row r="54" spans="2:10" ht="12" customHeight="1"/>
    <row r="55" spans="2:10" ht="12" customHeight="1"/>
    <row r="56" spans="2:10" ht="12" customHeight="1"/>
    <row r="57" spans="2:10" ht="12" customHeight="1"/>
    <row r="58" spans="2:10" ht="12" customHeight="1"/>
    <row r="59" spans="2:10" ht="12" customHeight="1"/>
    <row r="60" spans="2:10" ht="12" customHeight="1"/>
    <row r="61" spans="2:10" ht="12" customHeight="1"/>
    <row r="62" spans="2:10" ht="12" customHeight="1"/>
    <row r="63" spans="2:10" ht="12" customHeight="1"/>
    <row r="64" spans="2:10"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sheetData>
  <mergeCells count="1">
    <mergeCell ref="B3:I9"/>
  </mergeCells>
  <phoneticPr fontId="5" type="noConversion"/>
  <hyperlinks>
    <hyperlink ref="C20" location="E.1.4!A7" display="Nature d'activité et statut" xr:uid="{00000000-0004-0000-0000-000000000000}"/>
    <hyperlink ref="C28" location="E.1.8!A7" display="Nature d'activité, genre et secteur" xr:uid="{00000000-0004-0000-0000-000001000000}"/>
    <hyperlink ref="C30" location="E.1.9!A7" display="Evolution" xr:uid="{00000000-0004-0000-0000-000002000000}"/>
    <hyperlink ref="C32" location="E.1.10!A7" display="Genre" xr:uid="{00000000-0004-0000-0000-000003000000}"/>
    <hyperlink ref="C34" location="E.1.11!A7" display="Secteur" xr:uid="{00000000-0004-0000-0000-000004000000}"/>
    <hyperlink ref="C14" location="E.1.1!A7" display="Nature d'activité et genre" xr:uid="{00000000-0004-0000-0000-000005000000}"/>
    <hyperlink ref="C22" location="E.1.5!A7" display="Nature d'activité, statut et genre" xr:uid="{00000000-0004-0000-0000-000006000000}"/>
    <hyperlink ref="C26" location="E.1.7!A7" display="Secteur et statut" xr:uid="{00000000-0004-0000-0000-000007000000}"/>
    <hyperlink ref="C16" location="E.1.2!A7" display="Statut et genre" xr:uid="{00000000-0004-0000-0000-000008000000}"/>
    <hyperlink ref="C18" location="E.1.3!A7" display="Secteur" xr:uid="{00000000-0004-0000-0000-000009000000}"/>
    <hyperlink ref="C24" location="E.1.6!A7" display="Genre et classe d'âge" xr:uid="{00000000-0004-0000-0000-00000A000000}"/>
  </hyperlinks>
  <pageMargins left="0.59055118110236227" right="0.59055118110236227" top="1.1811023622047245" bottom="0.59055118110236227" header="0.11811023622047245" footer="0.19685039370078741"/>
  <pageSetup paperSize="9" orientation="landscape" r:id="rId1"/>
  <headerFooter alignWithMargins="0">
    <oddHeader xml:space="preserve">&amp;L&amp;G  &amp;"HermesTT,Normal"&amp;14&amp;U&amp;K002060Le marché du travail bruxellois : données statistiques - &amp;12Emploi indépendant&amp;10&amp;U                                                                                                            </oddHeader>
    <oddFooter xml:space="preserve">&amp;R&amp;8E &amp;P </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67"/>
  <sheetViews>
    <sheetView showGridLines="0" topLeftCell="A18" zoomScaleNormal="100" workbookViewId="0">
      <selection activeCell="C2" sqref="C2"/>
    </sheetView>
  </sheetViews>
  <sheetFormatPr baseColWidth="10" defaultColWidth="11.44140625" defaultRowHeight="13.2"/>
  <cols>
    <col min="1" max="1" width="23.44140625" style="15" customWidth="1"/>
    <col min="2" max="17" width="8.44140625" style="15" customWidth="1"/>
    <col min="18" max="18" width="6.88671875" style="15" customWidth="1"/>
    <col min="19" max="22" width="6.33203125" style="15" customWidth="1"/>
    <col min="23" max="24" width="5.44140625" style="15" customWidth="1"/>
    <col min="25" max="16384" width="11.44140625" style="15"/>
  </cols>
  <sheetData>
    <row r="1" spans="1:24" s="4" customFormat="1" ht="24" customHeight="1">
      <c r="A1" s="17" t="s">
        <v>76</v>
      </c>
      <c r="H1" s="20"/>
      <c r="R1" s="65" t="s">
        <v>42</v>
      </c>
    </row>
    <row r="2" spans="1:24" s="4" customFormat="1" ht="3" customHeight="1">
      <c r="A2" s="400"/>
      <c r="B2" s="395"/>
      <c r="C2" s="395"/>
      <c r="D2" s="395"/>
      <c r="E2" s="399"/>
      <c r="F2" s="399"/>
      <c r="G2" s="395"/>
      <c r="H2" s="395"/>
      <c r="I2" s="395"/>
      <c r="J2" s="395"/>
      <c r="K2" s="395"/>
      <c r="L2" s="395"/>
      <c r="M2" s="395"/>
      <c r="N2" s="395"/>
      <c r="O2" s="395"/>
      <c r="P2" s="395"/>
      <c r="Q2" s="395"/>
      <c r="R2" s="395"/>
      <c r="S2" s="395"/>
      <c r="T2" s="95"/>
      <c r="U2" s="95"/>
      <c r="V2" s="95"/>
      <c r="W2" s="395"/>
      <c r="X2" s="395"/>
    </row>
    <row r="3" spans="1:24" s="4" customFormat="1" ht="3" customHeight="1">
      <c r="A3" s="394"/>
      <c r="B3" s="395"/>
      <c r="C3" s="395"/>
      <c r="D3" s="395"/>
      <c r="E3" s="399"/>
      <c r="F3" s="399"/>
      <c r="G3" s="395"/>
      <c r="H3" s="395"/>
      <c r="I3" s="395"/>
      <c r="J3" s="395"/>
      <c r="K3" s="395"/>
      <c r="L3" s="395"/>
      <c r="M3" s="395"/>
      <c r="N3" s="395"/>
      <c r="O3" s="395"/>
      <c r="P3" s="395"/>
      <c r="Q3" s="395"/>
      <c r="R3" s="395"/>
      <c r="S3" s="395"/>
      <c r="T3" s="95"/>
      <c r="U3" s="95"/>
      <c r="V3" s="95"/>
      <c r="W3" s="395"/>
      <c r="X3" s="395"/>
    </row>
    <row r="4" spans="1:24" s="4" customFormat="1" ht="3" customHeight="1">
      <c r="A4" s="394"/>
      <c r="B4" s="395"/>
      <c r="C4" s="395"/>
      <c r="D4" s="395"/>
      <c r="E4" s="399"/>
      <c r="F4" s="399"/>
      <c r="G4" s="395"/>
      <c r="H4" s="395"/>
      <c r="I4" s="395"/>
      <c r="J4" s="395"/>
      <c r="K4" s="395"/>
      <c r="L4" s="395"/>
      <c r="M4" s="395"/>
      <c r="N4" s="395"/>
      <c r="O4" s="395"/>
      <c r="P4" s="395"/>
      <c r="Q4" s="395"/>
      <c r="R4" s="395"/>
      <c r="S4" s="395"/>
      <c r="T4" s="95"/>
      <c r="U4" s="95"/>
      <c r="V4" s="95"/>
      <c r="W4" s="395"/>
      <c r="X4" s="395"/>
    </row>
    <row r="5" spans="1:24" s="4" customFormat="1" ht="3" customHeight="1">
      <c r="A5" s="394"/>
      <c r="B5" s="395"/>
      <c r="C5" s="395"/>
      <c r="D5" s="395"/>
      <c r="E5" s="399"/>
      <c r="F5" s="399"/>
      <c r="G5" s="395"/>
      <c r="H5" s="395"/>
      <c r="I5" s="395"/>
      <c r="J5" s="395"/>
      <c r="K5" s="395"/>
      <c r="L5" s="395"/>
      <c r="M5" s="395"/>
      <c r="N5" s="395"/>
      <c r="O5" s="395"/>
      <c r="P5" s="395"/>
      <c r="Q5" s="395"/>
      <c r="R5" s="395"/>
      <c r="S5" s="395"/>
      <c r="T5" s="95"/>
      <c r="U5" s="95"/>
      <c r="V5" s="95"/>
      <c r="W5" s="395"/>
      <c r="X5" s="395"/>
    </row>
    <row r="6" spans="1:24" s="4" customFormat="1" ht="3" customHeight="1">
      <c r="A6" s="394"/>
      <c r="B6" s="395"/>
      <c r="C6" s="395"/>
      <c r="D6" s="395"/>
      <c r="E6" s="399"/>
      <c r="F6" s="399"/>
      <c r="G6" s="395"/>
      <c r="H6" s="395"/>
      <c r="I6" s="395"/>
      <c r="J6" s="395"/>
      <c r="K6" s="395"/>
      <c r="L6" s="395"/>
      <c r="M6" s="395"/>
      <c r="N6" s="395"/>
      <c r="O6" s="395"/>
      <c r="P6" s="395"/>
      <c r="Q6" s="395"/>
      <c r="R6" s="395"/>
      <c r="S6" s="395"/>
      <c r="T6" s="95"/>
      <c r="U6" s="95"/>
      <c r="V6" s="95"/>
      <c r="W6" s="395"/>
      <c r="X6" s="395"/>
    </row>
    <row r="7" spans="1:24" s="4" customFormat="1" ht="18.75" customHeight="1">
      <c r="A7" s="425" t="s">
        <v>94</v>
      </c>
      <c r="B7" s="425"/>
      <c r="C7" s="425"/>
      <c r="D7" s="425"/>
      <c r="E7" s="425"/>
      <c r="F7" s="425"/>
      <c r="G7" s="425"/>
      <c r="H7" s="425"/>
      <c r="I7" s="425"/>
      <c r="J7" s="425"/>
      <c r="K7" s="425"/>
      <c r="L7" s="425"/>
      <c r="M7" s="425"/>
      <c r="N7" s="425"/>
      <c r="O7" s="425"/>
      <c r="P7" s="425"/>
      <c r="Q7" s="425"/>
      <c r="R7" s="425"/>
    </row>
    <row r="8" spans="1:24" s="4" customFormat="1" ht="4.5" customHeight="1">
      <c r="A8" s="15"/>
      <c r="B8" s="15"/>
      <c r="C8" s="15"/>
      <c r="D8" s="15"/>
      <c r="E8" s="15"/>
      <c r="F8" s="15"/>
      <c r="G8" s="15"/>
      <c r="H8" s="21"/>
      <c r="I8" s="15"/>
      <c r="J8" s="15"/>
      <c r="K8" s="15"/>
      <c r="L8" s="15"/>
      <c r="M8" s="15"/>
      <c r="N8" s="15"/>
      <c r="O8" s="15"/>
    </row>
    <row r="9" spans="1:24" s="34" customFormat="1" ht="12" customHeight="1">
      <c r="A9" s="423" t="s">
        <v>9</v>
      </c>
      <c r="B9" s="415">
        <v>1990</v>
      </c>
      <c r="C9" s="415">
        <v>1991</v>
      </c>
      <c r="D9" s="415">
        <v>1992</v>
      </c>
      <c r="E9" s="415">
        <v>1993</v>
      </c>
      <c r="F9" s="415">
        <v>1994</v>
      </c>
      <c r="G9" s="415">
        <v>1995</v>
      </c>
      <c r="H9" s="415">
        <v>1996</v>
      </c>
      <c r="I9" s="415">
        <v>1997</v>
      </c>
      <c r="J9" s="415">
        <v>1998</v>
      </c>
      <c r="K9" s="415">
        <v>1999</v>
      </c>
      <c r="L9" s="415">
        <v>2000</v>
      </c>
      <c r="M9" s="415">
        <v>2001</v>
      </c>
      <c r="N9" s="415">
        <v>2002</v>
      </c>
      <c r="O9" s="415" t="s">
        <v>2</v>
      </c>
      <c r="P9" s="419">
        <v>2004</v>
      </c>
      <c r="Q9" s="419">
        <v>2005</v>
      </c>
      <c r="R9" s="419">
        <v>2006</v>
      </c>
    </row>
    <row r="10" spans="1:24" s="34" customFormat="1" ht="12" customHeight="1">
      <c r="A10" s="424"/>
      <c r="B10" s="416"/>
      <c r="C10" s="416"/>
      <c r="D10" s="416"/>
      <c r="E10" s="416"/>
      <c r="F10" s="416"/>
      <c r="G10" s="416"/>
      <c r="H10" s="416"/>
      <c r="I10" s="416"/>
      <c r="J10" s="416"/>
      <c r="K10" s="416"/>
      <c r="L10" s="416"/>
      <c r="M10" s="416"/>
      <c r="N10" s="416"/>
      <c r="O10" s="416"/>
      <c r="P10" s="420"/>
      <c r="Q10" s="420"/>
      <c r="R10" s="420"/>
    </row>
    <row r="11" spans="1:24" s="34" customFormat="1" ht="12" customHeight="1">
      <c r="A11" s="236" t="s">
        <v>23</v>
      </c>
      <c r="B11" s="237">
        <v>4980</v>
      </c>
      <c r="C11" s="237">
        <v>4778</v>
      </c>
      <c r="D11" s="237">
        <v>4662</v>
      </c>
      <c r="E11" s="237">
        <v>4554</v>
      </c>
      <c r="F11" s="237">
        <v>4494</v>
      </c>
      <c r="G11" s="237">
        <v>4482</v>
      </c>
      <c r="H11" s="237">
        <v>4587</v>
      </c>
      <c r="I11" s="237">
        <v>4578</v>
      </c>
      <c r="J11" s="237">
        <v>4570</v>
      </c>
      <c r="K11" s="237">
        <v>4519</v>
      </c>
      <c r="L11" s="237">
        <v>4597</v>
      </c>
      <c r="M11" s="237">
        <v>4553</v>
      </c>
      <c r="N11" s="237">
        <v>4596</v>
      </c>
      <c r="O11" s="237">
        <v>4884</v>
      </c>
      <c r="P11" s="238">
        <v>5125</v>
      </c>
      <c r="Q11" s="238">
        <v>5327</v>
      </c>
      <c r="R11" s="238">
        <v>5536</v>
      </c>
    </row>
    <row r="12" spans="1:24" s="34" customFormat="1" ht="12" customHeight="1">
      <c r="A12" s="236" t="s">
        <v>24</v>
      </c>
      <c r="B12" s="237">
        <v>2007</v>
      </c>
      <c r="C12" s="237">
        <v>1996</v>
      </c>
      <c r="D12" s="237">
        <v>2007</v>
      </c>
      <c r="E12" s="237">
        <v>2026</v>
      </c>
      <c r="F12" s="237">
        <v>1967</v>
      </c>
      <c r="G12" s="237">
        <v>2091</v>
      </c>
      <c r="H12" s="237">
        <v>2310</v>
      </c>
      <c r="I12" s="237">
        <v>2284</v>
      </c>
      <c r="J12" s="237">
        <v>2254</v>
      </c>
      <c r="K12" s="237">
        <v>2247</v>
      </c>
      <c r="L12" s="237">
        <v>2176</v>
      </c>
      <c r="M12" s="237">
        <v>2152</v>
      </c>
      <c r="N12" s="237">
        <v>2112</v>
      </c>
      <c r="O12" s="237">
        <v>2226</v>
      </c>
      <c r="P12" s="238">
        <v>2165</v>
      </c>
      <c r="Q12" s="238">
        <v>2235</v>
      </c>
      <c r="R12" s="238">
        <v>2316</v>
      </c>
    </row>
    <row r="13" spans="1:24" s="34" customFormat="1" ht="12" customHeight="1">
      <c r="A13" s="236" t="s">
        <v>25</v>
      </c>
      <c r="B13" s="237">
        <v>1089</v>
      </c>
      <c r="C13" s="237">
        <v>1137</v>
      </c>
      <c r="D13" s="237">
        <v>1113</v>
      </c>
      <c r="E13" s="237">
        <v>1155</v>
      </c>
      <c r="F13" s="237">
        <v>1146</v>
      </c>
      <c r="G13" s="237">
        <v>1127</v>
      </c>
      <c r="H13" s="237">
        <v>1269</v>
      </c>
      <c r="I13" s="237">
        <v>1174</v>
      </c>
      <c r="J13" s="237">
        <v>1166</v>
      </c>
      <c r="K13" s="237">
        <v>1183</v>
      </c>
      <c r="L13" s="237">
        <v>1206</v>
      </c>
      <c r="M13" s="237">
        <v>1199</v>
      </c>
      <c r="N13" s="237">
        <v>1158</v>
      </c>
      <c r="O13" s="237">
        <v>1224</v>
      </c>
      <c r="P13" s="238">
        <v>1368</v>
      </c>
      <c r="Q13" s="238">
        <v>1373</v>
      </c>
      <c r="R13" s="238">
        <v>1437</v>
      </c>
    </row>
    <row r="14" spans="1:24" s="34" customFormat="1" ht="12" customHeight="1">
      <c r="A14" s="236" t="s">
        <v>26</v>
      </c>
      <c r="B14" s="237">
        <v>12129</v>
      </c>
      <c r="C14" s="237">
        <v>12627</v>
      </c>
      <c r="D14" s="237">
        <v>13419</v>
      </c>
      <c r="E14" s="237">
        <v>14952</v>
      </c>
      <c r="F14" s="237">
        <v>15698</v>
      </c>
      <c r="G14" s="237">
        <v>9411</v>
      </c>
      <c r="H14" s="237">
        <v>7320</v>
      </c>
      <c r="I14" s="237">
        <v>8706</v>
      </c>
      <c r="J14" s="237">
        <v>9032</v>
      </c>
      <c r="K14" s="237">
        <v>9198</v>
      </c>
      <c r="L14" s="237">
        <v>9307</v>
      </c>
      <c r="M14" s="237">
        <v>9310</v>
      </c>
      <c r="N14" s="237">
        <v>9276</v>
      </c>
      <c r="O14" s="237">
        <v>9828</v>
      </c>
      <c r="P14" s="238">
        <v>10030</v>
      </c>
      <c r="Q14" s="238">
        <v>10351</v>
      </c>
      <c r="R14" s="238">
        <v>10730</v>
      </c>
    </row>
    <row r="15" spans="1:24" s="34" customFormat="1" ht="12" customHeight="1">
      <c r="A15" s="236" t="s">
        <v>27</v>
      </c>
      <c r="B15" s="237">
        <v>2584</v>
      </c>
      <c r="C15" s="237">
        <v>2545</v>
      </c>
      <c r="D15" s="237">
        <v>2657</v>
      </c>
      <c r="E15" s="237">
        <v>2648</v>
      </c>
      <c r="F15" s="237">
        <v>2629</v>
      </c>
      <c r="G15" s="237">
        <v>2753</v>
      </c>
      <c r="H15" s="237">
        <v>2993</v>
      </c>
      <c r="I15" s="237">
        <v>2925</v>
      </c>
      <c r="J15" s="237">
        <v>2874</v>
      </c>
      <c r="K15" s="237">
        <v>2894</v>
      </c>
      <c r="L15" s="237">
        <v>2898</v>
      </c>
      <c r="M15" s="237">
        <v>2890</v>
      </c>
      <c r="N15" s="237">
        <v>2859</v>
      </c>
      <c r="O15" s="237">
        <v>2968</v>
      </c>
      <c r="P15" s="238">
        <v>3030</v>
      </c>
      <c r="Q15" s="238">
        <v>2960</v>
      </c>
      <c r="R15" s="238">
        <v>3065</v>
      </c>
    </row>
    <row r="16" spans="1:24" s="34" customFormat="1" ht="12" customHeight="1">
      <c r="A16" s="236" t="s">
        <v>0</v>
      </c>
      <c r="B16" s="237">
        <v>1351</v>
      </c>
      <c r="C16" s="237">
        <v>1351</v>
      </c>
      <c r="D16" s="237">
        <v>1355</v>
      </c>
      <c r="E16" s="237">
        <v>1351</v>
      </c>
      <c r="F16" s="237">
        <v>1348</v>
      </c>
      <c r="G16" s="237">
        <v>1359</v>
      </c>
      <c r="H16" s="237">
        <v>1446</v>
      </c>
      <c r="I16" s="237">
        <v>1509</v>
      </c>
      <c r="J16" s="237">
        <v>1508</v>
      </c>
      <c r="K16" s="237">
        <v>1506</v>
      </c>
      <c r="L16" s="237">
        <v>1473</v>
      </c>
      <c r="M16" s="237">
        <v>1465</v>
      </c>
      <c r="N16" s="237">
        <v>1495</v>
      </c>
      <c r="O16" s="237">
        <v>1575</v>
      </c>
      <c r="P16" s="238">
        <v>1624</v>
      </c>
      <c r="Q16" s="238">
        <v>1643</v>
      </c>
      <c r="R16" s="238">
        <v>1727</v>
      </c>
    </row>
    <row r="17" spans="1:22" s="34" customFormat="1" ht="12" customHeight="1">
      <c r="A17" s="236" t="s">
        <v>28</v>
      </c>
      <c r="B17" s="237">
        <v>2970</v>
      </c>
      <c r="C17" s="237">
        <v>2959</v>
      </c>
      <c r="D17" s="237">
        <v>2899</v>
      </c>
      <c r="E17" s="237">
        <v>2825</v>
      </c>
      <c r="F17" s="237">
        <v>2773</v>
      </c>
      <c r="G17" s="237">
        <v>3007</v>
      </c>
      <c r="H17" s="237">
        <v>3261</v>
      </c>
      <c r="I17" s="237">
        <v>3328</v>
      </c>
      <c r="J17" s="237">
        <v>3370</v>
      </c>
      <c r="K17" s="237">
        <v>3351</v>
      </c>
      <c r="L17" s="237">
        <v>3421</v>
      </c>
      <c r="M17" s="237">
        <v>3449</v>
      </c>
      <c r="N17" s="237">
        <v>3523</v>
      </c>
      <c r="O17" s="237">
        <v>3743</v>
      </c>
      <c r="P17" s="238">
        <v>3777</v>
      </c>
      <c r="Q17" s="238">
        <v>3847</v>
      </c>
      <c r="R17" s="238">
        <v>3949</v>
      </c>
    </row>
    <row r="18" spans="1:22" s="34" customFormat="1" ht="12" customHeight="1">
      <c r="A18" s="236" t="s">
        <v>29</v>
      </c>
      <c r="B18" s="237">
        <v>1270</v>
      </c>
      <c r="C18" s="237">
        <v>1269</v>
      </c>
      <c r="D18" s="237">
        <v>1272</v>
      </c>
      <c r="E18" s="237">
        <v>1305</v>
      </c>
      <c r="F18" s="237">
        <v>1314</v>
      </c>
      <c r="G18" s="237">
        <v>1204</v>
      </c>
      <c r="H18" s="237">
        <v>1184</v>
      </c>
      <c r="I18" s="237">
        <v>1343</v>
      </c>
      <c r="J18" s="237">
        <v>1283</v>
      </c>
      <c r="K18" s="237">
        <v>1270</v>
      </c>
      <c r="L18" s="237">
        <v>1257</v>
      </c>
      <c r="M18" s="237">
        <v>1218</v>
      </c>
      <c r="N18" s="237">
        <v>1222</v>
      </c>
      <c r="O18" s="237">
        <v>1288</v>
      </c>
      <c r="P18" s="238">
        <v>1222</v>
      </c>
      <c r="Q18" s="238">
        <v>1245</v>
      </c>
      <c r="R18" s="238">
        <v>1342</v>
      </c>
    </row>
    <row r="19" spans="1:22" s="34" customFormat="1" ht="12" customHeight="1">
      <c r="A19" s="236" t="s">
        <v>30</v>
      </c>
      <c r="B19" s="237">
        <v>5966</v>
      </c>
      <c r="C19" s="237">
        <v>5835</v>
      </c>
      <c r="D19" s="237">
        <v>5891</v>
      </c>
      <c r="E19" s="237">
        <v>5942</v>
      </c>
      <c r="F19" s="237">
        <v>5796</v>
      </c>
      <c r="G19" s="237">
        <v>6225</v>
      </c>
      <c r="H19" s="237">
        <v>6718</v>
      </c>
      <c r="I19" s="237">
        <v>6731</v>
      </c>
      <c r="J19" s="237">
        <v>6735</v>
      </c>
      <c r="K19" s="237">
        <v>6810</v>
      </c>
      <c r="L19" s="237">
        <v>6797</v>
      </c>
      <c r="M19" s="237">
        <v>6811</v>
      </c>
      <c r="N19" s="237">
        <v>6826</v>
      </c>
      <c r="O19" s="237">
        <v>7019</v>
      </c>
      <c r="P19" s="238">
        <v>7155</v>
      </c>
      <c r="Q19" s="238">
        <v>7219</v>
      </c>
      <c r="R19" s="238">
        <v>7267</v>
      </c>
    </row>
    <row r="20" spans="1:22" s="34" customFormat="1" ht="12" customHeight="1">
      <c r="A20" s="236" t="s">
        <v>31</v>
      </c>
      <c r="B20" s="237">
        <v>2291</v>
      </c>
      <c r="C20" s="237">
        <v>2252</v>
      </c>
      <c r="D20" s="237">
        <v>2230</v>
      </c>
      <c r="E20" s="237">
        <v>2218</v>
      </c>
      <c r="F20" s="237">
        <v>2160</v>
      </c>
      <c r="G20" s="237">
        <v>2282</v>
      </c>
      <c r="H20" s="237">
        <v>2355</v>
      </c>
      <c r="I20" s="237">
        <v>2385</v>
      </c>
      <c r="J20" s="237">
        <v>2352</v>
      </c>
      <c r="K20" s="237">
        <v>2334</v>
      </c>
      <c r="L20" s="237">
        <v>2383</v>
      </c>
      <c r="M20" s="237">
        <v>2368</v>
      </c>
      <c r="N20" s="237">
        <v>2350</v>
      </c>
      <c r="O20" s="237">
        <v>2476</v>
      </c>
      <c r="P20" s="238">
        <v>2477</v>
      </c>
      <c r="Q20" s="238">
        <v>2509</v>
      </c>
      <c r="R20" s="238">
        <v>2641</v>
      </c>
    </row>
    <row r="21" spans="1:22" s="34" customFormat="1" ht="12" customHeight="1">
      <c r="A21" s="236" t="s">
        <v>1</v>
      </c>
      <c r="B21" s="237">
        <v>879</v>
      </c>
      <c r="C21" s="237">
        <v>861</v>
      </c>
      <c r="D21" s="237">
        <v>870</v>
      </c>
      <c r="E21" s="237">
        <v>862</v>
      </c>
      <c r="F21" s="237">
        <v>852</v>
      </c>
      <c r="G21" s="237">
        <v>798</v>
      </c>
      <c r="H21" s="237">
        <v>886</v>
      </c>
      <c r="I21" s="237">
        <v>911</v>
      </c>
      <c r="J21" s="237">
        <v>932</v>
      </c>
      <c r="K21" s="237">
        <v>905</v>
      </c>
      <c r="L21" s="237">
        <v>927</v>
      </c>
      <c r="M21" s="237">
        <v>938</v>
      </c>
      <c r="N21" s="237">
        <v>913</v>
      </c>
      <c r="O21" s="237">
        <v>998</v>
      </c>
      <c r="P21" s="238">
        <v>1218</v>
      </c>
      <c r="Q21" s="238">
        <v>1178</v>
      </c>
      <c r="R21" s="238">
        <v>1262</v>
      </c>
    </row>
    <row r="22" spans="1:22" s="34" customFormat="1" ht="12" customHeight="1">
      <c r="A22" s="236" t="s">
        <v>32</v>
      </c>
      <c r="B22" s="237">
        <v>3165</v>
      </c>
      <c r="C22" s="237">
        <v>3131</v>
      </c>
      <c r="D22" s="237">
        <v>3037</v>
      </c>
      <c r="E22" s="237">
        <v>3000</v>
      </c>
      <c r="F22" s="237">
        <v>2996</v>
      </c>
      <c r="G22" s="237">
        <v>3121</v>
      </c>
      <c r="H22" s="237">
        <v>3378</v>
      </c>
      <c r="I22" s="237">
        <v>3218</v>
      </c>
      <c r="J22" s="237">
        <v>3192</v>
      </c>
      <c r="K22" s="237">
        <v>3156</v>
      </c>
      <c r="L22" s="237">
        <v>3237</v>
      </c>
      <c r="M22" s="237">
        <v>3243</v>
      </c>
      <c r="N22" s="237">
        <v>3267</v>
      </c>
      <c r="O22" s="237">
        <v>3528</v>
      </c>
      <c r="P22" s="238">
        <v>3227</v>
      </c>
      <c r="Q22" s="238">
        <v>3386</v>
      </c>
      <c r="R22" s="238">
        <v>3613</v>
      </c>
    </row>
    <row r="23" spans="1:22" s="34" customFormat="1" ht="12" customHeight="1">
      <c r="A23" s="236" t="s">
        <v>33</v>
      </c>
      <c r="B23" s="237">
        <v>3179</v>
      </c>
      <c r="C23" s="237">
        <v>3038</v>
      </c>
      <c r="D23" s="237">
        <v>3279</v>
      </c>
      <c r="E23" s="237">
        <v>3124</v>
      </c>
      <c r="F23" s="237">
        <v>3091</v>
      </c>
      <c r="G23" s="237">
        <v>2895</v>
      </c>
      <c r="H23" s="237">
        <v>3110</v>
      </c>
      <c r="I23" s="237">
        <v>3142</v>
      </c>
      <c r="J23" s="237">
        <v>3149</v>
      </c>
      <c r="K23" s="237">
        <v>3089</v>
      </c>
      <c r="L23" s="237">
        <v>3077</v>
      </c>
      <c r="M23" s="237">
        <v>3105</v>
      </c>
      <c r="N23" s="237">
        <v>3172</v>
      </c>
      <c r="O23" s="237">
        <v>3354</v>
      </c>
      <c r="P23" s="238">
        <v>3410</v>
      </c>
      <c r="Q23" s="238">
        <v>3500</v>
      </c>
      <c r="R23" s="238">
        <v>3653</v>
      </c>
    </row>
    <row r="24" spans="1:22" s="34" customFormat="1" ht="12" customHeight="1">
      <c r="A24" s="236" t="s">
        <v>61</v>
      </c>
      <c r="B24" s="237">
        <v>804</v>
      </c>
      <c r="C24" s="237">
        <v>760</v>
      </c>
      <c r="D24" s="237">
        <v>751</v>
      </c>
      <c r="E24" s="237">
        <v>735</v>
      </c>
      <c r="F24" s="237">
        <v>753</v>
      </c>
      <c r="G24" s="237">
        <v>848</v>
      </c>
      <c r="H24" s="237">
        <v>957</v>
      </c>
      <c r="I24" s="237">
        <v>1301</v>
      </c>
      <c r="J24" s="237">
        <v>1285</v>
      </c>
      <c r="K24" s="237">
        <v>1257</v>
      </c>
      <c r="L24" s="237">
        <v>1267</v>
      </c>
      <c r="M24" s="237">
        <v>1222</v>
      </c>
      <c r="N24" s="237">
        <v>1243</v>
      </c>
      <c r="O24" s="237">
        <v>1375</v>
      </c>
      <c r="P24" s="238">
        <v>2088</v>
      </c>
      <c r="Q24" s="238">
        <v>2049</v>
      </c>
      <c r="R24" s="238">
        <v>2023</v>
      </c>
      <c r="T24" s="382"/>
      <c r="U24" s="382"/>
      <c r="V24" s="382"/>
    </row>
    <row r="25" spans="1:22" s="34" customFormat="1" ht="12" customHeight="1">
      <c r="A25" s="236" t="s">
        <v>35</v>
      </c>
      <c r="B25" s="237">
        <v>5033</v>
      </c>
      <c r="C25" s="237">
        <v>5025</v>
      </c>
      <c r="D25" s="237">
        <v>4985</v>
      </c>
      <c r="E25" s="237">
        <v>4910</v>
      </c>
      <c r="F25" s="237">
        <v>4829</v>
      </c>
      <c r="G25" s="237">
        <v>5419</v>
      </c>
      <c r="H25" s="237">
        <v>5781</v>
      </c>
      <c r="I25" s="237">
        <v>5605</v>
      </c>
      <c r="J25" s="237">
        <v>5701</v>
      </c>
      <c r="K25" s="237">
        <v>5743</v>
      </c>
      <c r="L25" s="237">
        <v>5878</v>
      </c>
      <c r="M25" s="237">
        <v>5854</v>
      </c>
      <c r="N25" s="237">
        <v>5985</v>
      </c>
      <c r="O25" s="237">
        <v>6367</v>
      </c>
      <c r="P25" s="238">
        <v>5918</v>
      </c>
      <c r="Q25" s="238">
        <v>6296</v>
      </c>
      <c r="R25" s="238">
        <v>6619</v>
      </c>
    </row>
    <row r="26" spans="1:22" s="34" customFormat="1" ht="12" customHeight="1">
      <c r="A26" s="236" t="s">
        <v>36</v>
      </c>
      <c r="B26" s="237">
        <v>7363</v>
      </c>
      <c r="C26" s="237">
        <v>7241</v>
      </c>
      <c r="D26" s="237">
        <v>7224</v>
      </c>
      <c r="E26" s="237">
        <v>7429</v>
      </c>
      <c r="F26" s="237">
        <v>7344</v>
      </c>
      <c r="G26" s="237">
        <v>7612</v>
      </c>
      <c r="H26" s="237">
        <v>7994</v>
      </c>
      <c r="I26" s="237">
        <v>8087</v>
      </c>
      <c r="J26" s="237">
        <v>8123</v>
      </c>
      <c r="K26" s="237">
        <v>8160</v>
      </c>
      <c r="L26" s="237">
        <v>8163</v>
      </c>
      <c r="M26" s="237">
        <v>8172</v>
      </c>
      <c r="N26" s="237">
        <v>8205</v>
      </c>
      <c r="O26" s="237">
        <v>8636</v>
      </c>
      <c r="P26" s="238">
        <v>8602</v>
      </c>
      <c r="Q26" s="238">
        <v>8725</v>
      </c>
      <c r="R26" s="238">
        <v>8884</v>
      </c>
    </row>
    <row r="27" spans="1:22" s="34" customFormat="1" ht="12" customHeight="1">
      <c r="A27" s="236" t="s">
        <v>37</v>
      </c>
      <c r="B27" s="237">
        <v>1770</v>
      </c>
      <c r="C27" s="237">
        <v>1764</v>
      </c>
      <c r="D27" s="237">
        <v>1797</v>
      </c>
      <c r="E27" s="237">
        <v>1885</v>
      </c>
      <c r="F27" s="237">
        <v>1879</v>
      </c>
      <c r="G27" s="237">
        <v>2006</v>
      </c>
      <c r="H27" s="237">
        <v>2094</v>
      </c>
      <c r="I27" s="237">
        <v>2152</v>
      </c>
      <c r="J27" s="237">
        <v>2171</v>
      </c>
      <c r="K27" s="237">
        <v>2135</v>
      </c>
      <c r="L27" s="237">
        <v>2117</v>
      </c>
      <c r="M27" s="237">
        <v>2123</v>
      </c>
      <c r="N27" s="237">
        <v>2158</v>
      </c>
      <c r="O27" s="237">
        <v>2221</v>
      </c>
      <c r="P27" s="238">
        <v>2206</v>
      </c>
      <c r="Q27" s="238">
        <v>2191</v>
      </c>
      <c r="R27" s="238">
        <v>2175</v>
      </c>
    </row>
    <row r="28" spans="1:22" s="34" customFormat="1" ht="12" customHeight="1">
      <c r="A28" s="236" t="s">
        <v>62</v>
      </c>
      <c r="B28" s="237">
        <v>3267</v>
      </c>
      <c r="C28" s="237">
        <v>3183</v>
      </c>
      <c r="D28" s="237">
        <v>3087</v>
      </c>
      <c r="E28" s="237">
        <v>3158</v>
      </c>
      <c r="F28" s="237">
        <v>3119</v>
      </c>
      <c r="G28" s="237">
        <v>3253</v>
      </c>
      <c r="H28" s="237">
        <v>3346</v>
      </c>
      <c r="I28" s="237">
        <v>3392</v>
      </c>
      <c r="J28" s="237">
        <v>3432</v>
      </c>
      <c r="K28" s="237">
        <v>3427</v>
      </c>
      <c r="L28" s="237">
        <v>3397</v>
      </c>
      <c r="M28" s="237">
        <v>3415</v>
      </c>
      <c r="N28" s="237">
        <v>3452</v>
      </c>
      <c r="O28" s="237">
        <v>3585</v>
      </c>
      <c r="P28" s="238">
        <v>3615</v>
      </c>
      <c r="Q28" s="238">
        <v>3626</v>
      </c>
      <c r="R28" s="238">
        <v>3615</v>
      </c>
    </row>
    <row r="29" spans="1:22" s="34" customFormat="1" ht="12" customHeight="1">
      <c r="A29" s="236" t="s">
        <v>63</v>
      </c>
      <c r="B29" s="237">
        <v>3035</v>
      </c>
      <c r="C29" s="237">
        <v>2926</v>
      </c>
      <c r="D29" s="237">
        <v>2937</v>
      </c>
      <c r="E29" s="237">
        <v>2991</v>
      </c>
      <c r="F29" s="237">
        <v>2916</v>
      </c>
      <c r="G29" s="237">
        <v>3076</v>
      </c>
      <c r="H29" s="237">
        <v>3171</v>
      </c>
      <c r="I29" s="237">
        <v>3157</v>
      </c>
      <c r="J29" s="237">
        <v>3163</v>
      </c>
      <c r="K29" s="237">
        <v>3155</v>
      </c>
      <c r="L29" s="237">
        <v>3146</v>
      </c>
      <c r="M29" s="237">
        <v>3136</v>
      </c>
      <c r="N29" s="237">
        <v>3093</v>
      </c>
      <c r="O29" s="237">
        <v>3221</v>
      </c>
      <c r="P29" s="238">
        <v>3236</v>
      </c>
      <c r="Q29" s="238">
        <v>3226</v>
      </c>
      <c r="R29" s="238">
        <v>3260</v>
      </c>
    </row>
    <row r="30" spans="1:22" s="38" customFormat="1" ht="15" customHeight="1">
      <c r="A30" s="343" t="s">
        <v>14</v>
      </c>
      <c r="B30" s="344">
        <v>65132</v>
      </c>
      <c r="C30" s="344">
        <v>64678</v>
      </c>
      <c r="D30" s="344">
        <v>65472</v>
      </c>
      <c r="E30" s="344">
        <v>67070</v>
      </c>
      <c r="F30" s="344">
        <v>67104</v>
      </c>
      <c r="G30" s="344">
        <v>62969</v>
      </c>
      <c r="H30" s="344">
        <v>64160</v>
      </c>
      <c r="I30" s="344">
        <v>64160</v>
      </c>
      <c r="J30" s="344">
        <v>66292</v>
      </c>
      <c r="K30" s="344">
        <v>66339</v>
      </c>
      <c r="L30" s="344">
        <v>66724</v>
      </c>
      <c r="M30" s="344">
        <v>66623</v>
      </c>
      <c r="N30" s="344">
        <v>66905</v>
      </c>
      <c r="O30" s="344">
        <v>70516</v>
      </c>
      <c r="P30" s="345">
        <v>71493</v>
      </c>
      <c r="Q30" s="345">
        <v>72886</v>
      </c>
      <c r="R30" s="345">
        <v>75114</v>
      </c>
    </row>
    <row r="31" spans="1:22" s="38" customFormat="1" ht="15" customHeight="1">
      <c r="A31" s="343" t="s">
        <v>15</v>
      </c>
      <c r="B31" s="344">
        <v>417444</v>
      </c>
      <c r="C31" s="344">
        <v>424790</v>
      </c>
      <c r="D31" s="344">
        <v>426731</v>
      </c>
      <c r="E31" s="344">
        <v>442328</v>
      </c>
      <c r="F31" s="344">
        <v>450908</v>
      </c>
      <c r="G31" s="344">
        <v>465648</v>
      </c>
      <c r="H31" s="344">
        <v>474255</v>
      </c>
      <c r="I31" s="344">
        <v>481231</v>
      </c>
      <c r="J31" s="344">
        <v>486713</v>
      </c>
      <c r="K31" s="344">
        <v>488556</v>
      </c>
      <c r="L31" s="344">
        <v>489322</v>
      </c>
      <c r="M31" s="344">
        <v>489542</v>
      </c>
      <c r="N31" s="344">
        <v>491118</v>
      </c>
      <c r="O31" s="344">
        <v>532551</v>
      </c>
      <c r="P31" s="345">
        <v>534415</v>
      </c>
      <c r="Q31" s="345">
        <v>539773</v>
      </c>
      <c r="R31" s="345">
        <v>547600</v>
      </c>
    </row>
    <row r="32" spans="1:22" s="38" customFormat="1" ht="15" customHeight="1">
      <c r="A32" s="343" t="s">
        <v>16</v>
      </c>
      <c r="B32" s="344">
        <v>219516</v>
      </c>
      <c r="C32" s="344">
        <v>222512</v>
      </c>
      <c r="D32" s="344">
        <v>222512</v>
      </c>
      <c r="E32" s="344">
        <v>227666</v>
      </c>
      <c r="F32" s="344">
        <v>232087</v>
      </c>
      <c r="G32" s="344">
        <v>228178</v>
      </c>
      <c r="H32" s="344">
        <v>232616</v>
      </c>
      <c r="I32" s="344">
        <v>234543</v>
      </c>
      <c r="J32" s="344">
        <v>234935</v>
      </c>
      <c r="K32" s="344">
        <v>233645</v>
      </c>
      <c r="L32" s="344">
        <v>233504</v>
      </c>
      <c r="M32" s="344">
        <v>231908</v>
      </c>
      <c r="N32" s="344">
        <v>231033</v>
      </c>
      <c r="O32" s="344">
        <v>247532</v>
      </c>
      <c r="P32" s="345">
        <v>247755</v>
      </c>
      <c r="Q32" s="345">
        <v>248141</v>
      </c>
      <c r="R32" s="345">
        <v>250964</v>
      </c>
    </row>
    <row r="33" spans="1:21" s="38" customFormat="1" ht="15" customHeight="1">
      <c r="A33" s="343" t="s">
        <v>17</v>
      </c>
      <c r="B33" s="344">
        <v>702092</v>
      </c>
      <c r="C33" s="344">
        <v>711980</v>
      </c>
      <c r="D33" s="344">
        <v>714715</v>
      </c>
      <c r="E33" s="344">
        <v>737064</v>
      </c>
      <c r="F33" s="344">
        <v>750099</v>
      </c>
      <c r="G33" s="344">
        <v>756795</v>
      </c>
      <c r="H33" s="344">
        <v>771031</v>
      </c>
      <c r="I33" s="344">
        <v>781696</v>
      </c>
      <c r="J33" s="344">
        <v>787940</v>
      </c>
      <c r="K33" s="344">
        <v>788540</v>
      </c>
      <c r="L33" s="344">
        <v>789550</v>
      </c>
      <c r="M33" s="344">
        <v>788073</v>
      </c>
      <c r="N33" s="344">
        <v>789056</v>
      </c>
      <c r="O33" s="344">
        <v>850599</v>
      </c>
      <c r="P33" s="345">
        <v>853663</v>
      </c>
      <c r="Q33" s="345">
        <v>860800</v>
      </c>
      <c r="R33" s="345">
        <v>873678</v>
      </c>
    </row>
    <row r="34" spans="1:21" s="330" customFormat="1" ht="23.25" customHeight="1">
      <c r="A34" s="346" t="s">
        <v>65</v>
      </c>
      <c r="B34" s="347">
        <v>9.2768469089521037</v>
      </c>
      <c r="C34" s="347">
        <v>9.0842439394365009</v>
      </c>
      <c r="D34" s="347">
        <v>9.1605744947286674</v>
      </c>
      <c r="E34" s="347">
        <v>9.0996168582375478</v>
      </c>
      <c r="F34" s="347">
        <v>8.9460191254754378</v>
      </c>
      <c r="G34" s="347">
        <v>8.3204830898724236</v>
      </c>
      <c r="H34" s="347">
        <v>8.3213256016943546</v>
      </c>
      <c r="I34" s="347">
        <v>8.2077943343703943</v>
      </c>
      <c r="J34" s="347">
        <v>8.4133309642866205</v>
      </c>
      <c r="K34" s="347">
        <v>8.4128896441524841</v>
      </c>
      <c r="L34" s="347">
        <v>8.4508897473244247</v>
      </c>
      <c r="M34" s="347">
        <v>8.4539122644729616</v>
      </c>
      <c r="N34" s="347">
        <v>8.4791193527455597</v>
      </c>
      <c r="O34" s="347">
        <v>8.2901578769784585</v>
      </c>
      <c r="P34" s="348">
        <v>8.3748504972102573</v>
      </c>
      <c r="Q34" s="348">
        <v>8.4672397769516721</v>
      </c>
      <c r="R34" s="348">
        <v>8.5974466565485219</v>
      </c>
    </row>
    <row r="35" spans="1:21" s="330" customFormat="1" ht="9" customHeight="1">
      <c r="A35" s="241"/>
      <c r="B35" s="242"/>
      <c r="C35" s="242"/>
      <c r="D35" s="242"/>
      <c r="E35" s="242"/>
      <c r="F35" s="242"/>
      <c r="G35" s="242"/>
      <c r="H35" s="242"/>
      <c r="I35" s="242"/>
      <c r="J35" s="242"/>
      <c r="K35" s="242"/>
      <c r="L35" s="242"/>
      <c r="M35" s="242"/>
      <c r="N35" s="242"/>
      <c r="O35" s="242"/>
      <c r="P35" s="242"/>
    </row>
    <row r="36" spans="1:21" s="84" customFormat="1" ht="9" customHeight="1">
      <c r="A36" s="243" t="s">
        <v>64</v>
      </c>
      <c r="B36" s="243"/>
      <c r="C36" s="243"/>
      <c r="D36" s="243"/>
      <c r="E36" s="243"/>
      <c r="F36" s="243"/>
      <c r="G36" s="243"/>
      <c r="H36" s="243"/>
      <c r="I36" s="243"/>
      <c r="J36" s="243"/>
      <c r="K36" s="243"/>
      <c r="L36" s="243"/>
      <c r="M36" s="243"/>
      <c r="N36" s="243"/>
      <c r="O36" s="243"/>
      <c r="P36" s="243"/>
    </row>
    <row r="37" spans="1:21" s="84" customFormat="1" ht="9" customHeight="1">
      <c r="A37" s="86" t="s">
        <v>78</v>
      </c>
      <c r="B37" s="243"/>
      <c r="C37" s="243"/>
      <c r="D37" s="243"/>
      <c r="E37" s="243"/>
      <c r="F37" s="243"/>
      <c r="G37" s="243"/>
      <c r="H37" s="243"/>
      <c r="I37" s="243"/>
      <c r="J37" s="243"/>
      <c r="K37" s="243"/>
      <c r="L37" s="243"/>
      <c r="M37" s="243"/>
      <c r="N37" s="243"/>
      <c r="O37" s="243"/>
      <c r="P37" s="243"/>
    </row>
    <row r="38" spans="1:21" s="34" customFormat="1" ht="4.5" customHeight="1">
      <c r="A38" s="239"/>
      <c r="B38" s="239"/>
      <c r="C38" s="239"/>
      <c r="D38" s="239"/>
      <c r="E38" s="239"/>
      <c r="F38" s="239"/>
      <c r="G38" s="239"/>
      <c r="H38" s="239"/>
      <c r="I38" s="234"/>
      <c r="J38" s="234"/>
      <c r="K38" s="234"/>
      <c r="L38" s="234"/>
      <c r="M38" s="234"/>
      <c r="N38" s="234"/>
      <c r="O38" s="234"/>
      <c r="P38" s="234"/>
    </row>
    <row r="39" spans="1:21" s="34" customFormat="1" ht="39.75" customHeight="1">
      <c r="A39" s="423" t="s">
        <v>9</v>
      </c>
      <c r="B39" s="415">
        <v>2007</v>
      </c>
      <c r="C39" s="415">
        <v>2008</v>
      </c>
      <c r="D39" s="415">
        <v>2009</v>
      </c>
      <c r="E39" s="415">
        <v>2010</v>
      </c>
      <c r="F39" s="415">
        <v>2011</v>
      </c>
      <c r="G39" s="419">
        <v>2012</v>
      </c>
      <c r="H39" s="419">
        <v>2013</v>
      </c>
      <c r="I39" s="419">
        <v>2014</v>
      </c>
      <c r="J39" s="419">
        <v>2015</v>
      </c>
      <c r="K39" s="419">
        <v>2016</v>
      </c>
      <c r="L39" s="415">
        <v>2017</v>
      </c>
      <c r="M39" s="419">
        <v>2018</v>
      </c>
      <c r="N39" s="419">
        <v>2019</v>
      </c>
      <c r="O39" s="419">
        <v>2020</v>
      </c>
      <c r="P39" s="419">
        <v>2021</v>
      </c>
      <c r="Q39" s="419">
        <v>2022</v>
      </c>
      <c r="R39" s="421" t="s">
        <v>97</v>
      </c>
      <c r="S39" s="417" t="s">
        <v>98</v>
      </c>
      <c r="T39" s="418"/>
      <c r="U39" s="244"/>
    </row>
    <row r="40" spans="1:21" s="34" customFormat="1" ht="39.75" customHeight="1">
      <c r="A40" s="424"/>
      <c r="B40" s="416"/>
      <c r="C40" s="416"/>
      <c r="D40" s="416"/>
      <c r="E40" s="416"/>
      <c r="F40" s="416"/>
      <c r="G40" s="420"/>
      <c r="H40" s="420"/>
      <c r="I40" s="420"/>
      <c r="J40" s="420"/>
      <c r="K40" s="420"/>
      <c r="L40" s="416"/>
      <c r="M40" s="420"/>
      <c r="N40" s="420"/>
      <c r="O40" s="420"/>
      <c r="P40" s="420"/>
      <c r="Q40" s="420"/>
      <c r="R40" s="422"/>
      <c r="S40" s="245" t="s">
        <v>60</v>
      </c>
      <c r="T40" s="356" t="s">
        <v>4</v>
      </c>
      <c r="U40" s="246"/>
    </row>
    <row r="41" spans="1:21" s="34" customFormat="1" ht="12" customHeight="1">
      <c r="A41" s="236" t="s">
        <v>23</v>
      </c>
      <c r="B41" s="237">
        <v>6125</v>
      </c>
      <c r="C41" s="237">
        <v>6625</v>
      </c>
      <c r="D41" s="237">
        <v>6758</v>
      </c>
      <c r="E41" s="185">
        <v>7088</v>
      </c>
      <c r="F41" s="185">
        <v>7591</v>
      </c>
      <c r="G41" s="185">
        <v>8299</v>
      </c>
      <c r="H41" s="185">
        <v>8498</v>
      </c>
      <c r="I41" s="185">
        <v>8886</v>
      </c>
      <c r="J41" s="185">
        <v>9319</v>
      </c>
      <c r="K41" s="185">
        <v>9693</v>
      </c>
      <c r="L41" s="185">
        <v>10159</v>
      </c>
      <c r="M41" s="185">
        <v>10791</v>
      </c>
      <c r="N41" s="185">
        <v>11161</v>
      </c>
      <c r="O41" s="185">
        <v>11477</v>
      </c>
      <c r="P41" s="185">
        <v>11926</v>
      </c>
      <c r="Q41" s="185">
        <v>11879</v>
      </c>
      <c r="R41" s="364">
        <f>Q41/Q$60*100</f>
        <v>9.6271202924038217</v>
      </c>
      <c r="S41" s="354">
        <f>Q41-P41</f>
        <v>-47</v>
      </c>
      <c r="T41" s="357">
        <f>((Q41/P41)-1)*100</f>
        <v>-0.39409693107496091</v>
      </c>
      <c r="U41" s="247"/>
    </row>
    <row r="42" spans="1:21" s="34" customFormat="1" ht="12" customHeight="1">
      <c r="A42" s="236" t="s">
        <v>24</v>
      </c>
      <c r="B42" s="237">
        <v>2370</v>
      </c>
      <c r="C42" s="237">
        <v>2473</v>
      </c>
      <c r="D42" s="237">
        <v>2511</v>
      </c>
      <c r="E42" s="185">
        <v>2604</v>
      </c>
      <c r="F42" s="185">
        <v>2623</v>
      </c>
      <c r="G42" s="185">
        <v>2732</v>
      </c>
      <c r="H42" s="185">
        <v>2799</v>
      </c>
      <c r="I42" s="185">
        <v>2865</v>
      </c>
      <c r="J42" s="185">
        <v>2906</v>
      </c>
      <c r="K42" s="185">
        <v>2989</v>
      </c>
      <c r="L42" s="185">
        <v>3123</v>
      </c>
      <c r="M42" s="185">
        <v>3218</v>
      </c>
      <c r="N42" s="185">
        <v>3290</v>
      </c>
      <c r="O42" s="185">
        <v>3439</v>
      </c>
      <c r="P42" s="185">
        <v>3537</v>
      </c>
      <c r="Q42" s="185">
        <v>3557</v>
      </c>
      <c r="R42" s="364">
        <f>Q42/Q$60*100</f>
        <v>2.8827061941308521</v>
      </c>
      <c r="S42" s="354">
        <f>Q42-P42</f>
        <v>20</v>
      </c>
      <c r="T42" s="357">
        <f>((Q42/P42)-1)*100</f>
        <v>0.5654509471303415</v>
      </c>
      <c r="U42" s="248"/>
    </row>
    <row r="43" spans="1:21" s="34" customFormat="1" ht="12" customHeight="1">
      <c r="A43" s="236" t="s">
        <v>25</v>
      </c>
      <c r="B43" s="237">
        <v>1498</v>
      </c>
      <c r="C43" s="237">
        <v>1635</v>
      </c>
      <c r="D43" s="237">
        <v>1654</v>
      </c>
      <c r="E43" s="185">
        <v>1715</v>
      </c>
      <c r="F43" s="185">
        <v>1792</v>
      </c>
      <c r="G43" s="185">
        <v>1844</v>
      </c>
      <c r="H43" s="185">
        <v>1937</v>
      </c>
      <c r="I43" s="185">
        <v>1995</v>
      </c>
      <c r="J43" s="185">
        <v>2037</v>
      </c>
      <c r="K43" s="185">
        <v>2086</v>
      </c>
      <c r="L43" s="185">
        <v>2113</v>
      </c>
      <c r="M43" s="185">
        <v>2160</v>
      </c>
      <c r="N43" s="185">
        <v>2285</v>
      </c>
      <c r="O43" s="185">
        <v>2301</v>
      </c>
      <c r="P43" s="185">
        <v>2345</v>
      </c>
      <c r="Q43" s="185">
        <v>2412</v>
      </c>
      <c r="R43" s="364">
        <f t="shared" ref="R43:R60" si="0">Q43/Q$60*100</f>
        <v>1.9547616925059363</v>
      </c>
      <c r="S43" s="354">
        <f t="shared" ref="S43:S63" si="1">Q43-P43</f>
        <v>67</v>
      </c>
      <c r="T43" s="357">
        <f t="shared" ref="T43:T63" si="2">((Q43/P43)-1)*100</f>
        <v>2.857142857142847</v>
      </c>
      <c r="U43" s="248"/>
    </row>
    <row r="44" spans="1:21" s="34" customFormat="1" ht="12" customHeight="1">
      <c r="A44" s="236" t="s">
        <v>26</v>
      </c>
      <c r="B44" s="237">
        <v>11473</v>
      </c>
      <c r="C44" s="237">
        <v>11899</v>
      </c>
      <c r="D44" s="237">
        <v>11940</v>
      </c>
      <c r="E44" s="185">
        <v>12206</v>
      </c>
      <c r="F44" s="185">
        <v>12638</v>
      </c>
      <c r="G44" s="185">
        <v>13223</v>
      </c>
      <c r="H44" s="185">
        <v>13441</v>
      </c>
      <c r="I44" s="185">
        <v>14028</v>
      </c>
      <c r="J44" s="185">
        <v>14560</v>
      </c>
      <c r="K44" s="185">
        <v>14535</v>
      </c>
      <c r="L44" s="185">
        <v>14639</v>
      </c>
      <c r="M44" s="185">
        <v>15037</v>
      </c>
      <c r="N44" s="185">
        <v>15670</v>
      </c>
      <c r="O44" s="185">
        <v>16451</v>
      </c>
      <c r="P44" s="185">
        <v>17431</v>
      </c>
      <c r="Q44" s="185">
        <v>17861</v>
      </c>
      <c r="R44" s="364">
        <f t="shared" si="0"/>
        <v>14.475123793469541</v>
      </c>
      <c r="S44" s="354">
        <f t="shared" si="1"/>
        <v>430</v>
      </c>
      <c r="T44" s="357">
        <f t="shared" si="2"/>
        <v>2.466869370661473</v>
      </c>
      <c r="U44" s="248"/>
    </row>
    <row r="45" spans="1:21" s="34" customFormat="1" ht="12" customHeight="1">
      <c r="A45" s="236" t="s">
        <v>27</v>
      </c>
      <c r="B45" s="237">
        <v>3223</v>
      </c>
      <c r="C45" s="237">
        <v>3327</v>
      </c>
      <c r="D45" s="237">
        <v>3338</v>
      </c>
      <c r="E45" s="185">
        <v>3436</v>
      </c>
      <c r="F45" s="185">
        <v>3530</v>
      </c>
      <c r="G45" s="185">
        <v>3710</v>
      </c>
      <c r="H45" s="185">
        <v>3812</v>
      </c>
      <c r="I45" s="185">
        <v>3932</v>
      </c>
      <c r="J45" s="185">
        <v>4117</v>
      </c>
      <c r="K45" s="185">
        <v>4212</v>
      </c>
      <c r="L45" s="185">
        <v>4280</v>
      </c>
      <c r="M45" s="185">
        <v>4344</v>
      </c>
      <c r="N45" s="185">
        <v>4493</v>
      </c>
      <c r="O45" s="185">
        <v>4631</v>
      </c>
      <c r="P45" s="185">
        <v>4655</v>
      </c>
      <c r="Q45" s="185">
        <v>4679</v>
      </c>
      <c r="R45" s="364">
        <f t="shared" si="0"/>
        <v>3.7920107625353547</v>
      </c>
      <c r="S45" s="354">
        <f t="shared" si="1"/>
        <v>24</v>
      </c>
      <c r="T45" s="357">
        <f t="shared" si="2"/>
        <v>0.5155746509129866</v>
      </c>
      <c r="U45" s="248"/>
    </row>
    <row r="46" spans="1:21" s="34" customFormat="1" ht="12" customHeight="1">
      <c r="A46" s="236" t="s">
        <v>0</v>
      </c>
      <c r="B46" s="237">
        <v>1864</v>
      </c>
      <c r="C46" s="237">
        <v>1996</v>
      </c>
      <c r="D46" s="237">
        <v>2022</v>
      </c>
      <c r="E46" s="185">
        <v>2076</v>
      </c>
      <c r="F46" s="185">
        <v>2114</v>
      </c>
      <c r="G46" s="185">
        <v>2219</v>
      </c>
      <c r="H46" s="185">
        <v>2314</v>
      </c>
      <c r="I46" s="185">
        <v>2287</v>
      </c>
      <c r="J46" s="185">
        <v>2363</v>
      </c>
      <c r="K46" s="185">
        <v>2482</v>
      </c>
      <c r="L46" s="185">
        <v>2621</v>
      </c>
      <c r="M46" s="185">
        <v>2735</v>
      </c>
      <c r="N46" s="185">
        <v>2774</v>
      </c>
      <c r="O46" s="185">
        <v>2960</v>
      </c>
      <c r="P46" s="185">
        <v>3100</v>
      </c>
      <c r="Q46" s="185">
        <v>3159</v>
      </c>
      <c r="R46" s="364">
        <f t="shared" si="0"/>
        <v>2.5601543062297898</v>
      </c>
      <c r="S46" s="354">
        <f t="shared" si="1"/>
        <v>59</v>
      </c>
      <c r="T46" s="357">
        <f t="shared" si="2"/>
        <v>1.9032258064516139</v>
      </c>
      <c r="U46" s="248"/>
    </row>
    <row r="47" spans="1:21" s="34" customFormat="1" ht="12" customHeight="1">
      <c r="A47" s="236" t="s">
        <v>28</v>
      </c>
      <c r="B47" s="237">
        <v>4184</v>
      </c>
      <c r="C47" s="237">
        <v>4411</v>
      </c>
      <c r="D47" s="237">
        <v>4335</v>
      </c>
      <c r="E47" s="185">
        <v>4537</v>
      </c>
      <c r="F47" s="185">
        <v>4623</v>
      </c>
      <c r="G47" s="185">
        <v>4838</v>
      </c>
      <c r="H47" s="185">
        <v>4978</v>
      </c>
      <c r="I47" s="185">
        <v>5104</v>
      </c>
      <c r="J47" s="185">
        <v>5328</v>
      </c>
      <c r="K47" s="185">
        <v>5507</v>
      </c>
      <c r="L47" s="185">
        <v>5669</v>
      </c>
      <c r="M47" s="185">
        <v>5835</v>
      </c>
      <c r="N47" s="185">
        <v>6032</v>
      </c>
      <c r="O47" s="185">
        <v>6175</v>
      </c>
      <c r="P47" s="185">
        <v>6324</v>
      </c>
      <c r="Q47" s="185">
        <v>6512</v>
      </c>
      <c r="R47" s="364">
        <f t="shared" si="0"/>
        <v>5.2775323970143688</v>
      </c>
      <c r="S47" s="354">
        <f t="shared" si="1"/>
        <v>188</v>
      </c>
      <c r="T47" s="357">
        <f t="shared" si="2"/>
        <v>2.9728020240354258</v>
      </c>
      <c r="U47" s="248"/>
    </row>
    <row r="48" spans="1:21" s="34" customFormat="1" ht="12" customHeight="1">
      <c r="A48" s="236" t="s">
        <v>29</v>
      </c>
      <c r="B48" s="237">
        <v>1472</v>
      </c>
      <c r="C48" s="237">
        <v>1409</v>
      </c>
      <c r="D48" s="237">
        <v>1449</v>
      </c>
      <c r="E48" s="185">
        <v>1490</v>
      </c>
      <c r="F48" s="185">
        <v>1546</v>
      </c>
      <c r="G48" s="185">
        <v>1605</v>
      </c>
      <c r="H48" s="185">
        <v>1664</v>
      </c>
      <c r="I48" s="185">
        <v>1826</v>
      </c>
      <c r="J48" s="185">
        <v>1928</v>
      </c>
      <c r="K48" s="185">
        <v>2083</v>
      </c>
      <c r="L48" s="185">
        <v>2158</v>
      </c>
      <c r="M48" s="185">
        <v>2263</v>
      </c>
      <c r="N48" s="185">
        <v>2362</v>
      </c>
      <c r="O48" s="185">
        <v>2445</v>
      </c>
      <c r="P48" s="185">
        <v>2570</v>
      </c>
      <c r="Q48" s="185">
        <v>2670</v>
      </c>
      <c r="R48" s="364">
        <f t="shared" si="0"/>
        <v>2.163853117326223</v>
      </c>
      <c r="S48" s="354">
        <f t="shared" si="1"/>
        <v>100</v>
      </c>
      <c r="T48" s="357">
        <f t="shared" si="2"/>
        <v>3.8910505836575959</v>
      </c>
      <c r="U48" s="248"/>
    </row>
    <row r="49" spans="1:21" s="34" customFormat="1" ht="12" customHeight="1">
      <c r="A49" s="236" t="s">
        <v>30</v>
      </c>
      <c r="B49" s="237">
        <v>7515</v>
      </c>
      <c r="C49" s="237">
        <v>7663</v>
      </c>
      <c r="D49" s="237">
        <v>7646</v>
      </c>
      <c r="E49" s="185">
        <v>7739</v>
      </c>
      <c r="F49" s="185">
        <v>7911</v>
      </c>
      <c r="G49" s="185">
        <v>8165</v>
      </c>
      <c r="H49" s="185">
        <v>8332</v>
      </c>
      <c r="I49" s="185">
        <v>8693</v>
      </c>
      <c r="J49" s="185">
        <v>9038</v>
      </c>
      <c r="K49" s="185">
        <v>9112</v>
      </c>
      <c r="L49" s="185">
        <v>9285</v>
      </c>
      <c r="M49" s="185">
        <v>9412</v>
      </c>
      <c r="N49" s="185">
        <v>9676</v>
      </c>
      <c r="O49" s="185">
        <v>9948</v>
      </c>
      <c r="P49" s="185">
        <v>10137</v>
      </c>
      <c r="Q49" s="185">
        <v>10214</v>
      </c>
      <c r="R49" s="364">
        <f t="shared" si="0"/>
        <v>8.2777512136217393</v>
      </c>
      <c r="S49" s="354">
        <f t="shared" si="1"/>
        <v>77</v>
      </c>
      <c r="T49" s="357">
        <f t="shared" si="2"/>
        <v>0.7595935681167898</v>
      </c>
      <c r="U49" s="248"/>
    </row>
    <row r="50" spans="1:21" s="34" customFormat="1" ht="12" customHeight="1">
      <c r="A50" s="236" t="s">
        <v>31</v>
      </c>
      <c r="B50" s="237">
        <v>2868</v>
      </c>
      <c r="C50" s="237">
        <v>2942</v>
      </c>
      <c r="D50" s="237">
        <v>3041</v>
      </c>
      <c r="E50" s="185">
        <v>3217</v>
      </c>
      <c r="F50" s="185">
        <v>3351</v>
      </c>
      <c r="G50" s="185">
        <v>3570</v>
      </c>
      <c r="H50" s="185">
        <v>3712</v>
      </c>
      <c r="I50" s="185">
        <v>3902</v>
      </c>
      <c r="J50" s="185">
        <v>4075</v>
      </c>
      <c r="K50" s="185">
        <v>4269</v>
      </c>
      <c r="L50" s="185">
        <v>4454</v>
      </c>
      <c r="M50" s="185">
        <v>4677</v>
      </c>
      <c r="N50" s="185">
        <v>4770</v>
      </c>
      <c r="O50" s="185">
        <v>5033</v>
      </c>
      <c r="P50" s="185">
        <v>5216</v>
      </c>
      <c r="Q50" s="185">
        <v>5355</v>
      </c>
      <c r="R50" s="364">
        <f t="shared" si="0"/>
        <v>4.3398627128396727</v>
      </c>
      <c r="S50" s="354">
        <f t="shared" si="1"/>
        <v>139</v>
      </c>
      <c r="T50" s="357">
        <f t="shared" si="2"/>
        <v>2.6648773006134885</v>
      </c>
      <c r="U50" s="248"/>
    </row>
    <row r="51" spans="1:21" s="34" customFormat="1" ht="12" customHeight="1">
      <c r="A51" s="236" t="s">
        <v>1</v>
      </c>
      <c r="B51" s="237">
        <v>1329</v>
      </c>
      <c r="C51" s="237">
        <v>1403</v>
      </c>
      <c r="D51" s="237">
        <v>1462</v>
      </c>
      <c r="E51" s="185">
        <v>1504</v>
      </c>
      <c r="F51" s="185">
        <v>1578</v>
      </c>
      <c r="G51" s="185">
        <v>1694</v>
      </c>
      <c r="H51" s="185">
        <v>1763</v>
      </c>
      <c r="I51" s="185">
        <v>1840</v>
      </c>
      <c r="J51" s="185">
        <v>1891</v>
      </c>
      <c r="K51" s="185">
        <v>1957</v>
      </c>
      <c r="L51" s="185">
        <v>2050</v>
      </c>
      <c r="M51" s="185">
        <v>2075</v>
      </c>
      <c r="N51" s="185">
        <v>2168</v>
      </c>
      <c r="O51" s="185">
        <v>2307</v>
      </c>
      <c r="P51" s="185">
        <v>2397</v>
      </c>
      <c r="Q51" s="185">
        <v>2536</v>
      </c>
      <c r="R51" s="364">
        <f t="shared" si="0"/>
        <v>2.0552552455203377</v>
      </c>
      <c r="S51" s="354">
        <f t="shared" si="1"/>
        <v>139</v>
      </c>
      <c r="T51" s="357">
        <f t="shared" si="2"/>
        <v>5.7989153108051639</v>
      </c>
      <c r="U51" s="248"/>
    </row>
    <row r="52" spans="1:21" s="34" customFormat="1" ht="12" customHeight="1">
      <c r="A52" s="236" t="s">
        <v>32</v>
      </c>
      <c r="B52" s="237">
        <v>4061</v>
      </c>
      <c r="C52" s="237">
        <v>4485</v>
      </c>
      <c r="D52" s="237">
        <v>4583</v>
      </c>
      <c r="E52" s="185">
        <v>4753</v>
      </c>
      <c r="F52" s="185">
        <v>5099</v>
      </c>
      <c r="G52" s="185">
        <v>5410</v>
      </c>
      <c r="H52" s="185">
        <v>5478</v>
      </c>
      <c r="I52" s="185">
        <v>5645</v>
      </c>
      <c r="J52" s="185">
        <v>5879</v>
      </c>
      <c r="K52" s="185">
        <v>6024</v>
      </c>
      <c r="L52" s="185">
        <v>6224</v>
      </c>
      <c r="M52" s="185">
        <v>6475</v>
      </c>
      <c r="N52" s="185">
        <v>6690</v>
      </c>
      <c r="O52" s="185">
        <v>6747</v>
      </c>
      <c r="P52" s="185">
        <v>6966</v>
      </c>
      <c r="Q52" s="185">
        <v>7102</v>
      </c>
      <c r="R52" s="364">
        <f t="shared" si="0"/>
        <v>5.7556872057119239</v>
      </c>
      <c r="S52" s="354">
        <f t="shared" si="1"/>
        <v>136</v>
      </c>
      <c r="T52" s="357">
        <f t="shared" si="2"/>
        <v>1.9523399368360561</v>
      </c>
      <c r="U52" s="248"/>
    </row>
    <row r="53" spans="1:21" s="34" customFormat="1" ht="12" customHeight="1">
      <c r="A53" s="236" t="s">
        <v>33</v>
      </c>
      <c r="B53" s="237">
        <v>3821</v>
      </c>
      <c r="C53" s="237">
        <v>3942</v>
      </c>
      <c r="D53" s="237">
        <v>3937</v>
      </c>
      <c r="E53" s="185">
        <v>4034</v>
      </c>
      <c r="F53" s="185">
        <v>4124</v>
      </c>
      <c r="G53" s="185">
        <v>4332</v>
      </c>
      <c r="H53" s="185">
        <v>4373</v>
      </c>
      <c r="I53" s="185">
        <v>4476</v>
      </c>
      <c r="J53" s="185">
        <v>4687</v>
      </c>
      <c r="K53" s="185">
        <v>4822</v>
      </c>
      <c r="L53" s="185">
        <v>4873</v>
      </c>
      <c r="M53" s="185">
        <v>5117</v>
      </c>
      <c r="N53" s="185">
        <v>5315</v>
      </c>
      <c r="O53" s="185">
        <v>5486</v>
      </c>
      <c r="P53" s="185">
        <v>5665</v>
      </c>
      <c r="Q53" s="185">
        <v>5692</v>
      </c>
      <c r="R53" s="364">
        <f t="shared" si="0"/>
        <v>4.6129782561126831</v>
      </c>
      <c r="S53" s="354">
        <f t="shared" si="1"/>
        <v>27</v>
      </c>
      <c r="T53" s="357">
        <f t="shared" si="2"/>
        <v>0.47661076787290924</v>
      </c>
      <c r="U53" s="248"/>
    </row>
    <row r="54" spans="1:21" s="34" customFormat="1" ht="12" customHeight="1">
      <c r="A54" s="236" t="s">
        <v>61</v>
      </c>
      <c r="B54" s="237">
        <v>2105</v>
      </c>
      <c r="C54" s="237">
        <v>1932</v>
      </c>
      <c r="D54" s="237">
        <v>1997</v>
      </c>
      <c r="E54" s="185">
        <v>2139</v>
      </c>
      <c r="F54" s="185">
        <v>2102</v>
      </c>
      <c r="G54" s="185">
        <v>2143</v>
      </c>
      <c r="H54" s="185">
        <v>2117</v>
      </c>
      <c r="I54" s="185">
        <v>2169</v>
      </c>
      <c r="J54" s="185">
        <v>2229</v>
      </c>
      <c r="K54" s="185">
        <v>2278</v>
      </c>
      <c r="L54" s="185">
        <v>2402</v>
      </c>
      <c r="M54" s="185">
        <v>2359</v>
      </c>
      <c r="N54" s="185">
        <v>2527</v>
      </c>
      <c r="O54" s="185">
        <v>2632</v>
      </c>
      <c r="P54" s="185">
        <v>2823</v>
      </c>
      <c r="Q54" s="185">
        <v>3009</v>
      </c>
      <c r="R54" s="364">
        <f t="shared" si="0"/>
        <v>2.4385895243575302</v>
      </c>
      <c r="S54" s="354">
        <f t="shared" si="1"/>
        <v>186</v>
      </c>
      <c r="T54" s="357">
        <f t="shared" si="2"/>
        <v>6.5887353878852251</v>
      </c>
      <c r="U54" s="248"/>
    </row>
    <row r="55" spans="1:21" s="34" customFormat="1" ht="12" customHeight="1">
      <c r="A55" s="236" t="s">
        <v>35</v>
      </c>
      <c r="B55" s="237">
        <v>7512</v>
      </c>
      <c r="C55" s="237">
        <v>8371</v>
      </c>
      <c r="D55" s="237">
        <v>8483</v>
      </c>
      <c r="E55" s="185">
        <v>8800</v>
      </c>
      <c r="F55" s="185">
        <v>9230</v>
      </c>
      <c r="G55" s="185">
        <v>10021</v>
      </c>
      <c r="H55" s="185">
        <v>10172</v>
      </c>
      <c r="I55" s="185">
        <v>10301</v>
      </c>
      <c r="J55" s="185">
        <v>10730</v>
      </c>
      <c r="K55" s="185">
        <v>10879</v>
      </c>
      <c r="L55" s="185">
        <v>11162</v>
      </c>
      <c r="M55" s="185">
        <v>11392</v>
      </c>
      <c r="N55" s="185">
        <v>11888</v>
      </c>
      <c r="O55" s="185">
        <v>12140</v>
      </c>
      <c r="P55" s="185">
        <v>12455</v>
      </c>
      <c r="Q55" s="185">
        <v>12132</v>
      </c>
      <c r="R55" s="364">
        <f t="shared" si="0"/>
        <v>9.8321595578283674</v>
      </c>
      <c r="S55" s="354">
        <f t="shared" si="1"/>
        <v>-323</v>
      </c>
      <c r="T55" s="357">
        <f t="shared" si="2"/>
        <v>-2.5933360096346836</v>
      </c>
      <c r="U55" s="248"/>
    </row>
    <row r="56" spans="1:21" s="34" customFormat="1" ht="12" customHeight="1">
      <c r="A56" s="236" t="s">
        <v>36</v>
      </c>
      <c r="B56" s="237">
        <v>9159</v>
      </c>
      <c r="C56" s="237">
        <v>9305</v>
      </c>
      <c r="D56" s="237">
        <v>9404</v>
      </c>
      <c r="E56" s="185">
        <v>9551</v>
      </c>
      <c r="F56" s="185">
        <v>9557</v>
      </c>
      <c r="G56" s="185">
        <v>9862</v>
      </c>
      <c r="H56" s="185">
        <v>9988</v>
      </c>
      <c r="I56" s="185">
        <v>10112</v>
      </c>
      <c r="J56" s="185">
        <v>10277</v>
      </c>
      <c r="K56" s="185">
        <v>10441</v>
      </c>
      <c r="L56" s="185">
        <v>10691</v>
      </c>
      <c r="M56" s="185">
        <v>10948</v>
      </c>
      <c r="N56" s="185">
        <v>11344</v>
      </c>
      <c r="O56" s="185">
        <v>11650</v>
      </c>
      <c r="P56" s="185">
        <v>11824</v>
      </c>
      <c r="Q56" s="185">
        <v>12024</v>
      </c>
      <c r="R56" s="364">
        <f t="shared" si="0"/>
        <v>9.7446329148803397</v>
      </c>
      <c r="S56" s="354">
        <f t="shared" si="1"/>
        <v>200</v>
      </c>
      <c r="T56" s="357">
        <f t="shared" si="2"/>
        <v>1.6914749661705031</v>
      </c>
      <c r="U56" s="248"/>
    </row>
    <row r="57" spans="1:21" s="34" customFormat="1" ht="12" customHeight="1">
      <c r="A57" s="236" t="s">
        <v>37</v>
      </c>
      <c r="B57" s="237">
        <v>2207</v>
      </c>
      <c r="C57" s="237">
        <v>2239</v>
      </c>
      <c r="D57" s="237">
        <v>2264</v>
      </c>
      <c r="E57" s="185">
        <v>2259</v>
      </c>
      <c r="F57" s="185">
        <v>2297</v>
      </c>
      <c r="G57" s="185">
        <v>2348</v>
      </c>
      <c r="H57" s="185">
        <v>2403</v>
      </c>
      <c r="I57" s="185">
        <v>2427</v>
      </c>
      <c r="J57" s="185">
        <v>2454</v>
      </c>
      <c r="K57" s="185">
        <v>2506</v>
      </c>
      <c r="L57" s="185">
        <v>2578</v>
      </c>
      <c r="M57" s="185">
        <v>2623</v>
      </c>
      <c r="N57" s="185">
        <v>2713</v>
      </c>
      <c r="O57" s="185">
        <v>2797</v>
      </c>
      <c r="P57" s="185">
        <v>2816</v>
      </c>
      <c r="Q57" s="185">
        <v>2895</v>
      </c>
      <c r="R57" s="364">
        <f t="shared" si="0"/>
        <v>2.3462002901346128</v>
      </c>
      <c r="S57" s="354">
        <f t="shared" si="1"/>
        <v>79</v>
      </c>
      <c r="T57" s="357">
        <f t="shared" si="2"/>
        <v>2.8053977272727293</v>
      </c>
      <c r="U57" s="248"/>
    </row>
    <row r="58" spans="1:21" s="34" customFormat="1" ht="12" customHeight="1">
      <c r="A58" s="236" t="s">
        <v>62</v>
      </c>
      <c r="B58" s="237">
        <v>3724</v>
      </c>
      <c r="C58" s="237">
        <v>3806</v>
      </c>
      <c r="D58" s="237">
        <v>3893</v>
      </c>
      <c r="E58" s="185">
        <v>3956</v>
      </c>
      <c r="F58" s="185">
        <v>4042</v>
      </c>
      <c r="G58" s="185">
        <v>4183</v>
      </c>
      <c r="H58" s="185">
        <v>4266</v>
      </c>
      <c r="I58" s="185">
        <v>4363</v>
      </c>
      <c r="J58" s="185">
        <v>4458</v>
      </c>
      <c r="K58" s="185">
        <v>4537</v>
      </c>
      <c r="L58" s="185">
        <v>4767</v>
      </c>
      <c r="M58" s="185">
        <v>4854</v>
      </c>
      <c r="N58" s="185">
        <v>5024</v>
      </c>
      <c r="O58" s="185">
        <v>5101</v>
      </c>
      <c r="P58" s="185">
        <v>5138</v>
      </c>
      <c r="Q58" s="185">
        <v>5197</v>
      </c>
      <c r="R58" s="364">
        <f t="shared" si="0"/>
        <v>4.2118144759342249</v>
      </c>
      <c r="S58" s="354">
        <f t="shared" si="1"/>
        <v>59</v>
      </c>
      <c r="T58" s="357">
        <f t="shared" si="2"/>
        <v>1.1483067341377939</v>
      </c>
      <c r="U58" s="248"/>
    </row>
    <row r="59" spans="1:21" s="34" customFormat="1" ht="12" customHeight="1">
      <c r="A59" s="236" t="s">
        <v>63</v>
      </c>
      <c r="B59" s="237">
        <v>3322</v>
      </c>
      <c r="C59" s="237">
        <v>3408</v>
      </c>
      <c r="D59" s="237">
        <v>3459</v>
      </c>
      <c r="E59" s="185">
        <v>3526</v>
      </c>
      <c r="F59" s="185">
        <v>3618</v>
      </c>
      <c r="G59" s="185">
        <v>3726</v>
      </c>
      <c r="H59" s="185">
        <v>3825</v>
      </c>
      <c r="I59" s="185">
        <v>3921</v>
      </c>
      <c r="J59" s="185">
        <v>4019</v>
      </c>
      <c r="K59" s="185">
        <v>4075</v>
      </c>
      <c r="L59" s="185">
        <v>4136</v>
      </c>
      <c r="M59" s="185">
        <v>4177</v>
      </c>
      <c r="N59" s="185">
        <v>4300</v>
      </c>
      <c r="O59" s="185">
        <v>4423</v>
      </c>
      <c r="P59" s="185">
        <v>4460</v>
      </c>
      <c r="Q59" s="185">
        <v>4506</v>
      </c>
      <c r="R59" s="364">
        <f t="shared" si="0"/>
        <v>3.6518060474426823</v>
      </c>
      <c r="S59" s="354">
        <f t="shared" si="1"/>
        <v>46</v>
      </c>
      <c r="T59" s="357">
        <f t="shared" si="2"/>
        <v>1.0313901345291532</v>
      </c>
      <c r="U59" s="248"/>
    </row>
    <row r="60" spans="1:21" s="38" customFormat="1" ht="15" customHeight="1">
      <c r="A60" s="343" t="s">
        <v>14</v>
      </c>
      <c r="B60" s="344">
        <v>79832</v>
      </c>
      <c r="C60" s="344">
        <v>83271</v>
      </c>
      <c r="D60" s="344">
        <v>84176</v>
      </c>
      <c r="E60" s="344">
        <v>86630</v>
      </c>
      <c r="F60" s="344">
        <v>89366</v>
      </c>
      <c r="G60" s="344">
        <v>93924</v>
      </c>
      <c r="H60" s="344">
        <v>95872</v>
      </c>
      <c r="I60" s="344">
        <v>98772</v>
      </c>
      <c r="J60" s="344">
        <v>102295</v>
      </c>
      <c r="K60" s="344">
        <v>104487</v>
      </c>
      <c r="L60" s="344">
        <v>107384</v>
      </c>
      <c r="M60" s="344">
        <f>SUM(M41:M59)</f>
        <v>110492</v>
      </c>
      <c r="N60" s="344">
        <f>SUM(N41:N59)</f>
        <v>114482</v>
      </c>
      <c r="O60" s="344">
        <f>SUM(O41:O59)</f>
        <v>118143</v>
      </c>
      <c r="P60" s="344">
        <f>SUM(P41:P59)</f>
        <v>121785</v>
      </c>
      <c r="Q60" s="344">
        <f>SUM(Q41:Q59)</f>
        <v>123391</v>
      </c>
      <c r="R60" s="375">
        <f t="shared" si="0"/>
        <v>100</v>
      </c>
      <c r="S60" s="355">
        <f t="shared" si="1"/>
        <v>1606</v>
      </c>
      <c r="T60" s="358">
        <f t="shared" si="2"/>
        <v>1.3187174118323375</v>
      </c>
      <c r="U60" s="248"/>
    </row>
    <row r="61" spans="1:21" s="38" customFormat="1" ht="15" customHeight="1">
      <c r="A61" s="343" t="s">
        <v>15</v>
      </c>
      <c r="B61" s="344">
        <v>561603</v>
      </c>
      <c r="C61" s="344">
        <v>572813</v>
      </c>
      <c r="D61" s="344">
        <v>579984</v>
      </c>
      <c r="E61" s="344">
        <v>590763</v>
      </c>
      <c r="F61" s="344">
        <v>600722</v>
      </c>
      <c r="G61" s="349">
        <v>609355</v>
      </c>
      <c r="H61" s="349">
        <v>616289</v>
      </c>
      <c r="I61" s="349">
        <v>625098</v>
      </c>
      <c r="J61" s="349">
        <v>635507</v>
      </c>
      <c r="K61" s="349">
        <v>649565</v>
      </c>
      <c r="L61" s="349">
        <v>667232</v>
      </c>
      <c r="M61" s="349">
        <v>682436</v>
      </c>
      <c r="N61" s="349">
        <v>703409</v>
      </c>
      <c r="O61" s="349">
        <v>730228</v>
      </c>
      <c r="P61" s="349">
        <v>760688</v>
      </c>
      <c r="Q61" s="349">
        <v>779249</v>
      </c>
      <c r="R61" s="365"/>
      <c r="S61" s="355">
        <f t="shared" si="1"/>
        <v>18561</v>
      </c>
      <c r="T61" s="358">
        <f t="shared" si="2"/>
        <v>2.4400279746755515</v>
      </c>
      <c r="U61" s="248"/>
    </row>
    <row r="62" spans="1:21" s="38" customFormat="1" ht="15" customHeight="1">
      <c r="A62" s="343" t="s">
        <v>16</v>
      </c>
      <c r="B62" s="344">
        <v>255816</v>
      </c>
      <c r="C62" s="344">
        <v>259799</v>
      </c>
      <c r="D62" s="344">
        <v>261786</v>
      </c>
      <c r="E62" s="344">
        <v>265782</v>
      </c>
      <c r="F62" s="344">
        <v>269984</v>
      </c>
      <c r="G62" s="349">
        <v>275192</v>
      </c>
      <c r="H62" s="349">
        <v>278871</v>
      </c>
      <c r="I62" s="349">
        <v>282649</v>
      </c>
      <c r="J62" s="349">
        <v>287464</v>
      </c>
      <c r="K62" s="349">
        <v>293067</v>
      </c>
      <c r="L62" s="349">
        <v>300745</v>
      </c>
      <c r="M62" s="349">
        <v>306516</v>
      </c>
      <c r="N62" s="349">
        <v>313516</v>
      </c>
      <c r="O62" s="349">
        <v>321969</v>
      </c>
      <c r="P62" s="349">
        <v>332386</v>
      </c>
      <c r="Q62" s="349">
        <v>338640</v>
      </c>
      <c r="R62" s="365"/>
      <c r="S62" s="355">
        <f t="shared" si="1"/>
        <v>6254</v>
      </c>
      <c r="T62" s="358">
        <f t="shared" si="2"/>
        <v>1.8815473575902741</v>
      </c>
      <c r="U62" s="248"/>
    </row>
    <row r="63" spans="1:21" s="38" customFormat="1" ht="15" customHeight="1">
      <c r="A63" s="343" t="s">
        <v>17</v>
      </c>
      <c r="B63" s="344">
        <v>897251</v>
      </c>
      <c r="C63" s="344">
        <v>915883</v>
      </c>
      <c r="D63" s="344">
        <v>925946</v>
      </c>
      <c r="E63" s="344">
        <v>943175</v>
      </c>
      <c r="F63" s="344">
        <v>960072</v>
      </c>
      <c r="G63" s="350">
        <v>978471</v>
      </c>
      <c r="H63" s="350">
        <v>991032</v>
      </c>
      <c r="I63" s="350">
        <v>1006519</v>
      </c>
      <c r="J63" s="350">
        <v>1025266</v>
      </c>
      <c r="K63" s="350">
        <v>1047119</v>
      </c>
      <c r="L63" s="350">
        <v>1075361</v>
      </c>
      <c r="M63" s="350">
        <f>SUM(M60:M62)</f>
        <v>1099444</v>
      </c>
      <c r="N63" s="350">
        <f>SUM(N60:N62)</f>
        <v>1131407</v>
      </c>
      <c r="O63" s="350">
        <f>SUM(O60:O62)</f>
        <v>1170340</v>
      </c>
      <c r="P63" s="350">
        <f>SUM(P60:P62)</f>
        <v>1214859</v>
      </c>
      <c r="Q63" s="350">
        <f>SUM(Q60:Q62)</f>
        <v>1241280</v>
      </c>
      <c r="R63" s="366"/>
      <c r="S63" s="355">
        <f t="shared" si="1"/>
        <v>26421</v>
      </c>
      <c r="T63" s="358">
        <f t="shared" si="2"/>
        <v>2.1748202877864831</v>
      </c>
      <c r="U63" s="248"/>
    </row>
    <row r="64" spans="1:21" s="330" customFormat="1" ht="23.25" customHeight="1">
      <c r="A64" s="346" t="s">
        <v>65</v>
      </c>
      <c r="B64" s="347">
        <v>8.897398832656636</v>
      </c>
      <c r="C64" s="347">
        <v>9.0918818233333294</v>
      </c>
      <c r="D64" s="347">
        <v>9.0908109112194442</v>
      </c>
      <c r="E64" s="347">
        <v>9.184933866991809</v>
      </c>
      <c r="F64" s="347">
        <v>9.308260213817297</v>
      </c>
      <c r="G64" s="347">
        <v>9.5990581223153271</v>
      </c>
      <c r="H64" s="347">
        <v>9.6739560377465104</v>
      </c>
      <c r="I64" s="347">
        <v>9.813227569474595</v>
      </c>
      <c r="J64" s="347">
        <v>9.9774107402371683</v>
      </c>
      <c r="K64" s="347">
        <v>9.9785220208973389</v>
      </c>
      <c r="L64" s="347">
        <v>9.9858559125726156</v>
      </c>
      <c r="M64" s="347">
        <f>M60/M63*100</f>
        <v>10.049806993353004</v>
      </c>
      <c r="N64" s="347">
        <f>N60/N63*100</f>
        <v>10.118551502686477</v>
      </c>
      <c r="O64" s="347">
        <f>O60/O63*100</f>
        <v>10.0947587880445</v>
      </c>
      <c r="P64" s="347">
        <f>P60/P63*100</f>
        <v>10.024620141102794</v>
      </c>
      <c r="Q64" s="347">
        <f>Q60/Q63*100</f>
        <v>9.9406258056200052</v>
      </c>
      <c r="R64" s="347"/>
      <c r="S64" s="347"/>
      <c r="T64" s="348"/>
      <c r="U64" s="351"/>
    </row>
    <row r="65" spans="1:16" s="330" customFormat="1" ht="9" customHeight="1">
      <c r="A65" s="241"/>
      <c r="B65" s="242"/>
      <c r="C65" s="242"/>
      <c r="D65" s="242"/>
      <c r="E65" s="242"/>
      <c r="F65" s="242"/>
      <c r="G65" s="242"/>
      <c r="H65" s="240"/>
      <c r="I65" s="242"/>
      <c r="J65" s="242"/>
      <c r="K65" s="242"/>
      <c r="L65" s="242"/>
      <c r="M65" s="242"/>
      <c r="N65" s="240"/>
      <c r="O65" s="242"/>
      <c r="P65" s="242"/>
    </row>
    <row r="66" spans="1:16" s="84" customFormat="1" ht="9" customHeight="1">
      <c r="A66" s="243" t="s">
        <v>64</v>
      </c>
      <c r="B66" s="243"/>
      <c r="C66" s="243"/>
      <c r="D66" s="243"/>
      <c r="E66" s="243"/>
      <c r="F66" s="243"/>
      <c r="G66" s="243"/>
      <c r="H66" s="243"/>
      <c r="I66" s="243"/>
      <c r="J66" s="243"/>
      <c r="K66" s="243"/>
      <c r="L66" s="243"/>
      <c r="M66" s="243"/>
      <c r="N66" s="243"/>
      <c r="O66" s="243"/>
      <c r="P66" s="243"/>
    </row>
    <row r="67" spans="1:16" s="84" customFormat="1" ht="9" customHeight="1">
      <c r="A67" s="86" t="s">
        <v>78</v>
      </c>
      <c r="B67" s="243"/>
      <c r="C67" s="243"/>
      <c r="D67" s="243"/>
      <c r="E67" s="243"/>
      <c r="F67" s="243"/>
      <c r="G67" s="243"/>
      <c r="H67" s="243"/>
      <c r="I67" s="243"/>
      <c r="J67" s="243"/>
      <c r="K67" s="243"/>
      <c r="L67" s="243"/>
      <c r="M67" s="243"/>
      <c r="N67" s="243"/>
      <c r="O67" s="243"/>
      <c r="P67" s="243"/>
    </row>
  </sheetData>
  <mergeCells count="59">
    <mergeCell ref="C2:C6"/>
    <mergeCell ref="D2:D6"/>
    <mergeCell ref="E2:E6"/>
    <mergeCell ref="P2:P6"/>
    <mergeCell ref="M2:M6"/>
    <mergeCell ref="N2:N6"/>
    <mergeCell ref="O2:O6"/>
    <mergeCell ref="G2:G6"/>
    <mergeCell ref="H2:H6"/>
    <mergeCell ref="I2:I6"/>
    <mergeCell ref="J2:J6"/>
    <mergeCell ref="K2:K6"/>
    <mergeCell ref="L2:L6"/>
    <mergeCell ref="F2:F6"/>
    <mergeCell ref="X2:X6"/>
    <mergeCell ref="Q2:Q6"/>
    <mergeCell ref="R2:R6"/>
    <mergeCell ref="S2:S6"/>
    <mergeCell ref="W2:W6"/>
    <mergeCell ref="F9:F10"/>
    <mergeCell ref="G9:G10"/>
    <mergeCell ref="H9:H10"/>
    <mergeCell ref="A7:R7"/>
    <mergeCell ref="R9:R10"/>
    <mergeCell ref="Q9:Q10"/>
    <mergeCell ref="A9:A10"/>
    <mergeCell ref="B9:B10"/>
    <mergeCell ref="C9:C10"/>
    <mergeCell ref="D9:D10"/>
    <mergeCell ref="E9:E10"/>
    <mergeCell ref="A2:A6"/>
    <mergeCell ref="B2:B6"/>
    <mergeCell ref="M39:M40"/>
    <mergeCell ref="P9:P10"/>
    <mergeCell ref="I9:I10"/>
    <mergeCell ref="J9:J10"/>
    <mergeCell ref="K9:K10"/>
    <mergeCell ref="L9:L10"/>
    <mergeCell ref="N9:N10"/>
    <mergeCell ref="O9:O10"/>
    <mergeCell ref="M9:M10"/>
    <mergeCell ref="P39:P40"/>
    <mergeCell ref="A39:A40"/>
    <mergeCell ref="B39:B40"/>
    <mergeCell ref="C39:C40"/>
    <mergeCell ref="D39:D40"/>
    <mergeCell ref="E39:E40"/>
    <mergeCell ref="F39:F40"/>
    <mergeCell ref="L39:L40"/>
    <mergeCell ref="S39:T39"/>
    <mergeCell ref="J39:J40"/>
    <mergeCell ref="K39:K40"/>
    <mergeCell ref="G39:G40"/>
    <mergeCell ref="H39:H40"/>
    <mergeCell ref="I39:I40"/>
    <mergeCell ref="R39:R40"/>
    <mergeCell ref="Q39:Q40"/>
    <mergeCell ref="N39:N40"/>
    <mergeCell ref="O39:O40"/>
  </mergeCells>
  <phoneticPr fontId="5" type="noConversion"/>
  <hyperlinks>
    <hyperlink ref="R1" location="E!A1" display="Retour au menu" xr:uid="{00000000-0004-0000-0900-000000000000}"/>
  </hyperlinks>
  <pageMargins left="0.59055118110236227" right="0.59055118110236227" top="1.1811023622047245" bottom="0.59055118110236227" header="0.11811023622047245" footer="0.19685039370078741"/>
  <pageSetup paperSize="9" scale="76" orientation="landscape" r:id="rId1"/>
  <headerFooter alignWithMargins="0">
    <oddHeader xml:space="preserve">&amp;L&amp;G  &amp;"HermesTT,Normal"&amp;14&amp;U&amp;K002060Le marché du travail bruxellois : données statistiques - &amp;12Emploi indépendant&amp;10&amp;U                                                                                                            </oddHeader>
    <oddFooter xml:space="preserve">&amp;R&amp;8E &amp;P </oddFooter>
  </headerFooter>
  <rowBreaks count="1" manualBreakCount="1">
    <brk id="38" max="1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2"/>
  <sheetViews>
    <sheetView showGridLines="0" zoomScaleNormal="100" workbookViewId="0">
      <selection activeCell="C2" sqref="C2"/>
    </sheetView>
  </sheetViews>
  <sheetFormatPr baseColWidth="10" defaultColWidth="11.44140625" defaultRowHeight="13.2"/>
  <cols>
    <col min="1" max="1" width="18.6640625" style="15" customWidth="1"/>
    <col min="2" max="4" width="11" style="15" customWidth="1"/>
    <col min="5" max="6" width="10.6640625" style="15" customWidth="1"/>
    <col min="7" max="7" width="18.6640625" style="15" customWidth="1"/>
    <col min="8" max="10" width="11" style="15" customWidth="1"/>
    <col min="11" max="11" width="5.6640625" style="15" customWidth="1"/>
    <col min="12" max="14" width="11.44140625" style="15"/>
    <col min="15" max="15" width="12.5546875" style="15" bestFit="1" customWidth="1"/>
    <col min="16" max="16384" width="11.44140625" style="15"/>
  </cols>
  <sheetData>
    <row r="1" spans="1:17" s="4" customFormat="1" ht="24" customHeight="1">
      <c r="A1" s="17" t="s">
        <v>76</v>
      </c>
      <c r="G1" s="17"/>
      <c r="J1" s="65" t="s">
        <v>42</v>
      </c>
      <c r="Q1" s="17"/>
    </row>
    <row r="2" spans="1:17" s="4" customFormat="1" ht="3" customHeight="1">
      <c r="A2" s="400"/>
      <c r="B2" s="395"/>
      <c r="C2" s="395"/>
      <c r="D2" s="395"/>
      <c r="E2" s="395"/>
      <c r="F2" s="395"/>
      <c r="G2" s="400"/>
      <c r="H2" s="395"/>
      <c r="I2" s="395"/>
      <c r="J2" s="395"/>
      <c r="O2" s="19"/>
    </row>
    <row r="3" spans="1:17" s="4" customFormat="1" ht="3" customHeight="1">
      <c r="A3" s="394"/>
      <c r="B3" s="395"/>
      <c r="C3" s="395"/>
      <c r="D3" s="395"/>
      <c r="E3" s="395"/>
      <c r="F3" s="395"/>
      <c r="G3" s="394"/>
      <c r="H3" s="395"/>
      <c r="I3" s="395"/>
      <c r="J3" s="395"/>
    </row>
    <row r="4" spans="1:17" s="4" customFormat="1" ht="3" customHeight="1">
      <c r="A4" s="394"/>
      <c r="B4" s="395"/>
      <c r="C4" s="395"/>
      <c r="D4" s="395"/>
      <c r="E4" s="395"/>
      <c r="F4" s="395"/>
      <c r="G4" s="394"/>
      <c r="H4" s="395"/>
      <c r="I4" s="395"/>
      <c r="J4" s="395"/>
    </row>
    <row r="5" spans="1:17" s="4" customFormat="1" ht="3" customHeight="1">
      <c r="A5" s="394"/>
      <c r="B5" s="395"/>
      <c r="C5" s="395"/>
      <c r="D5" s="395"/>
      <c r="E5" s="395"/>
      <c r="F5" s="395"/>
      <c r="G5" s="394"/>
      <c r="H5" s="395"/>
      <c r="I5" s="395"/>
      <c r="J5" s="395"/>
    </row>
    <row r="6" spans="1:17" s="4" customFormat="1" ht="3" customHeight="1">
      <c r="A6" s="394"/>
      <c r="B6" s="395"/>
      <c r="C6" s="395"/>
      <c r="D6" s="395"/>
      <c r="E6" s="395"/>
      <c r="F6" s="395"/>
      <c r="G6" s="394"/>
      <c r="H6" s="395"/>
      <c r="I6" s="395"/>
      <c r="J6" s="395"/>
    </row>
    <row r="7" spans="1:17" s="4" customFormat="1" ht="18.75" customHeight="1">
      <c r="A7" s="404" t="s">
        <v>95</v>
      </c>
      <c r="B7" s="404"/>
      <c r="C7" s="404"/>
      <c r="D7" s="404"/>
      <c r="E7" s="404"/>
      <c r="F7" s="404"/>
      <c r="G7" s="404"/>
      <c r="H7" s="404"/>
      <c r="I7" s="404"/>
      <c r="J7" s="404"/>
      <c r="O7" s="15"/>
      <c r="P7" s="15"/>
      <c r="Q7" s="15"/>
    </row>
    <row r="8" spans="1:17" s="4" customFormat="1" ht="4.5" customHeight="1">
      <c r="A8" s="15"/>
      <c r="B8" s="15"/>
      <c r="C8" s="15"/>
      <c r="D8" s="15"/>
      <c r="E8" s="15"/>
      <c r="F8" s="15"/>
      <c r="G8" s="15"/>
      <c r="H8" s="15"/>
      <c r="I8" s="15"/>
      <c r="O8" s="15"/>
      <c r="P8" s="15"/>
      <c r="Q8" s="15"/>
    </row>
    <row r="9" spans="1:17" s="4" customFormat="1" ht="4.5" customHeight="1">
      <c r="A9" s="100"/>
      <c r="B9" s="110"/>
      <c r="C9" s="110"/>
      <c r="D9" s="112"/>
      <c r="E9" s="15"/>
      <c r="F9" s="15"/>
      <c r="G9" s="167"/>
      <c r="H9" s="110"/>
      <c r="I9" s="110"/>
      <c r="J9" s="184"/>
      <c r="O9" s="15"/>
      <c r="P9" s="15"/>
      <c r="Q9" s="15"/>
    </row>
    <row r="10" spans="1:17" s="75" customFormat="1" ht="12">
      <c r="A10" s="14" t="s">
        <v>9</v>
      </c>
      <c r="B10" s="188" t="s">
        <v>6</v>
      </c>
      <c r="C10" s="188" t="s">
        <v>7</v>
      </c>
      <c r="D10" s="189" t="s">
        <v>8</v>
      </c>
      <c r="E10" s="96"/>
      <c r="F10" s="97"/>
      <c r="G10" s="211" t="s">
        <v>43</v>
      </c>
      <c r="H10" s="188" t="s">
        <v>6</v>
      </c>
      <c r="I10" s="188" t="s">
        <v>7</v>
      </c>
      <c r="J10" s="189" t="s">
        <v>8</v>
      </c>
      <c r="K10" s="74"/>
      <c r="L10" s="74"/>
      <c r="M10" s="74"/>
      <c r="N10" s="74"/>
      <c r="O10" s="74"/>
    </row>
    <row r="11" spans="1:17" s="75" customFormat="1" ht="4.5" customHeight="1">
      <c r="A11" s="171"/>
      <c r="B11" s="190"/>
      <c r="C11" s="190"/>
      <c r="D11" s="191"/>
      <c r="E11" s="96"/>
      <c r="F11" s="97"/>
      <c r="G11" s="212"/>
      <c r="H11" s="190"/>
      <c r="I11" s="190"/>
      <c r="J11" s="191"/>
      <c r="K11" s="74"/>
      <c r="L11" s="74"/>
      <c r="M11" s="74"/>
      <c r="N11" s="74"/>
      <c r="O11" s="74"/>
    </row>
    <row r="12" spans="1:17" s="26" customFormat="1" ht="3.75" customHeight="1">
      <c r="B12" s="119"/>
      <c r="C12" s="119"/>
      <c r="D12" s="120"/>
      <c r="E12" s="43"/>
      <c r="F12" s="82"/>
      <c r="G12" s="213"/>
      <c r="H12" s="119"/>
      <c r="I12" s="119"/>
      <c r="J12" s="120"/>
      <c r="N12" s="27"/>
      <c r="O12" s="28"/>
      <c r="Q12" s="28"/>
    </row>
    <row r="13" spans="1:17" s="34" customFormat="1" ht="12" customHeight="1">
      <c r="A13" s="29" t="s">
        <v>23</v>
      </c>
      <c r="B13" s="181">
        <v>9567</v>
      </c>
      <c r="C13" s="181">
        <v>2312</v>
      </c>
      <c r="D13" s="146">
        <f>SUM(B13:C13)</f>
        <v>11879</v>
      </c>
      <c r="E13" s="31"/>
      <c r="F13" s="83"/>
      <c r="G13" s="214" t="s">
        <v>23</v>
      </c>
      <c r="H13" s="148">
        <f>B13/B$33*100</f>
        <v>10.901818679064679</v>
      </c>
      <c r="I13" s="148">
        <f t="shared" ref="I13:J13" si="0">C13/C$33*100</f>
        <v>6.4880033674757964</v>
      </c>
      <c r="J13" s="134">
        <f t="shared" si="0"/>
        <v>9.6271202924038217</v>
      </c>
      <c r="N13" s="44"/>
      <c r="O13" s="33"/>
      <c r="Q13" s="28"/>
    </row>
    <row r="14" spans="1:17" s="34" customFormat="1" ht="12" customHeight="1">
      <c r="A14" s="29" t="s">
        <v>24</v>
      </c>
      <c r="B14" s="181">
        <v>2199</v>
      </c>
      <c r="C14" s="181">
        <v>1358</v>
      </c>
      <c r="D14" s="146">
        <f t="shared" ref="D14:D31" si="1">SUM(B14:C14)</f>
        <v>3557</v>
      </c>
      <c r="E14" s="31"/>
      <c r="F14" s="83"/>
      <c r="G14" s="214" t="s">
        <v>24</v>
      </c>
      <c r="H14" s="148">
        <f t="shared" ref="H14:H31" si="2">B14/B$33*100</f>
        <v>2.505811568439765</v>
      </c>
      <c r="I14" s="148">
        <f t="shared" ref="I14:I31" si="3">C14/C$33*100</f>
        <v>3.8108601094429635</v>
      </c>
      <c r="J14" s="134">
        <f t="shared" ref="J14:J31" si="4">D14/D$33*100</f>
        <v>2.8827061941308521</v>
      </c>
      <c r="N14" s="44"/>
      <c r="O14" s="33"/>
      <c r="Q14" s="28"/>
    </row>
    <row r="15" spans="1:17" s="34" customFormat="1" ht="12" customHeight="1">
      <c r="A15" s="29" t="s">
        <v>25</v>
      </c>
      <c r="B15" s="181">
        <v>1793</v>
      </c>
      <c r="C15" s="385">
        <v>619</v>
      </c>
      <c r="D15" s="146">
        <f t="shared" si="1"/>
        <v>2412</v>
      </c>
      <c r="E15" s="31"/>
      <c r="F15" s="83"/>
      <c r="G15" s="214" t="s">
        <v>25</v>
      </c>
      <c r="H15" s="148">
        <f t="shared" si="2"/>
        <v>2.0431651397055473</v>
      </c>
      <c r="I15" s="148">
        <f t="shared" si="3"/>
        <v>1.7370562649080958</v>
      </c>
      <c r="J15" s="134">
        <f t="shared" si="4"/>
        <v>1.9547616925059363</v>
      </c>
      <c r="N15" s="44"/>
      <c r="O15" s="33"/>
      <c r="Q15" s="28"/>
    </row>
    <row r="16" spans="1:17" s="34" customFormat="1" ht="12" customHeight="1">
      <c r="A16" s="29" t="s">
        <v>26</v>
      </c>
      <c r="B16" s="181">
        <v>13372</v>
      </c>
      <c r="C16" s="181">
        <v>4489</v>
      </c>
      <c r="D16" s="146">
        <f t="shared" si="1"/>
        <v>17861</v>
      </c>
      <c r="E16" s="31"/>
      <c r="F16" s="83"/>
      <c r="G16" s="214" t="s">
        <v>26</v>
      </c>
      <c r="H16" s="148">
        <f t="shared" si="2"/>
        <v>15.237704544418614</v>
      </c>
      <c r="I16" s="148">
        <f t="shared" si="3"/>
        <v>12.597165707871474</v>
      </c>
      <c r="J16" s="134">
        <f t="shared" si="4"/>
        <v>14.475123793469541</v>
      </c>
      <c r="N16" s="44"/>
      <c r="O16" s="33"/>
      <c r="Q16" s="28"/>
    </row>
    <row r="17" spans="1:17" s="34" customFormat="1" ht="12" customHeight="1">
      <c r="A17" s="29" t="s">
        <v>27</v>
      </c>
      <c r="B17" s="181">
        <v>3009</v>
      </c>
      <c r="C17" s="181">
        <v>1670</v>
      </c>
      <c r="D17" s="146">
        <f t="shared" si="1"/>
        <v>4679</v>
      </c>
      <c r="E17" s="31"/>
      <c r="F17" s="83"/>
      <c r="G17" s="214" t="s">
        <v>27</v>
      </c>
      <c r="H17" s="148">
        <f t="shared" si="2"/>
        <v>3.4288253794612333</v>
      </c>
      <c r="I17" s="148">
        <f t="shared" si="3"/>
        <v>4.686403816472569</v>
      </c>
      <c r="J17" s="134">
        <f t="shared" si="4"/>
        <v>3.7920107625353547</v>
      </c>
      <c r="N17" s="44"/>
      <c r="O17" s="33"/>
      <c r="Q17" s="28"/>
    </row>
    <row r="18" spans="1:17" s="34" customFormat="1" ht="12" customHeight="1">
      <c r="A18" s="29" t="s">
        <v>0</v>
      </c>
      <c r="B18" s="181">
        <v>2307</v>
      </c>
      <c r="C18" s="385">
        <v>852</v>
      </c>
      <c r="D18" s="146">
        <f t="shared" si="1"/>
        <v>3159</v>
      </c>
      <c r="E18" s="31"/>
      <c r="F18" s="83"/>
      <c r="G18" s="214" t="s">
        <v>0</v>
      </c>
      <c r="H18" s="148">
        <f t="shared" si="2"/>
        <v>2.6288800765759608</v>
      </c>
      <c r="I18" s="148">
        <f t="shared" si="3"/>
        <v>2.3909078153500771</v>
      </c>
      <c r="J18" s="134">
        <f t="shared" si="4"/>
        <v>2.5601543062297898</v>
      </c>
      <c r="N18" s="44"/>
      <c r="O18" s="33"/>
      <c r="Q18" s="28"/>
    </row>
    <row r="19" spans="1:17" s="34" customFormat="1" ht="12" customHeight="1">
      <c r="A19" s="29" t="s">
        <v>28</v>
      </c>
      <c r="B19" s="181">
        <v>4599</v>
      </c>
      <c r="C19" s="181">
        <v>1913</v>
      </c>
      <c r="D19" s="146">
        <f t="shared" si="1"/>
        <v>6512</v>
      </c>
      <c r="E19" s="31"/>
      <c r="F19" s="83"/>
      <c r="G19" s="214" t="s">
        <v>28</v>
      </c>
      <c r="H19" s="148">
        <f t="shared" si="2"/>
        <v>5.2406673047996719</v>
      </c>
      <c r="I19" s="148">
        <f t="shared" si="3"/>
        <v>5.3683176652167814</v>
      </c>
      <c r="J19" s="134">
        <f t="shared" si="4"/>
        <v>5.2775323970143688</v>
      </c>
      <c r="N19" s="44"/>
      <c r="O19" s="33"/>
      <c r="Q19" s="28"/>
    </row>
    <row r="20" spans="1:17" s="34" customFormat="1" ht="12" customHeight="1">
      <c r="A20" s="29" t="s">
        <v>29</v>
      </c>
      <c r="B20" s="181">
        <v>2044</v>
      </c>
      <c r="C20" s="385">
        <v>626</v>
      </c>
      <c r="D20" s="146">
        <f t="shared" si="1"/>
        <v>2670</v>
      </c>
      <c r="E20" s="31"/>
      <c r="F20" s="83"/>
      <c r="G20" s="214" t="s">
        <v>29</v>
      </c>
      <c r="H20" s="148">
        <f t="shared" si="2"/>
        <v>2.3291854687998539</v>
      </c>
      <c r="I20" s="148">
        <f t="shared" si="3"/>
        <v>1.7566998737196575</v>
      </c>
      <c r="J20" s="134">
        <f t="shared" si="4"/>
        <v>2.163853117326223</v>
      </c>
      <c r="N20" s="44"/>
      <c r="O20" s="33"/>
      <c r="Q20" s="28"/>
    </row>
    <row r="21" spans="1:17" s="34" customFormat="1" ht="12" customHeight="1">
      <c r="A21" s="29" t="s">
        <v>30</v>
      </c>
      <c r="B21" s="181">
        <v>6492</v>
      </c>
      <c r="C21" s="181">
        <v>3722</v>
      </c>
      <c r="D21" s="146">
        <f t="shared" si="1"/>
        <v>10214</v>
      </c>
      <c r="E21" s="31"/>
      <c r="F21" s="83"/>
      <c r="G21" s="214" t="s">
        <v>30</v>
      </c>
      <c r="H21" s="148">
        <f t="shared" si="2"/>
        <v>7.3977847668535492</v>
      </c>
      <c r="I21" s="148">
        <f t="shared" si="3"/>
        <v>10.444787428090359</v>
      </c>
      <c r="J21" s="134">
        <f t="shared" si="4"/>
        <v>8.2777512136217393</v>
      </c>
      <c r="N21" s="44"/>
      <c r="O21" s="33"/>
      <c r="Q21" s="28"/>
    </row>
    <row r="22" spans="1:17" s="34" customFormat="1" ht="12" customHeight="1">
      <c r="A22" s="29" t="s">
        <v>31</v>
      </c>
      <c r="B22" s="181">
        <v>4105</v>
      </c>
      <c r="C22" s="181">
        <v>1250</v>
      </c>
      <c r="D22" s="146">
        <f t="shared" si="1"/>
        <v>5355</v>
      </c>
      <c r="E22" s="31"/>
      <c r="F22" s="83"/>
      <c r="G22" s="214" t="s">
        <v>31</v>
      </c>
      <c r="H22" s="148">
        <f t="shared" si="2"/>
        <v>4.6777428323989243</v>
      </c>
      <c r="I22" s="148">
        <f t="shared" si="3"/>
        <v>3.5077872877788692</v>
      </c>
      <c r="J22" s="134">
        <f t="shared" si="4"/>
        <v>4.3398627128396727</v>
      </c>
      <c r="N22" s="44"/>
      <c r="O22" s="33"/>
      <c r="Q22" s="28"/>
    </row>
    <row r="23" spans="1:17" s="34" customFormat="1" ht="12" customHeight="1">
      <c r="A23" s="29" t="s">
        <v>1</v>
      </c>
      <c r="B23" s="181">
        <v>2027</v>
      </c>
      <c r="C23" s="385">
        <v>509</v>
      </c>
      <c r="D23" s="146">
        <f t="shared" si="1"/>
        <v>2536</v>
      </c>
      <c r="E23" s="31"/>
      <c r="F23" s="83"/>
      <c r="G23" s="214" t="s">
        <v>1</v>
      </c>
      <c r="H23" s="148">
        <f t="shared" si="2"/>
        <v>2.3098135740006382</v>
      </c>
      <c r="I23" s="148">
        <f t="shared" si="3"/>
        <v>1.4283709835835556</v>
      </c>
      <c r="J23" s="134">
        <f t="shared" si="4"/>
        <v>2.0552552455203377</v>
      </c>
      <c r="N23" s="44"/>
      <c r="O23" s="33"/>
      <c r="Q23" s="28"/>
    </row>
    <row r="24" spans="1:17" s="34" customFormat="1" ht="12" customHeight="1">
      <c r="A24" s="29" t="s">
        <v>32</v>
      </c>
      <c r="B24" s="181">
        <v>5628</v>
      </c>
      <c r="C24" s="181">
        <v>1474</v>
      </c>
      <c r="D24" s="146">
        <f t="shared" si="1"/>
        <v>7102</v>
      </c>
      <c r="E24" s="31"/>
      <c r="F24" s="83"/>
      <c r="G24" s="214" t="s">
        <v>32</v>
      </c>
      <c r="H24" s="148">
        <f t="shared" si="2"/>
        <v>6.4132367017639815</v>
      </c>
      <c r="I24" s="148">
        <f t="shared" si="3"/>
        <v>4.1363827697488427</v>
      </c>
      <c r="J24" s="134">
        <f t="shared" si="4"/>
        <v>5.7556872057119239</v>
      </c>
      <c r="N24" s="44"/>
      <c r="O24" s="33"/>
      <c r="Q24" s="28"/>
    </row>
    <row r="25" spans="1:17" s="34" customFormat="1" ht="12" customHeight="1">
      <c r="A25" s="29" t="s">
        <v>33</v>
      </c>
      <c r="B25" s="181">
        <v>4018</v>
      </c>
      <c r="C25" s="181">
        <v>1674</v>
      </c>
      <c r="D25" s="146">
        <f t="shared" si="1"/>
        <v>5692</v>
      </c>
      <c r="E25" s="31"/>
      <c r="F25" s="83"/>
      <c r="G25" s="214" t="s">
        <v>33</v>
      </c>
      <c r="H25" s="148">
        <f t="shared" si="2"/>
        <v>4.5786043119558775</v>
      </c>
      <c r="I25" s="148">
        <f t="shared" si="3"/>
        <v>4.6976287357934616</v>
      </c>
      <c r="J25" s="134">
        <f t="shared" si="4"/>
        <v>4.6129782561126831</v>
      </c>
      <c r="N25" s="44"/>
      <c r="O25" s="33"/>
      <c r="Q25" s="28"/>
    </row>
    <row r="26" spans="1:17" s="34" customFormat="1" ht="12" customHeight="1">
      <c r="A26" s="29" t="s">
        <v>34</v>
      </c>
      <c r="B26" s="181">
        <v>2441</v>
      </c>
      <c r="C26" s="385">
        <v>568</v>
      </c>
      <c r="D26" s="146">
        <f t="shared" si="1"/>
        <v>3009</v>
      </c>
      <c r="E26" s="31"/>
      <c r="F26" s="83"/>
      <c r="G26" s="214" t="s">
        <v>34</v>
      </c>
      <c r="H26" s="148">
        <f t="shared" si="2"/>
        <v>2.7815761885227221</v>
      </c>
      <c r="I26" s="148">
        <f t="shared" si="3"/>
        <v>1.5939385435667179</v>
      </c>
      <c r="J26" s="134">
        <f t="shared" si="4"/>
        <v>2.4385895243575302</v>
      </c>
      <c r="N26" s="44"/>
      <c r="O26" s="33"/>
      <c r="Q26" s="28"/>
    </row>
    <row r="27" spans="1:17" s="34" customFormat="1" ht="12" customHeight="1">
      <c r="A27" s="29" t="s">
        <v>35</v>
      </c>
      <c r="B27" s="181">
        <v>8883</v>
      </c>
      <c r="C27" s="181">
        <v>3249</v>
      </c>
      <c r="D27" s="146">
        <f t="shared" si="1"/>
        <v>12132</v>
      </c>
      <c r="E27" s="31"/>
      <c r="F27" s="83"/>
      <c r="G27" s="214" t="s">
        <v>35</v>
      </c>
      <c r="H27" s="148">
        <f t="shared" si="2"/>
        <v>10.122384794202107</v>
      </c>
      <c r="I27" s="148">
        <f t="shared" si="3"/>
        <v>9.1174407183948372</v>
      </c>
      <c r="J27" s="134">
        <f t="shared" si="4"/>
        <v>9.8321595578283674</v>
      </c>
      <c r="N27" s="44"/>
      <c r="O27" s="33"/>
      <c r="Q27" s="28"/>
    </row>
    <row r="28" spans="1:17" s="34" customFormat="1" ht="12" customHeight="1">
      <c r="A28" s="29" t="s">
        <v>36</v>
      </c>
      <c r="B28" s="181">
        <v>7525</v>
      </c>
      <c r="C28" s="181">
        <v>4499</v>
      </c>
      <c r="D28" s="146">
        <f t="shared" si="1"/>
        <v>12024</v>
      </c>
      <c r="E28" s="31"/>
      <c r="F28" s="83"/>
      <c r="G28" s="214" t="s">
        <v>36</v>
      </c>
      <c r="H28" s="148">
        <f t="shared" si="2"/>
        <v>8.5749122567117926</v>
      </c>
      <c r="I28" s="148">
        <f t="shared" si="3"/>
        <v>12.625228006173705</v>
      </c>
      <c r="J28" s="134">
        <f t="shared" si="4"/>
        <v>9.7446329148803397</v>
      </c>
      <c r="N28" s="44"/>
      <c r="O28" s="33"/>
      <c r="Q28" s="28"/>
    </row>
    <row r="29" spans="1:17" s="34" customFormat="1" ht="12" customHeight="1">
      <c r="A29" s="29" t="s">
        <v>37</v>
      </c>
      <c r="B29" s="181">
        <v>1712</v>
      </c>
      <c r="C29" s="181">
        <v>1183</v>
      </c>
      <c r="D29" s="146">
        <f t="shared" si="1"/>
        <v>2895</v>
      </c>
      <c r="E29" s="31"/>
      <c r="F29" s="83"/>
      <c r="G29" s="214" t="s">
        <v>37</v>
      </c>
      <c r="H29" s="148">
        <f t="shared" si="2"/>
        <v>1.9508637586034006</v>
      </c>
      <c r="I29" s="148">
        <f t="shared" si="3"/>
        <v>3.3197698891539216</v>
      </c>
      <c r="J29" s="134">
        <f t="shared" si="4"/>
        <v>2.3462002901346128</v>
      </c>
      <c r="N29" s="44"/>
      <c r="O29" s="33"/>
      <c r="Q29" s="28"/>
    </row>
    <row r="30" spans="1:17" s="34" customFormat="1" ht="12" customHeight="1">
      <c r="A30" s="29" t="s">
        <v>38</v>
      </c>
      <c r="B30" s="181">
        <v>3262</v>
      </c>
      <c r="C30" s="181">
        <v>1935</v>
      </c>
      <c r="D30" s="146">
        <f t="shared" si="1"/>
        <v>5197</v>
      </c>
      <c r="E30" s="31"/>
      <c r="F30" s="83"/>
      <c r="G30" s="214" t="s">
        <v>38</v>
      </c>
      <c r="H30" s="148">
        <f t="shared" si="2"/>
        <v>3.7171247550025073</v>
      </c>
      <c r="I30" s="148">
        <f t="shared" si="3"/>
        <v>5.4300547214816888</v>
      </c>
      <c r="J30" s="134">
        <f t="shared" si="4"/>
        <v>4.2118144759342249</v>
      </c>
      <c r="M30" s="382"/>
      <c r="N30" s="382"/>
      <c r="O30" s="382"/>
      <c r="Q30" s="28"/>
    </row>
    <row r="31" spans="1:17" s="34" customFormat="1" ht="12" customHeight="1">
      <c r="A31" s="29" t="s">
        <v>39</v>
      </c>
      <c r="B31" s="181">
        <v>2773</v>
      </c>
      <c r="C31" s="181">
        <v>1733</v>
      </c>
      <c r="D31" s="146">
        <f t="shared" si="1"/>
        <v>4506</v>
      </c>
      <c r="E31" s="31"/>
      <c r="F31" s="83"/>
      <c r="G31" s="214" t="s">
        <v>39</v>
      </c>
      <c r="H31" s="148">
        <f t="shared" si="2"/>
        <v>3.1598978987191759</v>
      </c>
      <c r="I31" s="148">
        <f t="shared" si="3"/>
        <v>4.8631962957766239</v>
      </c>
      <c r="J31" s="134">
        <f t="shared" si="4"/>
        <v>3.6518060474426823</v>
      </c>
      <c r="N31" s="44"/>
      <c r="O31" s="33"/>
      <c r="Q31" s="28"/>
    </row>
    <row r="32" spans="1:17" s="34" customFormat="1" ht="9" customHeight="1">
      <c r="A32" s="29"/>
      <c r="B32" s="146"/>
      <c r="C32" s="146"/>
      <c r="D32" s="146"/>
      <c r="E32" s="31"/>
      <c r="F32" s="83"/>
      <c r="G32" s="214"/>
      <c r="H32" s="148"/>
      <c r="I32" s="148"/>
      <c r="J32" s="134"/>
      <c r="N32" s="44"/>
      <c r="O32" s="33"/>
      <c r="Q32" s="28"/>
    </row>
    <row r="33" spans="1:10" s="45" customFormat="1" ht="12" customHeight="1">
      <c r="A33" s="35" t="s">
        <v>14</v>
      </c>
      <c r="B33" s="205">
        <f>SUM(B13:B31)</f>
        <v>87756</v>
      </c>
      <c r="C33" s="205">
        <f t="shared" ref="C33:D33" si="5">SUM(C13:C31)</f>
        <v>35635</v>
      </c>
      <c r="D33" s="209">
        <f t="shared" si="5"/>
        <v>123391</v>
      </c>
      <c r="E33" s="32"/>
      <c r="F33" s="83"/>
      <c r="G33" s="215" t="s">
        <v>14</v>
      </c>
      <c r="H33" s="207">
        <v>100</v>
      </c>
      <c r="I33" s="207">
        <v>100</v>
      </c>
      <c r="J33" s="208">
        <v>100</v>
      </c>
    </row>
    <row r="34" spans="1:10" s="45" customFormat="1" ht="12" customHeight="1">
      <c r="A34" s="35" t="s">
        <v>15</v>
      </c>
      <c r="B34" s="205">
        <v>500342</v>
      </c>
      <c r="C34" s="205">
        <v>278907</v>
      </c>
      <c r="D34" s="209">
        <f>SUM(B34:C34)</f>
        <v>779249</v>
      </c>
      <c r="E34" s="32"/>
      <c r="F34" s="83"/>
      <c r="G34" s="215"/>
      <c r="H34" s="186"/>
      <c r="I34" s="187"/>
      <c r="J34" s="192"/>
    </row>
    <row r="35" spans="1:10" s="45" customFormat="1" ht="12" customHeight="1">
      <c r="A35" s="35" t="s">
        <v>16</v>
      </c>
      <c r="B35" s="205">
        <v>210708</v>
      </c>
      <c r="C35" s="205">
        <v>127932</v>
      </c>
      <c r="D35" s="209">
        <f>SUM(B35:C35)</f>
        <v>338640</v>
      </c>
      <c r="E35" s="32"/>
      <c r="F35" s="83"/>
      <c r="G35" s="215"/>
      <c r="H35" s="186"/>
      <c r="I35" s="187"/>
      <c r="J35" s="192"/>
    </row>
    <row r="36" spans="1:10" s="45" customFormat="1" ht="9" customHeight="1">
      <c r="A36" s="35"/>
      <c r="B36" s="205"/>
      <c r="C36" s="205"/>
      <c r="D36" s="209"/>
      <c r="E36" s="32"/>
      <c r="F36" s="83"/>
      <c r="G36" s="215"/>
      <c r="H36" s="186"/>
      <c r="I36" s="187"/>
      <c r="J36" s="192"/>
    </row>
    <row r="37" spans="1:10" s="45" customFormat="1" ht="12" customHeight="1">
      <c r="A37" s="35" t="s">
        <v>17</v>
      </c>
      <c r="B37" s="205">
        <f>SUM(B33:B35)</f>
        <v>798806</v>
      </c>
      <c r="C37" s="205">
        <f t="shared" ref="C37:D37" si="6">SUM(C33:C35)</f>
        <v>442474</v>
      </c>
      <c r="D37" s="209">
        <f t="shared" si="6"/>
        <v>1241280</v>
      </c>
      <c r="E37" s="32"/>
      <c r="F37" s="83"/>
      <c r="G37" s="215"/>
      <c r="H37" s="186"/>
      <c r="I37" s="187"/>
      <c r="J37" s="192"/>
    </row>
    <row r="38" spans="1:10" s="38" customFormat="1" ht="12" customHeight="1">
      <c r="A38" s="38" t="s">
        <v>53</v>
      </c>
      <c r="B38" s="207">
        <f>B33/B37*100</f>
        <v>10.9858964504523</v>
      </c>
      <c r="C38" s="207">
        <f t="shared" ref="C38:D38" si="7">C33/C37*100</f>
        <v>8.053580549365611</v>
      </c>
      <c r="D38" s="208">
        <f t="shared" si="7"/>
        <v>9.9406258056200052</v>
      </c>
      <c r="G38" s="216"/>
      <c r="H38" s="193"/>
      <c r="I38" s="193"/>
      <c r="J38" s="194"/>
    </row>
    <row r="39" spans="1:10" s="38" customFormat="1" ht="4.5" customHeight="1">
      <c r="A39" s="105"/>
      <c r="B39" s="195"/>
      <c r="C39" s="195"/>
      <c r="D39" s="210"/>
      <c r="G39" s="217"/>
      <c r="H39" s="196"/>
      <c r="I39" s="196"/>
      <c r="J39" s="197"/>
    </row>
    <row r="40" spans="1:10" s="38" customFormat="1" ht="9" customHeight="1">
      <c r="B40" s="39"/>
      <c r="C40" s="39"/>
      <c r="D40" s="39"/>
    </row>
    <row r="41" spans="1:10" s="84" customFormat="1" ht="9" customHeight="1">
      <c r="A41" s="86" t="s">
        <v>78</v>
      </c>
      <c r="B41" s="85"/>
      <c r="C41" s="85"/>
      <c r="D41" s="94"/>
      <c r="E41" s="94"/>
      <c r="G41" s="86"/>
    </row>
    <row r="42" spans="1:10">
      <c r="A42" s="26"/>
      <c r="B42" s="26"/>
      <c r="C42" s="26"/>
      <c r="D42" s="26"/>
      <c r="E42" s="26"/>
      <c r="F42" s="26"/>
      <c r="G42" s="26"/>
    </row>
  </sheetData>
  <mergeCells count="11">
    <mergeCell ref="C2:C6"/>
    <mergeCell ref="D2:D6"/>
    <mergeCell ref="E2:E6"/>
    <mergeCell ref="A7:J7"/>
    <mergeCell ref="A2:A6"/>
    <mergeCell ref="B2:B6"/>
    <mergeCell ref="I2:I6"/>
    <mergeCell ref="J2:J6"/>
    <mergeCell ref="F2:F6"/>
    <mergeCell ref="G2:G6"/>
    <mergeCell ref="H2:H6"/>
  </mergeCells>
  <phoneticPr fontId="5" type="noConversion"/>
  <hyperlinks>
    <hyperlink ref="J1" location="E!A1" display="Retour au menu" xr:uid="{00000000-0004-0000-0A00-000000000000}"/>
  </hyperlinks>
  <pageMargins left="0.59055118110236227" right="0.59055118110236227" top="1.1811023622047245" bottom="0.59055118110236227" header="0.11811023622047245" footer="0.19685039370078741"/>
  <pageSetup paperSize="9" orientation="landscape" r:id="rId1"/>
  <headerFooter alignWithMargins="0">
    <oddHeader xml:space="preserve">&amp;L&amp;G  &amp;"HermesTT,Normal"&amp;14&amp;U&amp;K002060Le marché du travail bruxellois : données statistiques - &amp;12Emploi indépendant&amp;10&amp;U                                                                                                            </oddHeader>
    <oddFooter xml:space="preserve">&amp;R&amp;8E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42"/>
  <sheetViews>
    <sheetView showGridLines="0" topLeftCell="A8" zoomScaleNormal="100" workbookViewId="0">
      <selection activeCell="C2" sqref="C2"/>
    </sheetView>
  </sheetViews>
  <sheetFormatPr baseColWidth="10" defaultColWidth="11.44140625" defaultRowHeight="13.2"/>
  <cols>
    <col min="1" max="1" width="17.5546875" style="15" customWidth="1"/>
    <col min="2" max="8" width="8" style="15" customWidth="1"/>
    <col min="9" max="9" width="3.6640625" style="15" customWidth="1"/>
    <col min="10" max="10" width="17.5546875" style="15" customWidth="1"/>
    <col min="11" max="17" width="8" style="15" customWidth="1"/>
    <col min="18" max="18" width="5.44140625" style="15" customWidth="1"/>
    <col min="19" max="16384" width="11.44140625" style="15"/>
  </cols>
  <sheetData>
    <row r="1" spans="1:24" s="4" customFormat="1" ht="24" customHeight="1">
      <c r="A1" s="17" t="s">
        <v>76</v>
      </c>
      <c r="H1" s="65"/>
      <c r="I1" s="65"/>
      <c r="J1" s="18"/>
      <c r="Q1" s="65" t="s">
        <v>42</v>
      </c>
      <c r="X1" s="17"/>
    </row>
    <row r="2" spans="1:24" s="4" customFormat="1" ht="3" customHeight="1">
      <c r="A2" s="400"/>
      <c r="B2" s="395"/>
      <c r="C2" s="395"/>
      <c r="D2" s="395"/>
      <c r="E2" s="399"/>
      <c r="F2" s="399"/>
      <c r="G2" s="395"/>
      <c r="H2" s="395"/>
      <c r="I2" s="95"/>
      <c r="J2" s="395"/>
      <c r="K2" s="395"/>
      <c r="L2" s="395"/>
      <c r="M2" s="395"/>
      <c r="N2" s="395"/>
      <c r="O2" s="395"/>
      <c r="P2" s="395"/>
      <c r="Q2" s="395"/>
      <c r="V2" s="19"/>
    </row>
    <row r="3" spans="1:24" s="4" customFormat="1" ht="3" customHeight="1">
      <c r="A3" s="394"/>
      <c r="B3" s="395"/>
      <c r="C3" s="395"/>
      <c r="D3" s="395"/>
      <c r="E3" s="399"/>
      <c r="F3" s="399"/>
      <c r="G3" s="395"/>
      <c r="H3" s="395"/>
      <c r="I3" s="95"/>
      <c r="J3" s="395"/>
      <c r="K3" s="395"/>
      <c r="L3" s="395"/>
      <c r="M3" s="395"/>
      <c r="N3" s="395"/>
      <c r="O3" s="395"/>
      <c r="P3" s="395"/>
      <c r="Q3" s="395"/>
    </row>
    <row r="4" spans="1:24" s="4" customFormat="1" ht="3" customHeight="1">
      <c r="A4" s="394"/>
      <c r="B4" s="395"/>
      <c r="C4" s="395"/>
      <c r="D4" s="395"/>
      <c r="E4" s="399"/>
      <c r="F4" s="399"/>
      <c r="G4" s="395"/>
      <c r="H4" s="395"/>
      <c r="I4" s="95"/>
      <c r="J4" s="395"/>
      <c r="K4" s="395"/>
      <c r="L4" s="395"/>
      <c r="M4" s="395"/>
      <c r="N4" s="395"/>
      <c r="O4" s="395"/>
      <c r="P4" s="395"/>
      <c r="Q4" s="395"/>
    </row>
    <row r="5" spans="1:24" s="4" customFormat="1" ht="3" customHeight="1">
      <c r="A5" s="394"/>
      <c r="B5" s="395"/>
      <c r="C5" s="395"/>
      <c r="D5" s="395"/>
      <c r="E5" s="399"/>
      <c r="F5" s="399"/>
      <c r="G5" s="395"/>
      <c r="H5" s="395"/>
      <c r="I5" s="95"/>
      <c r="J5" s="395"/>
      <c r="K5" s="395"/>
      <c r="L5" s="395"/>
      <c r="M5" s="395"/>
      <c r="N5" s="395"/>
      <c r="O5" s="395"/>
      <c r="P5" s="395"/>
      <c r="Q5" s="395"/>
    </row>
    <row r="6" spans="1:24" s="4" customFormat="1" ht="3" customHeight="1">
      <c r="A6" s="394"/>
      <c r="B6" s="395"/>
      <c r="C6" s="395"/>
      <c r="D6" s="395"/>
      <c r="E6" s="399"/>
      <c r="F6" s="399"/>
      <c r="G6" s="395"/>
      <c r="H6" s="395"/>
      <c r="I6" s="95"/>
      <c r="J6" s="395"/>
      <c r="K6" s="395"/>
      <c r="L6" s="395"/>
      <c r="M6" s="395"/>
      <c r="N6" s="395"/>
      <c r="O6" s="395"/>
      <c r="P6" s="395"/>
      <c r="Q6" s="395"/>
    </row>
    <row r="7" spans="1:24" s="4" customFormat="1" ht="18.75" customHeight="1">
      <c r="A7" s="404" t="s">
        <v>96</v>
      </c>
      <c r="B7" s="404"/>
      <c r="C7" s="404"/>
      <c r="D7" s="404"/>
      <c r="E7" s="404"/>
      <c r="F7" s="404"/>
      <c r="G7" s="404"/>
      <c r="H7" s="404"/>
      <c r="I7" s="404"/>
      <c r="J7" s="404"/>
      <c r="K7" s="404"/>
      <c r="L7" s="404"/>
      <c r="M7" s="404"/>
      <c r="N7" s="404"/>
      <c r="O7" s="404"/>
      <c r="P7" s="404"/>
      <c r="Q7" s="404"/>
      <c r="V7" s="15"/>
      <c r="W7" s="15"/>
      <c r="X7" s="15"/>
    </row>
    <row r="8" spans="1:24" s="4" customFormat="1" ht="4.5" customHeight="1">
      <c r="A8" s="15"/>
      <c r="B8" s="15"/>
      <c r="C8" s="15"/>
      <c r="D8" s="15"/>
      <c r="E8" s="15"/>
      <c r="F8" s="15"/>
      <c r="G8" s="15"/>
      <c r="H8" s="21"/>
      <c r="I8" s="21"/>
      <c r="J8" s="21"/>
      <c r="K8" s="15"/>
      <c r="L8" s="15"/>
      <c r="M8" s="15"/>
      <c r="N8" s="15"/>
      <c r="O8" s="15"/>
      <c r="P8" s="15"/>
      <c r="V8" s="15"/>
      <c r="W8" s="15"/>
      <c r="X8" s="15"/>
    </row>
    <row r="9" spans="1:24" s="4" customFormat="1">
      <c r="A9" s="100"/>
      <c r="B9" s="110"/>
      <c r="C9" s="110"/>
      <c r="D9" s="110"/>
      <c r="E9" s="110"/>
      <c r="F9" s="110"/>
      <c r="G9" s="110"/>
      <c r="H9" s="138"/>
      <c r="I9" s="21"/>
      <c r="J9" s="218"/>
      <c r="K9" s="110"/>
      <c r="L9" s="110"/>
      <c r="M9" s="110"/>
      <c r="N9" s="110"/>
      <c r="O9" s="110"/>
      <c r="P9" s="110"/>
      <c r="Q9" s="184"/>
      <c r="V9" s="15"/>
      <c r="W9" s="15"/>
      <c r="X9" s="15"/>
    </row>
    <row r="10" spans="1:24" s="75" customFormat="1" ht="80.099999999999994" customHeight="1">
      <c r="A10" s="22" t="s">
        <v>9</v>
      </c>
      <c r="B10" s="198" t="s">
        <v>18</v>
      </c>
      <c r="C10" s="198" t="s">
        <v>3</v>
      </c>
      <c r="D10" s="198" t="s">
        <v>19</v>
      </c>
      <c r="E10" s="198" t="s">
        <v>20</v>
      </c>
      <c r="F10" s="198" t="s">
        <v>21</v>
      </c>
      <c r="G10" s="199" t="s">
        <v>22</v>
      </c>
      <c r="H10" s="200" t="s">
        <v>8</v>
      </c>
      <c r="I10" s="78"/>
      <c r="J10" s="219" t="s">
        <v>43</v>
      </c>
      <c r="K10" s="198" t="s">
        <v>18</v>
      </c>
      <c r="L10" s="198" t="s">
        <v>3</v>
      </c>
      <c r="M10" s="198" t="s">
        <v>19</v>
      </c>
      <c r="N10" s="198" t="s">
        <v>20</v>
      </c>
      <c r="O10" s="198" t="s">
        <v>21</v>
      </c>
      <c r="P10" s="199" t="s">
        <v>22</v>
      </c>
      <c r="Q10" s="200" t="s">
        <v>8</v>
      </c>
      <c r="R10" s="74"/>
      <c r="S10" s="74"/>
      <c r="T10" s="77"/>
      <c r="U10" s="74"/>
      <c r="V10" s="74"/>
    </row>
    <row r="11" spans="1:24" s="75" customFormat="1" ht="4.5" customHeight="1">
      <c r="A11" s="107"/>
      <c r="B11" s="201"/>
      <c r="C11" s="201"/>
      <c r="D11" s="201"/>
      <c r="E11" s="201"/>
      <c r="F11" s="201"/>
      <c r="G11" s="202"/>
      <c r="H11" s="203"/>
      <c r="I11" s="78"/>
      <c r="J11" s="220"/>
      <c r="K11" s="201"/>
      <c r="L11" s="201"/>
      <c r="M11" s="201"/>
      <c r="N11" s="201"/>
      <c r="O11" s="201"/>
      <c r="P11" s="202"/>
      <c r="Q11" s="203"/>
      <c r="R11" s="74"/>
      <c r="S11" s="74"/>
      <c r="T11" s="77"/>
      <c r="U11" s="74"/>
      <c r="V11" s="74"/>
    </row>
    <row r="12" spans="1:24" s="75" customFormat="1" ht="4.5" customHeight="1">
      <c r="A12" s="22"/>
      <c r="B12" s="113"/>
      <c r="C12" s="113"/>
      <c r="D12" s="113"/>
      <c r="E12" s="113"/>
      <c r="F12" s="113"/>
      <c r="G12" s="204"/>
      <c r="H12" s="145"/>
      <c r="I12" s="41"/>
      <c r="J12" s="221"/>
      <c r="K12" s="113"/>
      <c r="L12" s="113"/>
      <c r="M12" s="113"/>
      <c r="N12" s="113"/>
      <c r="O12" s="113"/>
      <c r="P12" s="204"/>
      <c r="Q12" s="145"/>
      <c r="R12" s="74"/>
      <c r="S12" s="74"/>
      <c r="T12" s="77"/>
      <c r="U12" s="74"/>
      <c r="V12" s="74"/>
    </row>
    <row r="13" spans="1:24" s="34" customFormat="1" ht="12" customHeight="1">
      <c r="A13" s="29" t="s">
        <v>23</v>
      </c>
      <c r="B13" s="386">
        <v>214</v>
      </c>
      <c r="C13" s="386">
        <v>5871</v>
      </c>
      <c r="D13" s="386">
        <v>2593</v>
      </c>
      <c r="E13" s="386">
        <v>2260</v>
      </c>
      <c r="F13" s="386">
        <v>811</v>
      </c>
      <c r="G13" s="386">
        <v>130</v>
      </c>
      <c r="H13" s="387">
        <v>11879</v>
      </c>
      <c r="I13" s="30"/>
      <c r="J13" s="214" t="s">
        <v>23</v>
      </c>
      <c r="K13" s="391">
        <f>B13/$H13*100</f>
        <v>1.8014984426298513</v>
      </c>
      <c r="L13" s="391">
        <f t="shared" ref="L13:Q13" si="0">C13/$H13*100</f>
        <v>49.423352134018018</v>
      </c>
      <c r="M13" s="391">
        <f t="shared" si="0"/>
        <v>21.828436737099082</v>
      </c>
      <c r="N13" s="391">
        <f t="shared" si="0"/>
        <v>19.025170468894689</v>
      </c>
      <c r="O13" s="391">
        <f t="shared" si="0"/>
        <v>6.8271740045458369</v>
      </c>
      <c r="P13" s="391">
        <f t="shared" si="0"/>
        <v>1.0943682128125263</v>
      </c>
      <c r="Q13" s="390">
        <f t="shared" si="0"/>
        <v>100</v>
      </c>
      <c r="R13" s="33"/>
      <c r="S13" s="382"/>
      <c r="T13" s="28"/>
    </row>
    <row r="14" spans="1:24" s="34" customFormat="1" ht="12" customHeight="1">
      <c r="A14" s="29" t="s">
        <v>24</v>
      </c>
      <c r="B14" s="386">
        <v>87</v>
      </c>
      <c r="C14" s="386">
        <v>575</v>
      </c>
      <c r="D14" s="386">
        <v>769</v>
      </c>
      <c r="E14" s="386">
        <v>1942</v>
      </c>
      <c r="F14" s="386">
        <v>152</v>
      </c>
      <c r="G14" s="386">
        <v>32</v>
      </c>
      <c r="H14" s="387">
        <v>3557</v>
      </c>
      <c r="I14" s="30"/>
      <c r="J14" s="214" t="s">
        <v>24</v>
      </c>
      <c r="K14" s="391">
        <f t="shared" ref="K14:K31" si="1">B14/$H14*100</f>
        <v>2.4458813606972165</v>
      </c>
      <c r="L14" s="391">
        <f t="shared" ref="L14:L31" si="2">C14/$H14*100</f>
        <v>16.165307843688499</v>
      </c>
      <c r="M14" s="391">
        <f t="shared" ref="M14:M31" si="3">D14/$H14*100</f>
        <v>21.619342142254709</v>
      </c>
      <c r="N14" s="391">
        <f t="shared" ref="N14:N31" si="4">E14/$H14*100</f>
        <v>54.596570143379253</v>
      </c>
      <c r="O14" s="391">
        <f t="shared" ref="O14:O31" si="5">F14/$H14*100</f>
        <v>4.2732639865054818</v>
      </c>
      <c r="P14" s="391">
        <f t="shared" ref="P14:P31" si="6">G14/$H14*100</f>
        <v>0.8996345234748383</v>
      </c>
      <c r="Q14" s="390">
        <f t="shared" ref="Q14:Q31" si="7">H14/$H14*100</f>
        <v>100</v>
      </c>
      <c r="R14" s="33"/>
      <c r="S14" s="382"/>
      <c r="T14" s="28"/>
    </row>
    <row r="15" spans="1:24" s="34" customFormat="1" ht="12" customHeight="1">
      <c r="A15" s="29" t="s">
        <v>25</v>
      </c>
      <c r="B15" s="386">
        <v>39</v>
      </c>
      <c r="C15" s="386">
        <v>908</v>
      </c>
      <c r="D15" s="386">
        <v>541</v>
      </c>
      <c r="E15" s="386">
        <v>750</v>
      </c>
      <c r="F15" s="386">
        <v>146</v>
      </c>
      <c r="G15" s="386">
        <v>28</v>
      </c>
      <c r="H15" s="387">
        <v>2412</v>
      </c>
      <c r="I15" s="30"/>
      <c r="J15" s="214" t="s">
        <v>25</v>
      </c>
      <c r="K15" s="391">
        <f t="shared" si="1"/>
        <v>1.616915422885572</v>
      </c>
      <c r="L15" s="391">
        <f t="shared" si="2"/>
        <v>37.645107794361529</v>
      </c>
      <c r="M15" s="391">
        <f t="shared" si="3"/>
        <v>22.429519071310118</v>
      </c>
      <c r="N15" s="391">
        <f t="shared" si="4"/>
        <v>31.094527363184078</v>
      </c>
      <c r="O15" s="391">
        <f t="shared" si="5"/>
        <v>6.0530679933665006</v>
      </c>
      <c r="P15" s="391">
        <f t="shared" si="6"/>
        <v>1.1608623548922055</v>
      </c>
      <c r="Q15" s="390">
        <f t="shared" si="7"/>
        <v>100</v>
      </c>
      <c r="R15" s="33"/>
      <c r="S15" s="382"/>
      <c r="T15" s="28"/>
    </row>
    <row r="16" spans="1:24" s="34" customFormat="1" ht="12" customHeight="1">
      <c r="A16" s="29" t="s">
        <v>26</v>
      </c>
      <c r="B16" s="386">
        <v>325</v>
      </c>
      <c r="C16" s="386">
        <v>6162</v>
      </c>
      <c r="D16" s="386">
        <v>4282</v>
      </c>
      <c r="E16" s="386">
        <v>5933</v>
      </c>
      <c r="F16" s="386">
        <v>910</v>
      </c>
      <c r="G16" s="386">
        <v>249</v>
      </c>
      <c r="H16" s="387">
        <v>17861</v>
      </c>
      <c r="I16" s="30"/>
      <c r="J16" s="214" t="s">
        <v>26</v>
      </c>
      <c r="K16" s="391">
        <f t="shared" si="1"/>
        <v>1.8196069648955826</v>
      </c>
      <c r="L16" s="391">
        <f t="shared" si="2"/>
        <v>34.499748054420245</v>
      </c>
      <c r="M16" s="391">
        <f t="shared" si="3"/>
        <v>23.974021611331953</v>
      </c>
      <c r="N16" s="391">
        <f t="shared" si="4"/>
        <v>33.217624993001508</v>
      </c>
      <c r="O16" s="391">
        <f t="shared" si="5"/>
        <v>5.0948995017076308</v>
      </c>
      <c r="P16" s="391">
        <f t="shared" si="6"/>
        <v>1.3940988746430771</v>
      </c>
      <c r="Q16" s="390">
        <f t="shared" si="7"/>
        <v>100</v>
      </c>
      <c r="R16" s="33"/>
      <c r="S16" s="382"/>
      <c r="T16" s="28"/>
    </row>
    <row r="17" spans="1:20" s="34" customFormat="1" ht="12" customHeight="1">
      <c r="A17" s="29" t="s">
        <v>27</v>
      </c>
      <c r="B17" s="386">
        <v>108</v>
      </c>
      <c r="C17" s="386">
        <v>1013</v>
      </c>
      <c r="D17" s="386">
        <v>893</v>
      </c>
      <c r="E17" s="386">
        <v>2412</v>
      </c>
      <c r="F17" s="386">
        <v>201</v>
      </c>
      <c r="G17" s="386">
        <v>52</v>
      </c>
      <c r="H17" s="387">
        <v>4679</v>
      </c>
      <c r="I17" s="30"/>
      <c r="J17" s="214" t="s">
        <v>27</v>
      </c>
      <c r="K17" s="391">
        <f t="shared" si="1"/>
        <v>2.3081855097243</v>
      </c>
      <c r="L17" s="391">
        <f t="shared" si="2"/>
        <v>21.649925197691815</v>
      </c>
      <c r="M17" s="391">
        <f t="shared" si="3"/>
        <v>19.08527463133148</v>
      </c>
      <c r="N17" s="391">
        <f t="shared" si="4"/>
        <v>51.549476383842695</v>
      </c>
      <c r="O17" s="391">
        <f t="shared" si="5"/>
        <v>4.2957896986535582</v>
      </c>
      <c r="P17" s="391">
        <f t="shared" si="6"/>
        <v>1.1113485787561443</v>
      </c>
      <c r="Q17" s="390">
        <f t="shared" si="7"/>
        <v>100</v>
      </c>
      <c r="R17" s="33"/>
      <c r="S17" s="382"/>
      <c r="T17" s="28"/>
    </row>
    <row r="18" spans="1:20" s="34" customFormat="1" ht="12" customHeight="1">
      <c r="A18" s="29" t="s">
        <v>0</v>
      </c>
      <c r="B18" s="386">
        <v>49</v>
      </c>
      <c r="C18" s="386">
        <v>1070</v>
      </c>
      <c r="D18" s="386">
        <v>829</v>
      </c>
      <c r="E18" s="386">
        <v>936</v>
      </c>
      <c r="F18" s="386">
        <v>226</v>
      </c>
      <c r="G18" s="386">
        <v>49</v>
      </c>
      <c r="H18" s="387">
        <v>3159</v>
      </c>
      <c r="I18" s="30"/>
      <c r="J18" s="214" t="s">
        <v>0</v>
      </c>
      <c r="K18" s="391">
        <f t="shared" si="1"/>
        <v>1.5511237733459955</v>
      </c>
      <c r="L18" s="391">
        <f t="shared" si="2"/>
        <v>33.871478315922758</v>
      </c>
      <c r="M18" s="391">
        <f t="shared" si="3"/>
        <v>26.242481798037353</v>
      </c>
      <c r="N18" s="391">
        <f t="shared" si="4"/>
        <v>29.629629629629626</v>
      </c>
      <c r="O18" s="391">
        <f t="shared" si="5"/>
        <v>7.154162709718265</v>
      </c>
      <c r="P18" s="391">
        <f t="shared" si="6"/>
        <v>1.5511237733459955</v>
      </c>
      <c r="Q18" s="390">
        <f t="shared" si="7"/>
        <v>100</v>
      </c>
      <c r="R18" s="33"/>
      <c r="S18" s="382"/>
      <c r="T18" s="28"/>
    </row>
    <row r="19" spans="1:20" s="34" customFormat="1" ht="12" customHeight="1">
      <c r="A19" s="29" t="s">
        <v>28</v>
      </c>
      <c r="B19" s="386">
        <v>107</v>
      </c>
      <c r="C19" s="386">
        <v>2062</v>
      </c>
      <c r="D19" s="386">
        <v>1292</v>
      </c>
      <c r="E19" s="386">
        <v>2652</v>
      </c>
      <c r="F19" s="386">
        <v>328</v>
      </c>
      <c r="G19" s="386">
        <v>71</v>
      </c>
      <c r="H19" s="387">
        <v>6512</v>
      </c>
      <c r="I19" s="30"/>
      <c r="J19" s="214" t="s">
        <v>28</v>
      </c>
      <c r="K19" s="391">
        <f t="shared" si="1"/>
        <v>1.6431203931203933</v>
      </c>
      <c r="L19" s="391">
        <f t="shared" si="2"/>
        <v>31.664619164619161</v>
      </c>
      <c r="M19" s="391">
        <f t="shared" si="3"/>
        <v>19.840294840294838</v>
      </c>
      <c r="N19" s="391">
        <f t="shared" si="4"/>
        <v>40.724815724815727</v>
      </c>
      <c r="O19" s="391">
        <f t="shared" si="5"/>
        <v>5.0368550368550373</v>
      </c>
      <c r="P19" s="391">
        <f t="shared" si="6"/>
        <v>1.0902948402948403</v>
      </c>
      <c r="Q19" s="390">
        <f t="shared" si="7"/>
        <v>100</v>
      </c>
      <c r="R19" s="33"/>
      <c r="S19" s="382"/>
      <c r="T19" s="28"/>
    </row>
    <row r="20" spans="1:20" s="34" customFormat="1" ht="12" customHeight="1">
      <c r="A20" s="29" t="s">
        <v>29</v>
      </c>
      <c r="B20" s="386">
        <v>52</v>
      </c>
      <c r="C20" s="386">
        <v>1162</v>
      </c>
      <c r="D20" s="386">
        <v>561</v>
      </c>
      <c r="E20" s="386">
        <v>676</v>
      </c>
      <c r="F20" s="386">
        <v>186</v>
      </c>
      <c r="G20" s="386">
        <v>33</v>
      </c>
      <c r="H20" s="387">
        <v>2670</v>
      </c>
      <c r="I20" s="30"/>
      <c r="J20" s="214" t="s">
        <v>29</v>
      </c>
      <c r="K20" s="391">
        <f t="shared" si="1"/>
        <v>1.9475655430711609</v>
      </c>
      <c r="L20" s="391">
        <f t="shared" si="2"/>
        <v>43.520599250936328</v>
      </c>
      <c r="M20" s="391">
        <f t="shared" si="3"/>
        <v>21.011235955056179</v>
      </c>
      <c r="N20" s="391">
        <f t="shared" si="4"/>
        <v>25.318352059925093</v>
      </c>
      <c r="O20" s="391">
        <f t="shared" si="5"/>
        <v>6.9662921348314599</v>
      </c>
      <c r="P20" s="391">
        <f t="shared" si="6"/>
        <v>1.2359550561797752</v>
      </c>
      <c r="Q20" s="390">
        <f t="shared" si="7"/>
        <v>100</v>
      </c>
      <c r="R20" s="33"/>
      <c r="S20" s="382"/>
      <c r="T20" s="28"/>
    </row>
    <row r="21" spans="1:20" s="34" customFormat="1" ht="12" customHeight="1">
      <c r="A21" s="29" t="s">
        <v>30</v>
      </c>
      <c r="B21" s="386">
        <v>176</v>
      </c>
      <c r="C21" s="386">
        <v>1644</v>
      </c>
      <c r="D21" s="386">
        <v>2325</v>
      </c>
      <c r="E21" s="386">
        <v>5578</v>
      </c>
      <c r="F21" s="386">
        <v>360</v>
      </c>
      <c r="G21" s="386">
        <v>131</v>
      </c>
      <c r="H21" s="387">
        <v>10214</v>
      </c>
      <c r="I21" s="30"/>
      <c r="J21" s="214" t="s">
        <v>30</v>
      </c>
      <c r="K21" s="391">
        <f t="shared" si="1"/>
        <v>1.7231251223810455</v>
      </c>
      <c r="L21" s="391">
        <f t="shared" si="2"/>
        <v>16.095555120422951</v>
      </c>
      <c r="M21" s="391">
        <f t="shared" si="3"/>
        <v>22.76287448599961</v>
      </c>
      <c r="N21" s="391">
        <f t="shared" si="4"/>
        <v>54.611317799099282</v>
      </c>
      <c r="O21" s="391">
        <f t="shared" si="5"/>
        <v>3.5245741139612297</v>
      </c>
      <c r="P21" s="391">
        <f t="shared" si="6"/>
        <v>1.2825533581358919</v>
      </c>
      <c r="Q21" s="390">
        <f t="shared" si="7"/>
        <v>100</v>
      </c>
      <c r="R21" s="33"/>
      <c r="S21" s="382"/>
      <c r="T21" s="28"/>
    </row>
    <row r="22" spans="1:20" s="34" customFormat="1" ht="12" customHeight="1">
      <c r="A22" s="29" t="s">
        <v>31</v>
      </c>
      <c r="B22" s="386">
        <v>95</v>
      </c>
      <c r="C22" s="386">
        <v>2370</v>
      </c>
      <c r="D22" s="386">
        <v>1081</v>
      </c>
      <c r="E22" s="386">
        <v>1436</v>
      </c>
      <c r="F22" s="386">
        <v>326</v>
      </c>
      <c r="G22" s="386">
        <v>47</v>
      </c>
      <c r="H22" s="387">
        <v>5355</v>
      </c>
      <c r="I22" s="30"/>
      <c r="J22" s="214" t="s">
        <v>31</v>
      </c>
      <c r="K22" s="391">
        <f t="shared" si="1"/>
        <v>1.7740429505135387</v>
      </c>
      <c r="L22" s="391">
        <f t="shared" si="2"/>
        <v>44.257703081232492</v>
      </c>
      <c r="M22" s="391">
        <f t="shared" si="3"/>
        <v>20.186741363211951</v>
      </c>
      <c r="N22" s="391">
        <f t="shared" si="4"/>
        <v>26.816059757236228</v>
      </c>
      <c r="O22" s="391">
        <f t="shared" si="5"/>
        <v>6.0877684407096169</v>
      </c>
      <c r="P22" s="391">
        <f t="shared" si="6"/>
        <v>0.87768440709617179</v>
      </c>
      <c r="Q22" s="390">
        <f t="shared" si="7"/>
        <v>100</v>
      </c>
      <c r="R22" s="33"/>
      <c r="S22" s="382"/>
      <c r="T22" s="28"/>
    </row>
    <row r="23" spans="1:20" s="34" customFormat="1" ht="12" customHeight="1">
      <c r="A23" s="29" t="s">
        <v>1</v>
      </c>
      <c r="B23" s="386">
        <v>33</v>
      </c>
      <c r="C23" s="386">
        <v>1319</v>
      </c>
      <c r="D23" s="386">
        <v>437</v>
      </c>
      <c r="E23" s="386">
        <v>557</v>
      </c>
      <c r="F23" s="386">
        <v>168</v>
      </c>
      <c r="G23" s="386">
        <v>22</v>
      </c>
      <c r="H23" s="387">
        <v>2536</v>
      </c>
      <c r="I23" s="30"/>
      <c r="J23" s="214" t="s">
        <v>1</v>
      </c>
      <c r="K23" s="391">
        <f t="shared" si="1"/>
        <v>1.301261829652997</v>
      </c>
      <c r="L23" s="391">
        <f t="shared" si="2"/>
        <v>52.011041009463725</v>
      </c>
      <c r="M23" s="391">
        <f t="shared" si="3"/>
        <v>17.231861198738173</v>
      </c>
      <c r="N23" s="391">
        <f t="shared" si="4"/>
        <v>21.963722397476339</v>
      </c>
      <c r="O23" s="391">
        <f t="shared" si="5"/>
        <v>6.624605678233439</v>
      </c>
      <c r="P23" s="391">
        <f t="shared" si="6"/>
        <v>0.86750788643533117</v>
      </c>
      <c r="Q23" s="390">
        <f t="shared" si="7"/>
        <v>100</v>
      </c>
      <c r="R23" s="33"/>
      <c r="S23" s="382"/>
      <c r="T23" s="28"/>
    </row>
    <row r="24" spans="1:20" s="34" customFormat="1" ht="12" customHeight="1">
      <c r="A24" s="29" t="s">
        <v>32</v>
      </c>
      <c r="B24" s="386">
        <v>139</v>
      </c>
      <c r="C24" s="386">
        <v>2860</v>
      </c>
      <c r="D24" s="386">
        <v>1983</v>
      </c>
      <c r="E24" s="386">
        <v>1582</v>
      </c>
      <c r="F24" s="386">
        <v>449</v>
      </c>
      <c r="G24" s="386">
        <v>89</v>
      </c>
      <c r="H24" s="387">
        <v>7102</v>
      </c>
      <c r="I24" s="30"/>
      <c r="J24" s="214" t="s">
        <v>32</v>
      </c>
      <c r="K24" s="391">
        <f t="shared" si="1"/>
        <v>1.9571951562940018</v>
      </c>
      <c r="L24" s="391">
        <f t="shared" si="2"/>
        <v>40.270346381301039</v>
      </c>
      <c r="M24" s="391">
        <f t="shared" si="3"/>
        <v>27.921712193748238</v>
      </c>
      <c r="N24" s="391">
        <f t="shared" si="4"/>
        <v>22.275415375950438</v>
      </c>
      <c r="O24" s="391">
        <f t="shared" si="5"/>
        <v>6.3221627710504089</v>
      </c>
      <c r="P24" s="391">
        <f t="shared" si="6"/>
        <v>1.2531681216558717</v>
      </c>
      <c r="Q24" s="390">
        <f t="shared" si="7"/>
        <v>100</v>
      </c>
      <c r="R24" s="33"/>
      <c r="S24" s="382"/>
      <c r="T24" s="28"/>
    </row>
    <row r="25" spans="1:20" s="34" customFormat="1" ht="12" customHeight="1">
      <c r="A25" s="29" t="s">
        <v>33</v>
      </c>
      <c r="B25" s="386">
        <v>96</v>
      </c>
      <c r="C25" s="386">
        <v>1968</v>
      </c>
      <c r="D25" s="386">
        <v>1126</v>
      </c>
      <c r="E25" s="386">
        <v>2217</v>
      </c>
      <c r="F25" s="386">
        <v>219</v>
      </c>
      <c r="G25" s="386">
        <v>66</v>
      </c>
      <c r="H25" s="387">
        <v>5692</v>
      </c>
      <c r="I25" s="30"/>
      <c r="J25" s="214" t="s">
        <v>33</v>
      </c>
      <c r="K25" s="391">
        <f t="shared" si="1"/>
        <v>1.6865776528460996</v>
      </c>
      <c r="L25" s="391">
        <f t="shared" si="2"/>
        <v>34.574841883345044</v>
      </c>
      <c r="M25" s="391">
        <f t="shared" si="3"/>
        <v>19.782150386507379</v>
      </c>
      <c r="N25" s="391">
        <f t="shared" si="4"/>
        <v>38.949402670414621</v>
      </c>
      <c r="O25" s="391">
        <f t="shared" si="5"/>
        <v>3.8475052705551653</v>
      </c>
      <c r="P25" s="391">
        <f t="shared" si="6"/>
        <v>1.1595221363316937</v>
      </c>
      <c r="Q25" s="390">
        <f t="shared" si="7"/>
        <v>100</v>
      </c>
      <c r="R25" s="33"/>
      <c r="S25" s="382"/>
      <c r="T25" s="28"/>
    </row>
    <row r="26" spans="1:20" s="34" customFormat="1" ht="12" customHeight="1">
      <c r="A26" s="29" t="s">
        <v>34</v>
      </c>
      <c r="B26" s="386">
        <v>48</v>
      </c>
      <c r="C26" s="386">
        <v>1557</v>
      </c>
      <c r="D26" s="386">
        <v>595</v>
      </c>
      <c r="E26" s="386">
        <v>526</v>
      </c>
      <c r="F26" s="386">
        <v>229</v>
      </c>
      <c r="G26" s="386">
        <v>54</v>
      </c>
      <c r="H26" s="387">
        <v>3009</v>
      </c>
      <c r="I26" s="30"/>
      <c r="J26" s="214" t="s">
        <v>34</v>
      </c>
      <c r="K26" s="391">
        <f t="shared" si="1"/>
        <v>1.5952143569292123</v>
      </c>
      <c r="L26" s="391">
        <f t="shared" si="2"/>
        <v>51.744765702891328</v>
      </c>
      <c r="M26" s="391">
        <f t="shared" si="3"/>
        <v>19.774011299435028</v>
      </c>
      <c r="N26" s="391">
        <f t="shared" si="4"/>
        <v>17.480890661349285</v>
      </c>
      <c r="O26" s="391">
        <f t="shared" si="5"/>
        <v>7.6105018278497845</v>
      </c>
      <c r="P26" s="391">
        <f t="shared" si="6"/>
        <v>1.794616151545364</v>
      </c>
      <c r="Q26" s="390">
        <f t="shared" si="7"/>
        <v>100</v>
      </c>
      <c r="R26" s="33"/>
      <c r="S26" s="382"/>
      <c r="T26" s="28"/>
    </row>
    <row r="27" spans="1:20" s="34" customFormat="1" ht="12" customHeight="1">
      <c r="A27" s="29" t="s">
        <v>35</v>
      </c>
      <c r="B27" s="386">
        <v>205</v>
      </c>
      <c r="C27" s="386">
        <v>4333</v>
      </c>
      <c r="D27" s="386">
        <v>2696</v>
      </c>
      <c r="E27" s="386">
        <v>4012</v>
      </c>
      <c r="F27" s="386">
        <v>738</v>
      </c>
      <c r="G27" s="386">
        <v>148</v>
      </c>
      <c r="H27" s="387">
        <v>12132</v>
      </c>
      <c r="I27" s="30"/>
      <c r="J27" s="214" t="s">
        <v>35</v>
      </c>
      <c r="K27" s="391">
        <f t="shared" si="1"/>
        <v>1.6897461259479063</v>
      </c>
      <c r="L27" s="391">
        <f t="shared" si="2"/>
        <v>35.715463237718431</v>
      </c>
      <c r="M27" s="391">
        <f t="shared" si="3"/>
        <v>22.222222222222221</v>
      </c>
      <c r="N27" s="391">
        <f t="shared" si="4"/>
        <v>33.069568084404885</v>
      </c>
      <c r="O27" s="391">
        <f t="shared" si="5"/>
        <v>6.0830860534124627</v>
      </c>
      <c r="P27" s="391">
        <f t="shared" si="6"/>
        <v>1.2199142762940982</v>
      </c>
      <c r="Q27" s="390">
        <f t="shared" si="7"/>
        <v>100</v>
      </c>
      <c r="R27" s="33"/>
      <c r="S27" s="382"/>
      <c r="T27" s="28"/>
    </row>
    <row r="28" spans="1:20" s="34" customFormat="1" ht="12" customHeight="1">
      <c r="A28" s="29" t="s">
        <v>36</v>
      </c>
      <c r="B28" s="386">
        <v>232</v>
      </c>
      <c r="C28" s="386">
        <v>2050</v>
      </c>
      <c r="D28" s="386">
        <v>2834</v>
      </c>
      <c r="E28" s="386">
        <v>6341</v>
      </c>
      <c r="F28" s="386">
        <v>441</v>
      </c>
      <c r="G28" s="386">
        <v>126</v>
      </c>
      <c r="H28" s="387">
        <v>12024</v>
      </c>
      <c r="I28" s="30"/>
      <c r="J28" s="214" t="s">
        <v>36</v>
      </c>
      <c r="K28" s="391">
        <f t="shared" si="1"/>
        <v>1.9294743845642048</v>
      </c>
      <c r="L28" s="391">
        <f t="shared" si="2"/>
        <v>17.049234863606124</v>
      </c>
      <c r="M28" s="391">
        <f t="shared" si="3"/>
        <v>23.569527611443782</v>
      </c>
      <c r="N28" s="391">
        <f t="shared" si="4"/>
        <v>52.736194278110446</v>
      </c>
      <c r="O28" s="391">
        <f t="shared" si="5"/>
        <v>3.6676646706586826</v>
      </c>
      <c r="P28" s="391">
        <f t="shared" si="6"/>
        <v>1.0479041916167664</v>
      </c>
      <c r="Q28" s="390">
        <f t="shared" si="7"/>
        <v>100</v>
      </c>
      <c r="R28" s="33"/>
      <c r="S28" s="382"/>
      <c r="T28" s="28"/>
    </row>
    <row r="29" spans="1:20" s="34" customFormat="1" ht="12" customHeight="1">
      <c r="A29" s="29" t="s">
        <v>37</v>
      </c>
      <c r="B29" s="386">
        <v>57</v>
      </c>
      <c r="C29" s="386">
        <v>364</v>
      </c>
      <c r="D29" s="386">
        <v>588</v>
      </c>
      <c r="E29" s="386">
        <v>1793</v>
      </c>
      <c r="F29" s="386">
        <v>70</v>
      </c>
      <c r="G29" s="386">
        <v>23</v>
      </c>
      <c r="H29" s="387">
        <v>2895</v>
      </c>
      <c r="I29" s="30"/>
      <c r="J29" s="214" t="s">
        <v>37</v>
      </c>
      <c r="K29" s="391">
        <f t="shared" si="1"/>
        <v>1.9689119170984457</v>
      </c>
      <c r="L29" s="391">
        <f t="shared" si="2"/>
        <v>12.573402417962004</v>
      </c>
      <c r="M29" s="391">
        <f t="shared" si="3"/>
        <v>20.310880829015542</v>
      </c>
      <c r="N29" s="391">
        <f t="shared" si="4"/>
        <v>61.934369602763383</v>
      </c>
      <c r="O29" s="391">
        <f t="shared" si="5"/>
        <v>2.4179620034542317</v>
      </c>
      <c r="P29" s="391">
        <f t="shared" si="6"/>
        <v>0.79447322970639023</v>
      </c>
      <c r="Q29" s="390">
        <f t="shared" si="7"/>
        <v>100</v>
      </c>
      <c r="R29" s="33"/>
      <c r="S29" s="382"/>
      <c r="T29" s="28"/>
    </row>
    <row r="30" spans="1:20" s="34" customFormat="1" ht="12" customHeight="1">
      <c r="A30" s="29" t="s">
        <v>38</v>
      </c>
      <c r="B30" s="386">
        <v>109</v>
      </c>
      <c r="C30" s="386">
        <v>827</v>
      </c>
      <c r="D30" s="386">
        <v>1113</v>
      </c>
      <c r="E30" s="386">
        <v>2916</v>
      </c>
      <c r="F30" s="386">
        <v>184</v>
      </c>
      <c r="G30" s="386">
        <v>48</v>
      </c>
      <c r="H30" s="387">
        <v>5197</v>
      </c>
      <c r="I30" s="30"/>
      <c r="J30" s="214" t="s">
        <v>38</v>
      </c>
      <c r="K30" s="391">
        <f t="shared" si="1"/>
        <v>2.097363863767558</v>
      </c>
      <c r="L30" s="391">
        <f t="shared" si="2"/>
        <v>15.91302674619973</v>
      </c>
      <c r="M30" s="391">
        <f t="shared" si="3"/>
        <v>21.416201654800844</v>
      </c>
      <c r="N30" s="391">
        <f t="shared" si="4"/>
        <v>56.109293823359629</v>
      </c>
      <c r="O30" s="391">
        <f t="shared" si="5"/>
        <v>3.5405041370021166</v>
      </c>
      <c r="P30" s="391">
        <f t="shared" si="6"/>
        <v>0.92360977487011742</v>
      </c>
      <c r="Q30" s="390">
        <f t="shared" si="7"/>
        <v>100</v>
      </c>
      <c r="R30" s="33"/>
      <c r="S30" s="382"/>
      <c r="T30" s="28"/>
    </row>
    <row r="31" spans="1:20" s="34" customFormat="1" ht="12" customHeight="1">
      <c r="A31" s="29" t="s">
        <v>39</v>
      </c>
      <c r="B31" s="386">
        <v>84</v>
      </c>
      <c r="C31" s="386">
        <v>635</v>
      </c>
      <c r="D31" s="386">
        <v>1000</v>
      </c>
      <c r="E31" s="386">
        <v>2597</v>
      </c>
      <c r="F31" s="386">
        <v>134</v>
      </c>
      <c r="G31" s="386">
        <v>56</v>
      </c>
      <c r="H31" s="387">
        <v>4506</v>
      </c>
      <c r="I31" s="30"/>
      <c r="J31" s="214" t="s">
        <v>39</v>
      </c>
      <c r="K31" s="391">
        <f t="shared" si="1"/>
        <v>1.8641810918774968</v>
      </c>
      <c r="L31" s="391">
        <f t="shared" si="2"/>
        <v>14.092321349312028</v>
      </c>
      <c r="M31" s="391">
        <f t="shared" si="3"/>
        <v>22.192632046160675</v>
      </c>
      <c r="N31" s="391">
        <f t="shared" si="4"/>
        <v>57.63426542387927</v>
      </c>
      <c r="O31" s="391">
        <f t="shared" si="5"/>
        <v>2.9738126941855305</v>
      </c>
      <c r="P31" s="391">
        <f t="shared" si="6"/>
        <v>1.2427873945849977</v>
      </c>
      <c r="Q31" s="390">
        <f t="shared" si="7"/>
        <v>100</v>
      </c>
      <c r="R31" s="33"/>
      <c r="S31" s="382"/>
      <c r="T31" s="28"/>
    </row>
    <row r="32" spans="1:20" s="34" customFormat="1" ht="9" customHeight="1">
      <c r="A32" s="29"/>
      <c r="B32" s="386"/>
      <c r="C32" s="386"/>
      <c r="D32" s="206"/>
      <c r="E32" s="386"/>
      <c r="F32" s="386"/>
      <c r="G32" s="386"/>
      <c r="H32" s="387"/>
      <c r="I32" s="30"/>
      <c r="J32" s="214"/>
      <c r="K32" s="391"/>
      <c r="L32" s="391"/>
      <c r="M32" s="391"/>
      <c r="N32" s="391"/>
      <c r="O32" s="391"/>
      <c r="P32" s="391"/>
      <c r="Q32" s="392"/>
      <c r="R32" s="33"/>
      <c r="S32" s="382"/>
      <c r="T32" s="28"/>
    </row>
    <row r="33" spans="1:19" s="37" customFormat="1" ht="12" customHeight="1">
      <c r="A33" s="35" t="s">
        <v>14</v>
      </c>
      <c r="B33" s="388">
        <v>2255</v>
      </c>
      <c r="C33" s="388">
        <v>38750</v>
      </c>
      <c r="D33" s="388">
        <v>27538</v>
      </c>
      <c r="E33" s="388">
        <v>47116</v>
      </c>
      <c r="F33" s="388">
        <v>6278</v>
      </c>
      <c r="G33" s="388">
        <v>1454</v>
      </c>
      <c r="H33" s="387">
        <v>123391</v>
      </c>
      <c r="I33" s="36"/>
      <c r="J33" s="215" t="s">
        <v>14</v>
      </c>
      <c r="K33" s="391">
        <f>B33/$H33*100</f>
        <v>1.827523887479638</v>
      </c>
      <c r="L33" s="391">
        <f t="shared" ref="L33:L35" si="8">C33/$H33*100</f>
        <v>31.404235317000428</v>
      </c>
      <c r="M33" s="391">
        <f t="shared" ref="M33:M35" si="9">D33/$H33*100</f>
        <v>22.317673087988592</v>
      </c>
      <c r="N33" s="391">
        <f t="shared" ref="N33:N35" si="10">E33/$H33*100</f>
        <v>38.184308417955933</v>
      </c>
      <c r="O33" s="391">
        <f t="shared" ref="O33:O35" si="11">F33/$H33*100</f>
        <v>5.0878913372936436</v>
      </c>
      <c r="P33" s="391">
        <f t="shared" ref="P33:P35" si="12">G33/$H33*100</f>
        <v>1.1783679522817709</v>
      </c>
      <c r="Q33" s="390">
        <f t="shared" ref="Q33:Q35" si="13">H33/$H33*100</f>
        <v>100</v>
      </c>
      <c r="S33" s="382"/>
    </row>
    <row r="34" spans="1:19" s="37" customFormat="1" ht="12" customHeight="1">
      <c r="A34" s="35" t="s">
        <v>15</v>
      </c>
      <c r="B34" s="388">
        <v>65753</v>
      </c>
      <c r="C34" s="388">
        <v>188273</v>
      </c>
      <c r="D34" s="388">
        <v>214784</v>
      </c>
      <c r="E34" s="388">
        <v>241756</v>
      </c>
      <c r="F34" s="388">
        <v>56599</v>
      </c>
      <c r="G34" s="388">
        <v>12084</v>
      </c>
      <c r="H34" s="387">
        <v>779249</v>
      </c>
      <c r="I34" s="36"/>
      <c r="J34" s="215" t="s">
        <v>15</v>
      </c>
      <c r="K34" s="391">
        <f>B34/$H34*100</f>
        <v>8.4379960705756449</v>
      </c>
      <c r="L34" s="391">
        <f t="shared" si="8"/>
        <v>24.160826642061782</v>
      </c>
      <c r="M34" s="391">
        <f t="shared" si="9"/>
        <v>27.562948428551081</v>
      </c>
      <c r="N34" s="391">
        <f t="shared" si="10"/>
        <v>31.024229739146282</v>
      </c>
      <c r="O34" s="391">
        <f t="shared" si="11"/>
        <v>7.2632752817135477</v>
      </c>
      <c r="P34" s="391">
        <f t="shared" si="12"/>
        <v>1.5507238379516688</v>
      </c>
      <c r="Q34" s="390">
        <f t="shared" si="13"/>
        <v>100</v>
      </c>
      <c r="S34" s="382"/>
    </row>
    <row r="35" spans="1:19" s="37" customFormat="1" ht="12" customHeight="1">
      <c r="A35" s="35" t="s">
        <v>16</v>
      </c>
      <c r="B35" s="388">
        <v>31666</v>
      </c>
      <c r="C35" s="388">
        <v>69561</v>
      </c>
      <c r="D35" s="388">
        <v>91460</v>
      </c>
      <c r="E35" s="388">
        <v>118943</v>
      </c>
      <c r="F35" s="388">
        <v>23985</v>
      </c>
      <c r="G35" s="388">
        <v>3025</v>
      </c>
      <c r="H35" s="387">
        <v>338640</v>
      </c>
      <c r="I35" s="36"/>
      <c r="J35" s="215" t="s">
        <v>16</v>
      </c>
      <c r="K35" s="391">
        <f>B35/$H35*100</f>
        <v>9.3509331443420738</v>
      </c>
      <c r="L35" s="391">
        <f t="shared" si="8"/>
        <v>20.54128277817151</v>
      </c>
      <c r="M35" s="391">
        <f t="shared" si="9"/>
        <v>27.00803212851406</v>
      </c>
      <c r="N35" s="391">
        <f t="shared" si="10"/>
        <v>35.123730214977556</v>
      </c>
      <c r="O35" s="391">
        <f t="shared" si="11"/>
        <v>7.082742735648476</v>
      </c>
      <c r="P35" s="391">
        <f t="shared" si="12"/>
        <v>0.8932789983463264</v>
      </c>
      <c r="Q35" s="390">
        <f t="shared" si="13"/>
        <v>100</v>
      </c>
      <c r="S35" s="382"/>
    </row>
    <row r="36" spans="1:19" s="37" customFormat="1" ht="9" customHeight="1">
      <c r="A36" s="35"/>
      <c r="B36" s="388"/>
      <c r="C36" s="388"/>
      <c r="D36" s="388"/>
      <c r="E36" s="388"/>
      <c r="F36" s="388"/>
      <c r="G36" s="388"/>
      <c r="H36" s="387"/>
      <c r="I36" s="36"/>
      <c r="J36" s="215"/>
      <c r="K36" s="389"/>
      <c r="L36" s="389"/>
      <c r="M36" s="389"/>
      <c r="N36" s="389"/>
      <c r="O36" s="389"/>
      <c r="P36" s="389"/>
      <c r="Q36" s="392"/>
      <c r="S36" s="382"/>
    </row>
    <row r="37" spans="1:19" s="45" customFormat="1" ht="12" customHeight="1">
      <c r="A37" s="35" t="s">
        <v>17</v>
      </c>
      <c r="B37" s="388">
        <v>99674</v>
      </c>
      <c r="C37" s="388">
        <v>296584</v>
      </c>
      <c r="D37" s="388">
        <v>333782</v>
      </c>
      <c r="E37" s="388">
        <v>407815</v>
      </c>
      <c r="F37" s="388">
        <v>86862</v>
      </c>
      <c r="G37" s="388">
        <v>16563</v>
      </c>
      <c r="H37" s="387">
        <v>1241280</v>
      </c>
      <c r="I37" s="36"/>
      <c r="J37" s="215" t="s">
        <v>17</v>
      </c>
      <c r="K37" s="391">
        <f>B37/$H37*100</f>
        <v>8.0299368393915955</v>
      </c>
      <c r="L37" s="391">
        <f t="shared" ref="L37" si="14">C37/$H37*100</f>
        <v>23.893400360917763</v>
      </c>
      <c r="M37" s="391">
        <f t="shared" ref="M37" si="15">D37/$H37*100</f>
        <v>26.89014565609693</v>
      </c>
      <c r="N37" s="391">
        <f t="shared" ref="N37" si="16">E37/$H37*100</f>
        <v>32.854392240268112</v>
      </c>
      <c r="O37" s="391">
        <f t="shared" ref="O37" si="17">F37/$H37*100</f>
        <v>6.9977764887857701</v>
      </c>
      <c r="P37" s="391">
        <f t="shared" ref="P37" si="18">G37/$H37*100</f>
        <v>1.3343484145398299</v>
      </c>
      <c r="Q37" s="390">
        <f t="shared" ref="Q37" si="19">H37/$H37*100</f>
        <v>100</v>
      </c>
      <c r="S37" s="382"/>
    </row>
    <row r="38" spans="1:19" s="38" customFormat="1" ht="12" customHeight="1">
      <c r="A38" s="38" t="s">
        <v>52</v>
      </c>
      <c r="B38" s="389">
        <v>2.9286885084029466</v>
      </c>
      <c r="C38" s="389">
        <v>13.295645351693395</v>
      </c>
      <c r="D38" s="389">
        <v>8.4929941686443833</v>
      </c>
      <c r="E38" s="389">
        <v>11.829279782494583</v>
      </c>
      <c r="F38" s="389">
        <v>7.3425662878787881</v>
      </c>
      <c r="G38" s="389">
        <v>7.2431567721293995</v>
      </c>
      <c r="H38" s="390">
        <v>10.0947587880445</v>
      </c>
      <c r="J38" s="216"/>
      <c r="K38" s="193"/>
      <c r="L38" s="193"/>
      <c r="M38" s="193"/>
      <c r="N38" s="193"/>
      <c r="O38" s="193"/>
      <c r="P38" s="193"/>
      <c r="Q38" s="176"/>
    </row>
    <row r="39" spans="1:19" s="38" customFormat="1" ht="4.5" customHeight="1">
      <c r="A39" s="105"/>
      <c r="B39" s="195"/>
      <c r="C39" s="195"/>
      <c r="D39" s="195"/>
      <c r="E39" s="195"/>
      <c r="F39" s="195"/>
      <c r="G39" s="195"/>
      <c r="H39" s="197"/>
      <c r="J39" s="217"/>
      <c r="K39" s="196"/>
      <c r="L39" s="196"/>
      <c r="M39" s="196"/>
      <c r="N39" s="196"/>
      <c r="O39" s="196"/>
      <c r="P39" s="196"/>
      <c r="Q39" s="178"/>
    </row>
    <row r="40" spans="1:19" s="38" customFormat="1" ht="9" customHeight="1">
      <c r="B40" s="39"/>
      <c r="C40" s="39"/>
      <c r="D40" s="39"/>
      <c r="E40" s="39"/>
      <c r="F40" s="39"/>
      <c r="G40" s="39"/>
    </row>
    <row r="41" spans="1:19" s="84" customFormat="1" ht="9" customHeight="1">
      <c r="A41" s="86" t="s">
        <v>78</v>
      </c>
      <c r="B41" s="85"/>
      <c r="C41" s="85"/>
      <c r="D41" s="85"/>
      <c r="E41" s="85"/>
      <c r="F41" s="85"/>
      <c r="G41" s="85"/>
      <c r="J41" s="88"/>
      <c r="K41" s="85"/>
      <c r="L41" s="85"/>
      <c r="M41" s="85"/>
      <c r="Q41" s="88"/>
    </row>
    <row r="42" spans="1:19">
      <c r="A42" s="26"/>
      <c r="B42" s="26"/>
      <c r="C42" s="26"/>
      <c r="D42" s="26"/>
      <c r="E42" s="26"/>
      <c r="F42" s="26"/>
      <c r="G42" s="26"/>
      <c r="H42" s="229"/>
      <c r="I42" s="26"/>
      <c r="J42" s="26"/>
      <c r="K42" s="26"/>
      <c r="L42" s="26"/>
      <c r="M42" s="26"/>
    </row>
  </sheetData>
  <mergeCells count="17">
    <mergeCell ref="A2:A6"/>
    <mergeCell ref="B2:B6"/>
    <mergeCell ref="C2:C6"/>
    <mergeCell ref="D2:D6"/>
    <mergeCell ref="J2:J6"/>
    <mergeCell ref="A7:Q7"/>
    <mergeCell ref="L2:L6"/>
    <mergeCell ref="E2:E6"/>
    <mergeCell ref="F2:F6"/>
    <mergeCell ref="G2:G6"/>
    <mergeCell ref="H2:H6"/>
    <mergeCell ref="K2:K6"/>
    <mergeCell ref="Q2:Q6"/>
    <mergeCell ref="M2:M6"/>
    <mergeCell ref="N2:N6"/>
    <mergeCell ref="O2:O6"/>
    <mergeCell ref="P2:P6"/>
  </mergeCells>
  <phoneticPr fontId="5" type="noConversion"/>
  <hyperlinks>
    <hyperlink ref="Q1" location="E!A1" display="Retour au menu" xr:uid="{00000000-0004-0000-0B00-000000000000}"/>
  </hyperlinks>
  <pageMargins left="0.59055118110236227" right="0.59055118110236227" top="1.1811023622047245" bottom="0.59055118110236227" header="0.11811023622047245" footer="0.19685039370078741"/>
  <pageSetup paperSize="9" scale="89" orientation="landscape" r:id="rId1"/>
  <headerFooter alignWithMargins="0">
    <oddHeader xml:space="preserve">&amp;L&amp;G  &amp;"HermesTT,Normal"&amp;14&amp;U&amp;K002060Le marché du travail bruxellois : données statistiques - &amp;12Emploi indépendant&amp;10&amp;U                                                                                                            </oddHeader>
    <oddFooter xml:space="preserve">&amp;R&amp;8E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47"/>
  <sheetViews>
    <sheetView showGridLines="0" topLeftCell="B1" zoomScale="85" zoomScaleNormal="85" workbookViewId="0">
      <selection activeCell="C2" sqref="C2:C6"/>
    </sheetView>
  </sheetViews>
  <sheetFormatPr baseColWidth="10" defaultColWidth="11.44140625" defaultRowHeight="10.199999999999999"/>
  <cols>
    <col min="1" max="1" width="19" style="54" customWidth="1"/>
    <col min="2" max="2" width="8.5546875" style="71" customWidth="1"/>
    <col min="3" max="30" width="8.109375" style="54" customWidth="1"/>
    <col min="31" max="31" width="3.109375" style="54" customWidth="1"/>
    <col min="32" max="16384" width="11.44140625" style="54"/>
  </cols>
  <sheetData>
    <row r="1" spans="1:32" s="4" customFormat="1" ht="24" customHeight="1">
      <c r="A1" s="17" t="s">
        <v>76</v>
      </c>
      <c r="B1" s="363"/>
      <c r="I1" s="20"/>
      <c r="K1" s="18"/>
      <c r="L1" s="18"/>
      <c r="M1" s="65"/>
      <c r="N1" s="65"/>
      <c r="AC1" s="18"/>
      <c r="AD1" s="65" t="s">
        <v>42</v>
      </c>
    </row>
    <row r="2" spans="1:32" s="4" customFormat="1" ht="3" customHeight="1">
      <c r="A2" s="400"/>
      <c r="B2" s="401"/>
      <c r="C2" s="395"/>
      <c r="D2" s="395"/>
      <c r="E2" s="399"/>
      <c r="F2" s="399"/>
      <c r="G2" s="395"/>
      <c r="H2" s="395"/>
      <c r="I2" s="395"/>
      <c r="J2" s="395"/>
      <c r="K2" s="395"/>
      <c r="L2" s="395"/>
      <c r="M2" s="395"/>
      <c r="N2" s="361"/>
      <c r="AC2" s="395"/>
      <c r="AD2" s="395"/>
    </row>
    <row r="3" spans="1:32" s="4" customFormat="1" ht="3" customHeight="1">
      <c r="A3" s="400"/>
      <c r="B3" s="401"/>
      <c r="C3" s="395"/>
      <c r="D3" s="395"/>
      <c r="E3" s="399"/>
      <c r="F3" s="399"/>
      <c r="G3" s="395"/>
      <c r="H3" s="395"/>
      <c r="I3" s="395"/>
      <c r="J3" s="395"/>
      <c r="K3" s="395"/>
      <c r="L3" s="395"/>
      <c r="M3" s="395"/>
      <c r="N3" s="361"/>
      <c r="AC3" s="395"/>
      <c r="AD3" s="395"/>
    </row>
    <row r="4" spans="1:32" s="4" customFormat="1" ht="3" customHeight="1">
      <c r="A4" s="400"/>
      <c r="B4" s="401"/>
      <c r="C4" s="395"/>
      <c r="D4" s="395"/>
      <c r="E4" s="399"/>
      <c r="F4" s="399"/>
      <c r="G4" s="395"/>
      <c r="H4" s="395"/>
      <c r="I4" s="395"/>
      <c r="J4" s="395"/>
      <c r="K4" s="395"/>
      <c r="L4" s="395"/>
      <c r="M4" s="395"/>
      <c r="N4" s="361"/>
      <c r="AC4" s="395"/>
      <c r="AD4" s="395"/>
    </row>
    <row r="5" spans="1:32" s="4" customFormat="1" ht="3" customHeight="1">
      <c r="A5" s="400"/>
      <c r="B5" s="401"/>
      <c r="C5" s="395"/>
      <c r="D5" s="395"/>
      <c r="E5" s="399"/>
      <c r="F5" s="399"/>
      <c r="G5" s="395"/>
      <c r="H5" s="395"/>
      <c r="I5" s="395"/>
      <c r="J5" s="395"/>
      <c r="K5" s="395"/>
      <c r="L5" s="395"/>
      <c r="M5" s="395"/>
      <c r="N5" s="361"/>
      <c r="AC5" s="395"/>
      <c r="AD5" s="395"/>
    </row>
    <row r="6" spans="1:32" s="4" customFormat="1" ht="3" customHeight="1">
      <c r="A6" s="400"/>
      <c r="B6" s="401"/>
      <c r="C6" s="395"/>
      <c r="D6" s="395"/>
      <c r="E6" s="399"/>
      <c r="F6" s="399"/>
      <c r="G6" s="395"/>
      <c r="H6" s="395"/>
      <c r="I6" s="395"/>
      <c r="J6" s="395"/>
      <c r="K6" s="395"/>
      <c r="L6" s="395"/>
      <c r="M6" s="395"/>
      <c r="N6" s="361"/>
      <c r="AC6" s="395"/>
      <c r="AD6" s="395"/>
    </row>
    <row r="7" spans="1:32" s="4" customFormat="1" ht="18.75" customHeight="1">
      <c r="A7" s="62" t="s">
        <v>83</v>
      </c>
      <c r="B7" s="73"/>
      <c r="C7" s="63"/>
      <c r="D7" s="63"/>
      <c r="E7" s="63"/>
      <c r="F7" s="63"/>
      <c r="G7" s="63"/>
      <c r="H7" s="63"/>
      <c r="I7" s="64"/>
      <c r="J7" s="63"/>
      <c r="K7" s="63"/>
      <c r="L7" s="63"/>
      <c r="M7" s="63"/>
      <c r="N7" s="63"/>
      <c r="O7" s="63"/>
      <c r="P7" s="63"/>
      <c r="Q7" s="63"/>
      <c r="R7" s="63"/>
      <c r="S7" s="63"/>
      <c r="T7" s="63"/>
      <c r="U7" s="63"/>
      <c r="V7" s="63"/>
      <c r="W7" s="63"/>
      <c r="X7" s="63"/>
      <c r="Y7" s="63"/>
      <c r="Z7" s="63"/>
      <c r="AA7" s="63"/>
      <c r="AB7" s="63"/>
      <c r="AC7" s="63"/>
      <c r="AD7" s="63"/>
      <c r="AF7" s="15"/>
    </row>
    <row r="8" spans="1:32" s="4" customFormat="1" ht="4.5" customHeight="1">
      <c r="A8" s="15"/>
      <c r="B8" s="68"/>
      <c r="C8" s="15"/>
      <c r="D8" s="15"/>
      <c r="E8" s="15"/>
      <c r="F8" s="15"/>
      <c r="G8" s="15"/>
      <c r="H8" s="15"/>
      <c r="I8" s="21"/>
      <c r="J8" s="15"/>
      <c r="K8" s="15"/>
      <c r="L8" s="15"/>
      <c r="M8" s="15"/>
      <c r="N8" s="15"/>
      <c r="O8" s="15"/>
      <c r="P8" s="15"/>
      <c r="Q8" s="15"/>
      <c r="R8" s="15"/>
      <c r="S8" s="15"/>
      <c r="T8" s="15"/>
      <c r="U8" s="15"/>
      <c r="V8" s="15"/>
      <c r="W8" s="15"/>
      <c r="X8" s="15"/>
      <c r="Y8" s="15"/>
      <c r="Z8" s="15"/>
      <c r="AA8" s="15"/>
      <c r="AB8" s="15"/>
      <c r="AC8" s="15"/>
      <c r="AD8" s="15"/>
      <c r="AF8" s="15"/>
    </row>
    <row r="9" spans="1:32" s="4" customFormat="1" ht="3" customHeight="1">
      <c r="A9" s="100"/>
      <c r="B9" s="101"/>
      <c r="C9" s="110"/>
      <c r="D9" s="110"/>
      <c r="E9" s="110"/>
      <c r="F9" s="110"/>
      <c r="G9" s="110"/>
      <c r="H9" s="110"/>
      <c r="I9" s="111"/>
      <c r="J9" s="110"/>
      <c r="K9" s="110"/>
      <c r="L9" s="110"/>
      <c r="M9" s="110"/>
      <c r="N9" s="110"/>
      <c r="O9" s="110"/>
      <c r="P9" s="112"/>
      <c r="Q9" s="112"/>
      <c r="R9" s="112"/>
      <c r="S9" s="112"/>
      <c r="T9" s="112"/>
      <c r="U9" s="112"/>
      <c r="V9" s="112"/>
      <c r="W9" s="112"/>
      <c r="X9" s="112"/>
      <c r="Y9" s="112"/>
      <c r="Z9" s="112"/>
      <c r="AA9" s="112"/>
      <c r="AB9" s="112"/>
      <c r="AC9" s="112"/>
      <c r="AD9" s="100"/>
      <c r="AF9" s="15"/>
    </row>
    <row r="10" spans="1:32" s="40" customFormat="1" ht="24" customHeight="1">
      <c r="A10" s="402" t="s">
        <v>9</v>
      </c>
      <c r="B10" s="69"/>
      <c r="C10" s="396">
        <v>1997</v>
      </c>
      <c r="D10" s="396">
        <v>1998</v>
      </c>
      <c r="E10" s="396">
        <v>1999</v>
      </c>
      <c r="F10" s="396">
        <v>2000</v>
      </c>
      <c r="G10" s="396">
        <v>2001</v>
      </c>
      <c r="H10" s="396">
        <v>2002</v>
      </c>
      <c r="I10" s="396" t="s">
        <v>2</v>
      </c>
      <c r="J10" s="396">
        <v>2004</v>
      </c>
      <c r="K10" s="396">
        <v>2005</v>
      </c>
      <c r="L10" s="396">
        <v>2006</v>
      </c>
      <c r="M10" s="396">
        <v>2007</v>
      </c>
      <c r="N10" s="396">
        <v>2008</v>
      </c>
      <c r="O10" s="396">
        <v>2009</v>
      </c>
      <c r="P10" s="396">
        <v>2010</v>
      </c>
      <c r="Q10" s="396">
        <v>2011</v>
      </c>
      <c r="R10" s="396">
        <v>2012</v>
      </c>
      <c r="S10" s="396">
        <v>2013</v>
      </c>
      <c r="T10" s="396">
        <v>2014</v>
      </c>
      <c r="U10" s="396">
        <v>2015</v>
      </c>
      <c r="V10" s="396">
        <v>2016</v>
      </c>
      <c r="W10" s="396">
        <v>2017</v>
      </c>
      <c r="X10" s="396">
        <v>2018</v>
      </c>
      <c r="Y10" s="396">
        <v>2019</v>
      </c>
      <c r="Z10" s="396">
        <v>2020</v>
      </c>
      <c r="AA10" s="396">
        <v>2021</v>
      </c>
      <c r="AB10" s="396">
        <v>2022</v>
      </c>
      <c r="AC10" s="397" t="s">
        <v>84</v>
      </c>
      <c r="AD10" s="398"/>
      <c r="AE10" s="72"/>
    </row>
    <row r="11" spans="1:32" s="40" customFormat="1" ht="3" customHeight="1">
      <c r="A11" s="402"/>
      <c r="B11" s="69"/>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118"/>
      <c r="AD11" s="109"/>
      <c r="AE11" s="72"/>
    </row>
    <row r="12" spans="1:32" s="40" customFormat="1" ht="3" customHeight="1">
      <c r="A12" s="402"/>
      <c r="B12" s="69"/>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127"/>
      <c r="AD12" s="362"/>
      <c r="AE12" s="72"/>
    </row>
    <row r="13" spans="1:32" s="40" customFormat="1" ht="11.25" customHeight="1">
      <c r="A13" s="402"/>
      <c r="B13" s="69"/>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115" t="s">
        <v>60</v>
      </c>
      <c r="AD13" s="114" t="s">
        <v>4</v>
      </c>
      <c r="AE13" s="72"/>
    </row>
    <row r="14" spans="1:32" s="40" customFormat="1" ht="3" customHeight="1">
      <c r="A14" s="107"/>
      <c r="B14" s="108"/>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7"/>
      <c r="AD14" s="118"/>
      <c r="AE14" s="72"/>
    </row>
    <row r="15" spans="1:32" s="26" customFormat="1" ht="3" customHeight="1">
      <c r="A15" s="25"/>
      <c r="B15" s="68"/>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20"/>
    </row>
    <row r="16" spans="1:32" s="49" customFormat="1" ht="12" customHeight="1">
      <c r="A16" s="5" t="s">
        <v>14</v>
      </c>
      <c r="B16" s="102"/>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2"/>
      <c r="AE16" s="47"/>
      <c r="AF16" s="50"/>
    </row>
    <row r="17" spans="1:32" s="49" customFormat="1" ht="12" customHeight="1">
      <c r="A17" s="34" t="s">
        <v>12</v>
      </c>
      <c r="B17" s="104" t="s">
        <v>6</v>
      </c>
      <c r="C17" s="130">
        <v>37198</v>
      </c>
      <c r="D17" s="130">
        <v>37289</v>
      </c>
      <c r="E17" s="130">
        <v>37074</v>
      </c>
      <c r="F17" s="130">
        <v>37090</v>
      </c>
      <c r="G17" s="130">
        <v>36869</v>
      </c>
      <c r="H17" s="130">
        <v>37039</v>
      </c>
      <c r="I17" s="130">
        <v>37835</v>
      </c>
      <c r="J17" s="130">
        <v>38890</v>
      </c>
      <c r="K17" s="130">
        <v>40095</v>
      </c>
      <c r="L17" s="130">
        <v>41749</v>
      </c>
      <c r="M17" s="130">
        <v>45161</v>
      </c>
      <c r="N17" s="130">
        <v>47255</v>
      </c>
      <c r="O17" s="130">
        <v>48047</v>
      </c>
      <c r="P17" s="130">
        <v>49821</v>
      </c>
      <c r="Q17" s="130">
        <v>51715</v>
      </c>
      <c r="R17" s="130">
        <v>54618</v>
      </c>
      <c r="S17" s="130">
        <v>55394</v>
      </c>
      <c r="T17" s="130">
        <v>57239</v>
      </c>
      <c r="U17" s="130">
        <v>59495</v>
      </c>
      <c r="V17" s="130">
        <v>60617</v>
      </c>
      <c r="W17" s="130">
        <v>61677</v>
      </c>
      <c r="X17" s="368">
        <v>63410</v>
      </c>
      <c r="Y17" s="376">
        <v>65578</v>
      </c>
      <c r="Z17" s="376">
        <v>67534</v>
      </c>
      <c r="AA17" s="376">
        <v>68986</v>
      </c>
      <c r="AB17" s="376">
        <v>69090</v>
      </c>
      <c r="AC17" s="130">
        <f>AB17-AA17</f>
        <v>104</v>
      </c>
      <c r="AD17" s="174">
        <f>((AB17/AA17)-1)*100</f>
        <v>0.15075522569796274</v>
      </c>
      <c r="AE17" s="52"/>
      <c r="AF17" s="50"/>
    </row>
    <row r="18" spans="1:32" s="49" customFormat="1" ht="12" customHeight="1">
      <c r="A18" s="34"/>
      <c r="B18" s="104" t="s">
        <v>7</v>
      </c>
      <c r="C18" s="130">
        <v>14870</v>
      </c>
      <c r="D18" s="130">
        <v>14994</v>
      </c>
      <c r="E18" s="130">
        <v>15051</v>
      </c>
      <c r="F18" s="130">
        <v>15148</v>
      </c>
      <c r="G18" s="130">
        <v>15064</v>
      </c>
      <c r="H18" s="130">
        <v>15073</v>
      </c>
      <c r="I18" s="130">
        <v>17873</v>
      </c>
      <c r="J18" s="130">
        <v>17344</v>
      </c>
      <c r="K18" s="130">
        <v>17067</v>
      </c>
      <c r="L18" s="130">
        <v>17063</v>
      </c>
      <c r="M18" s="130">
        <v>17562</v>
      </c>
      <c r="N18" s="130">
        <v>18061</v>
      </c>
      <c r="O18" s="130">
        <v>18002</v>
      </c>
      <c r="P18" s="130">
        <v>18407</v>
      </c>
      <c r="Q18" s="130">
        <v>18673</v>
      </c>
      <c r="R18" s="130">
        <v>19421</v>
      </c>
      <c r="S18" s="130">
        <v>19756</v>
      </c>
      <c r="T18" s="130">
        <v>20257</v>
      </c>
      <c r="U18" s="130">
        <v>20877</v>
      </c>
      <c r="V18" s="130">
        <v>21005</v>
      </c>
      <c r="W18" s="130">
        <v>21359</v>
      </c>
      <c r="X18" s="368">
        <v>21718</v>
      </c>
      <c r="Y18" s="376">
        <v>22252</v>
      </c>
      <c r="Z18" s="376">
        <v>23005</v>
      </c>
      <c r="AA18" s="376">
        <v>23641</v>
      </c>
      <c r="AB18" s="376">
        <v>23696</v>
      </c>
      <c r="AC18" s="130">
        <f t="shared" ref="AC18:AC19" si="0">AB18-AA18</f>
        <v>55</v>
      </c>
      <c r="AD18" s="174">
        <f t="shared" ref="AD18:AD19" si="1">((AB18/AA18)-1)*100</f>
        <v>0.23264667315257004</v>
      </c>
      <c r="AE18" s="52"/>
      <c r="AF18" s="50"/>
    </row>
    <row r="19" spans="1:32" s="49" customFormat="1" ht="12" customHeight="1">
      <c r="A19" s="34"/>
      <c r="B19" s="104" t="s">
        <v>8</v>
      </c>
      <c r="C19" s="130">
        <v>52068</v>
      </c>
      <c r="D19" s="130">
        <v>52283</v>
      </c>
      <c r="E19" s="130">
        <v>52125</v>
      </c>
      <c r="F19" s="130">
        <v>52238</v>
      </c>
      <c r="G19" s="130">
        <v>51933</v>
      </c>
      <c r="H19" s="130">
        <v>52112</v>
      </c>
      <c r="I19" s="130">
        <v>55708</v>
      </c>
      <c r="J19" s="130">
        <v>56234</v>
      </c>
      <c r="K19" s="130">
        <v>57162</v>
      </c>
      <c r="L19" s="130">
        <v>58812</v>
      </c>
      <c r="M19" s="130">
        <v>62723</v>
      </c>
      <c r="N19" s="130">
        <v>65316</v>
      </c>
      <c r="O19" s="130">
        <v>66049</v>
      </c>
      <c r="P19" s="130">
        <v>68228</v>
      </c>
      <c r="Q19" s="130">
        <v>70388</v>
      </c>
      <c r="R19" s="130">
        <v>74039</v>
      </c>
      <c r="S19" s="130">
        <v>75150</v>
      </c>
      <c r="T19" s="130">
        <v>77496</v>
      </c>
      <c r="U19" s="130">
        <v>80372</v>
      </c>
      <c r="V19" s="130">
        <v>81622</v>
      </c>
      <c r="W19" s="130">
        <v>83036</v>
      </c>
      <c r="X19" s="368">
        <f>SUM(X17:X18)</f>
        <v>85128</v>
      </c>
      <c r="Y19" s="368">
        <f>SUM(Y17:Y18)</f>
        <v>87830</v>
      </c>
      <c r="Z19" s="368">
        <v>90539</v>
      </c>
      <c r="AA19" s="368">
        <v>92627</v>
      </c>
      <c r="AB19" s="376">
        <v>92786</v>
      </c>
      <c r="AC19" s="130">
        <f t="shared" si="0"/>
        <v>159</v>
      </c>
      <c r="AD19" s="174">
        <f t="shared" si="1"/>
        <v>0.17165621255141872</v>
      </c>
      <c r="AE19" s="52"/>
      <c r="AF19" s="50"/>
    </row>
    <row r="20" spans="1:32" s="49" customFormat="1" ht="3" customHeight="1">
      <c r="A20" s="34"/>
      <c r="B20" s="106"/>
      <c r="C20" s="132"/>
      <c r="D20" s="133"/>
      <c r="E20" s="133"/>
      <c r="F20" s="133"/>
      <c r="G20" s="133"/>
      <c r="H20" s="133"/>
      <c r="I20" s="133"/>
      <c r="J20" s="133"/>
      <c r="K20" s="133"/>
      <c r="L20" s="133"/>
      <c r="M20" s="133"/>
      <c r="N20" s="133"/>
      <c r="O20" s="133"/>
      <c r="P20" s="133"/>
      <c r="Q20" s="133"/>
      <c r="R20" s="133"/>
      <c r="S20" s="133"/>
      <c r="T20" s="133"/>
      <c r="U20" s="133"/>
      <c r="V20" s="133"/>
      <c r="W20" s="133"/>
      <c r="X20" s="369"/>
      <c r="Y20" s="369"/>
      <c r="Z20" s="369"/>
      <c r="AA20" s="369"/>
      <c r="AB20" s="369"/>
      <c r="AC20" s="133"/>
      <c r="AD20" s="226"/>
      <c r="AE20" s="52"/>
      <c r="AF20" s="50"/>
    </row>
    <row r="21" spans="1:32" s="49" customFormat="1" ht="3" customHeight="1">
      <c r="A21" s="34"/>
      <c r="B21" s="104"/>
      <c r="C21" s="131"/>
      <c r="D21" s="130"/>
      <c r="E21" s="130"/>
      <c r="F21" s="130"/>
      <c r="G21" s="130"/>
      <c r="H21" s="130"/>
      <c r="I21" s="130"/>
      <c r="J21" s="130"/>
      <c r="K21" s="130"/>
      <c r="L21" s="130"/>
      <c r="M21" s="130"/>
      <c r="N21" s="130"/>
      <c r="O21" s="130"/>
      <c r="P21" s="130"/>
      <c r="Q21" s="130"/>
      <c r="R21" s="130"/>
      <c r="S21" s="130"/>
      <c r="T21" s="130"/>
      <c r="U21" s="130"/>
      <c r="V21" s="130"/>
      <c r="W21" s="130"/>
      <c r="X21" s="368"/>
      <c r="Y21" s="368"/>
      <c r="Z21" s="368"/>
      <c r="AA21" s="368"/>
      <c r="AB21" s="368"/>
      <c r="AC21" s="130"/>
      <c r="AD21" s="174"/>
      <c r="AE21" s="52"/>
      <c r="AF21" s="50"/>
    </row>
    <row r="22" spans="1:32" s="49" customFormat="1" ht="12" customHeight="1">
      <c r="A22" s="34" t="s">
        <v>13</v>
      </c>
      <c r="B22" s="104" t="s">
        <v>6</v>
      </c>
      <c r="C22" s="130">
        <v>5578</v>
      </c>
      <c r="D22" s="130">
        <v>5770</v>
      </c>
      <c r="E22" s="130">
        <v>5859</v>
      </c>
      <c r="F22" s="130">
        <v>6101</v>
      </c>
      <c r="G22" s="130">
        <v>6251</v>
      </c>
      <c r="H22" s="130">
        <v>6394</v>
      </c>
      <c r="I22" s="130">
        <v>6545</v>
      </c>
      <c r="J22" s="130">
        <v>6876</v>
      </c>
      <c r="K22" s="130">
        <v>7123</v>
      </c>
      <c r="L22" s="130">
        <v>7466</v>
      </c>
      <c r="M22" s="130">
        <v>7880</v>
      </c>
      <c r="N22" s="130">
        <v>8184</v>
      </c>
      <c r="O22" s="130">
        <v>8079</v>
      </c>
      <c r="P22" s="130">
        <v>8014</v>
      </c>
      <c r="Q22" s="130">
        <v>8112</v>
      </c>
      <c r="R22" s="130">
        <v>8318</v>
      </c>
      <c r="S22" s="130">
        <v>8560</v>
      </c>
      <c r="T22" s="130">
        <v>8605</v>
      </c>
      <c r="U22" s="130">
        <v>8734</v>
      </c>
      <c r="V22" s="130">
        <v>8998</v>
      </c>
      <c r="W22" s="130">
        <v>9513</v>
      </c>
      <c r="X22" s="368">
        <v>9866</v>
      </c>
      <c r="Y22" s="376">
        <v>10360</v>
      </c>
      <c r="Z22" s="376">
        <v>10594</v>
      </c>
      <c r="AA22" s="376">
        <v>11174</v>
      </c>
      <c r="AB22" s="376">
        <v>11767</v>
      </c>
      <c r="AC22" s="130">
        <f>AB22-AA22</f>
        <v>593</v>
      </c>
      <c r="AD22" s="174">
        <f>((AB22/AA22)-1)*100</f>
        <v>5.3069625917308016</v>
      </c>
      <c r="AF22" s="50"/>
    </row>
    <row r="23" spans="1:32" s="49" customFormat="1" ht="12" customHeight="1">
      <c r="A23" s="34"/>
      <c r="B23" s="104" t="s">
        <v>7</v>
      </c>
      <c r="C23" s="130">
        <v>2297</v>
      </c>
      <c r="D23" s="130">
        <v>2426</v>
      </c>
      <c r="E23" s="130">
        <v>2616</v>
      </c>
      <c r="F23" s="130">
        <v>2906</v>
      </c>
      <c r="G23" s="130">
        <v>3114</v>
      </c>
      <c r="H23" s="130">
        <v>3297</v>
      </c>
      <c r="I23" s="130">
        <v>3365</v>
      </c>
      <c r="J23" s="130">
        <v>3529</v>
      </c>
      <c r="K23" s="130">
        <v>3742</v>
      </c>
      <c r="L23" s="130">
        <v>4007</v>
      </c>
      <c r="M23" s="130">
        <v>4319</v>
      </c>
      <c r="N23" s="130">
        <v>4678</v>
      </c>
      <c r="O23" s="130">
        <v>4862</v>
      </c>
      <c r="P23" s="130">
        <v>4981</v>
      </c>
      <c r="Q23" s="130">
        <v>5175</v>
      </c>
      <c r="R23" s="130">
        <v>5459</v>
      </c>
      <c r="S23" s="130">
        <v>5713</v>
      </c>
      <c r="T23" s="130">
        <v>5918</v>
      </c>
      <c r="U23" s="130">
        <v>6081</v>
      </c>
      <c r="V23" s="130">
        <v>6423</v>
      </c>
      <c r="W23" s="130">
        <v>6887</v>
      </c>
      <c r="X23" s="368">
        <v>7145</v>
      </c>
      <c r="Y23" s="376">
        <v>7565</v>
      </c>
      <c r="Z23" s="376">
        <v>7847</v>
      </c>
      <c r="AA23" s="376">
        <v>8446</v>
      </c>
      <c r="AB23" s="376">
        <v>8921</v>
      </c>
      <c r="AC23" s="130">
        <f t="shared" ref="AC23:AC24" si="2">AB23-AA23</f>
        <v>475</v>
      </c>
      <c r="AD23" s="174">
        <f t="shared" ref="AD23:AD24" si="3">((AB23/AA23)-1)*100</f>
        <v>5.6239640066303664</v>
      </c>
      <c r="AE23" s="52"/>
      <c r="AF23" s="50"/>
    </row>
    <row r="24" spans="1:32" s="49" customFormat="1" ht="12" customHeight="1">
      <c r="A24" s="34"/>
      <c r="B24" s="104" t="s">
        <v>8</v>
      </c>
      <c r="C24" s="130">
        <v>7875</v>
      </c>
      <c r="D24" s="130">
        <v>8196</v>
      </c>
      <c r="E24" s="130">
        <v>8475</v>
      </c>
      <c r="F24" s="130">
        <v>9007</v>
      </c>
      <c r="G24" s="130">
        <v>9365</v>
      </c>
      <c r="H24" s="130">
        <v>9691</v>
      </c>
      <c r="I24" s="130">
        <v>9910</v>
      </c>
      <c r="J24" s="130">
        <v>10405</v>
      </c>
      <c r="K24" s="130">
        <v>10865</v>
      </c>
      <c r="L24" s="130">
        <v>11473</v>
      </c>
      <c r="M24" s="130">
        <v>12199</v>
      </c>
      <c r="N24" s="130">
        <v>12862</v>
      </c>
      <c r="O24" s="130">
        <v>12941</v>
      </c>
      <c r="P24" s="130">
        <v>12995</v>
      </c>
      <c r="Q24" s="130">
        <v>13287</v>
      </c>
      <c r="R24" s="130">
        <v>13777</v>
      </c>
      <c r="S24" s="130">
        <v>14273</v>
      </c>
      <c r="T24" s="130">
        <v>14523</v>
      </c>
      <c r="U24" s="130">
        <v>14815</v>
      </c>
      <c r="V24" s="130">
        <v>15421</v>
      </c>
      <c r="W24" s="130">
        <v>16400</v>
      </c>
      <c r="X24" s="368">
        <f>SUM(X22:X23)</f>
        <v>17011</v>
      </c>
      <c r="Y24" s="368">
        <f>SUM(Y22:Y23)</f>
        <v>17925</v>
      </c>
      <c r="Z24" s="368">
        <v>18441</v>
      </c>
      <c r="AA24" s="368">
        <v>19620</v>
      </c>
      <c r="AB24" s="376">
        <v>20688</v>
      </c>
      <c r="AC24" s="130">
        <f t="shared" si="2"/>
        <v>1068</v>
      </c>
      <c r="AD24" s="174">
        <f t="shared" si="3"/>
        <v>5.4434250764525904</v>
      </c>
      <c r="AE24" s="52"/>
      <c r="AF24" s="50"/>
    </row>
    <row r="25" spans="1:32" s="49" customFormat="1" ht="3" customHeight="1">
      <c r="A25" s="34"/>
      <c r="B25" s="106"/>
      <c r="C25" s="133"/>
      <c r="D25" s="133"/>
      <c r="E25" s="133"/>
      <c r="F25" s="133"/>
      <c r="G25" s="133"/>
      <c r="H25" s="133"/>
      <c r="I25" s="133"/>
      <c r="J25" s="133"/>
      <c r="K25" s="133"/>
      <c r="L25" s="133"/>
      <c r="M25" s="133"/>
      <c r="N25" s="133"/>
      <c r="O25" s="133"/>
      <c r="P25" s="133"/>
      <c r="Q25" s="133"/>
      <c r="R25" s="133"/>
      <c r="S25" s="133"/>
      <c r="T25" s="133"/>
      <c r="U25" s="133"/>
      <c r="V25" s="133"/>
      <c r="W25" s="133"/>
      <c r="X25" s="369"/>
      <c r="Y25" s="369"/>
      <c r="Z25" s="369"/>
      <c r="AA25" s="369"/>
      <c r="AB25" s="369"/>
      <c r="AC25" s="133"/>
      <c r="AD25" s="226"/>
      <c r="AE25" s="52"/>
      <c r="AF25" s="50"/>
    </row>
    <row r="26" spans="1:32" s="49" customFormat="1" ht="3" customHeight="1">
      <c r="A26" s="34"/>
      <c r="B26" s="104"/>
      <c r="C26" s="130"/>
      <c r="D26" s="130">
        <v>2010</v>
      </c>
      <c r="E26" s="130"/>
      <c r="F26" s="130"/>
      <c r="G26" s="130"/>
      <c r="H26" s="130"/>
      <c r="I26" s="130"/>
      <c r="J26" s="130"/>
      <c r="K26" s="130"/>
      <c r="L26" s="130"/>
      <c r="M26" s="130"/>
      <c r="N26" s="130"/>
      <c r="O26" s="130"/>
      <c r="P26" s="130"/>
      <c r="Q26" s="130"/>
      <c r="R26" s="130"/>
      <c r="S26" s="130"/>
      <c r="T26" s="130"/>
      <c r="U26" s="130"/>
      <c r="V26" s="130"/>
      <c r="W26" s="130"/>
      <c r="X26" s="368"/>
      <c r="Y26" s="368"/>
      <c r="Z26" s="368"/>
      <c r="AA26" s="368"/>
      <c r="AB26" s="368"/>
      <c r="AC26" s="130"/>
      <c r="AD26" s="174"/>
      <c r="AE26" s="52"/>
      <c r="AF26" s="50"/>
    </row>
    <row r="27" spans="1:32" s="49" customFormat="1" ht="12" customHeight="1">
      <c r="A27" s="34" t="s">
        <v>41</v>
      </c>
      <c r="B27" s="104" t="s">
        <v>6</v>
      </c>
      <c r="C27" s="130">
        <v>3999</v>
      </c>
      <c r="D27" s="130">
        <v>3971</v>
      </c>
      <c r="E27" s="130">
        <v>4000</v>
      </c>
      <c r="F27" s="130">
        <v>3892</v>
      </c>
      <c r="G27" s="130">
        <v>3853</v>
      </c>
      <c r="H27" s="130">
        <v>3710</v>
      </c>
      <c r="I27" s="130">
        <v>3564</v>
      </c>
      <c r="J27" s="130">
        <v>3527</v>
      </c>
      <c r="K27" s="130">
        <v>3488</v>
      </c>
      <c r="L27" s="130">
        <v>3483</v>
      </c>
      <c r="M27" s="130">
        <v>3564</v>
      </c>
      <c r="N27" s="130">
        <v>3713</v>
      </c>
      <c r="O27" s="130">
        <v>3797</v>
      </c>
      <c r="P27" s="130">
        <v>3948</v>
      </c>
      <c r="Q27" s="130">
        <v>4124</v>
      </c>
      <c r="R27" s="130">
        <v>4384</v>
      </c>
      <c r="S27" s="130">
        <v>4581</v>
      </c>
      <c r="T27" s="130">
        <v>4782</v>
      </c>
      <c r="U27" s="130">
        <v>5002</v>
      </c>
      <c r="V27" s="130">
        <v>5285</v>
      </c>
      <c r="W27" s="130">
        <v>5600</v>
      </c>
      <c r="X27" s="368">
        <v>5880</v>
      </c>
      <c r="Y27" s="368">
        <v>6101</v>
      </c>
      <c r="Z27" s="368">
        <v>6398</v>
      </c>
      <c r="AA27" s="368">
        <v>6662</v>
      </c>
      <c r="AB27" s="376">
        <v>6899</v>
      </c>
      <c r="AC27" s="130">
        <f>AB27-AA27</f>
        <v>237</v>
      </c>
      <c r="AD27" s="174">
        <f>((AB27/AA27)-1)*100</f>
        <v>3.5574902431702249</v>
      </c>
      <c r="AE27" s="52"/>
      <c r="AF27" s="50"/>
    </row>
    <row r="28" spans="1:32" s="49" customFormat="1" ht="12" customHeight="1">
      <c r="A28" s="38"/>
      <c r="B28" s="104" t="s">
        <v>7</v>
      </c>
      <c r="C28" s="130">
        <v>1980</v>
      </c>
      <c r="D28" s="130">
        <v>1842</v>
      </c>
      <c r="E28" s="130">
        <v>1739</v>
      </c>
      <c r="F28" s="130">
        <v>1587</v>
      </c>
      <c r="G28" s="130">
        <v>1472</v>
      </c>
      <c r="H28" s="130">
        <v>1392</v>
      </c>
      <c r="I28" s="130">
        <v>1334</v>
      </c>
      <c r="J28" s="130">
        <v>1327</v>
      </c>
      <c r="K28" s="130">
        <v>1371</v>
      </c>
      <c r="L28" s="130">
        <v>1346</v>
      </c>
      <c r="M28" s="130">
        <v>1346</v>
      </c>
      <c r="N28" s="130">
        <v>1380</v>
      </c>
      <c r="O28" s="130">
        <v>1389</v>
      </c>
      <c r="P28" s="130">
        <v>1459</v>
      </c>
      <c r="Q28" s="130">
        <v>1567</v>
      </c>
      <c r="R28" s="130">
        <v>1724</v>
      </c>
      <c r="S28" s="130">
        <v>1868</v>
      </c>
      <c r="T28" s="130">
        <v>1971</v>
      </c>
      <c r="U28" s="130">
        <v>2106</v>
      </c>
      <c r="V28" s="130">
        <v>2159</v>
      </c>
      <c r="W28" s="130">
        <v>2348</v>
      </c>
      <c r="X28" s="368">
        <v>2473</v>
      </c>
      <c r="Y28" s="368">
        <v>2626</v>
      </c>
      <c r="Z28" s="368">
        <v>2765</v>
      </c>
      <c r="AA28" s="368">
        <v>2876</v>
      </c>
      <c r="AB28" s="376">
        <v>3018</v>
      </c>
      <c r="AC28" s="130">
        <f t="shared" ref="AC28:AC29" si="4">AB28-AA28</f>
        <v>142</v>
      </c>
      <c r="AD28" s="174">
        <f t="shared" ref="AD28:AD29" si="5">((AB28/AA28)-1)*100</f>
        <v>4.9374130737134925</v>
      </c>
      <c r="AE28" s="52"/>
      <c r="AF28" s="50"/>
    </row>
    <row r="29" spans="1:32" s="49" customFormat="1" ht="12" customHeight="1">
      <c r="A29" s="38"/>
      <c r="B29" s="104" t="s">
        <v>8</v>
      </c>
      <c r="C29" s="130">
        <v>5979</v>
      </c>
      <c r="D29" s="130">
        <v>5813</v>
      </c>
      <c r="E29" s="130">
        <v>5739</v>
      </c>
      <c r="F29" s="130">
        <v>5479</v>
      </c>
      <c r="G29" s="130">
        <v>5325</v>
      </c>
      <c r="H29" s="130">
        <v>5102</v>
      </c>
      <c r="I29" s="130">
        <v>4898</v>
      </c>
      <c r="J29" s="130">
        <v>4854</v>
      </c>
      <c r="K29" s="130">
        <v>4859</v>
      </c>
      <c r="L29" s="130">
        <v>4829</v>
      </c>
      <c r="M29" s="130">
        <v>4910</v>
      </c>
      <c r="N29" s="130">
        <v>5093</v>
      </c>
      <c r="O29" s="130">
        <v>5186</v>
      </c>
      <c r="P29" s="130">
        <v>5407</v>
      </c>
      <c r="Q29" s="130">
        <v>5691</v>
      </c>
      <c r="R29" s="130">
        <v>6108</v>
      </c>
      <c r="S29" s="130">
        <v>6449</v>
      </c>
      <c r="T29" s="130">
        <v>6753</v>
      </c>
      <c r="U29" s="130">
        <v>7108</v>
      </c>
      <c r="V29" s="130">
        <v>7444</v>
      </c>
      <c r="W29" s="130">
        <v>7948</v>
      </c>
      <c r="X29" s="368">
        <f>SUM(X27:X28)</f>
        <v>8353</v>
      </c>
      <c r="Y29" s="368">
        <f>SUM(Y27:Y28)</f>
        <v>8727</v>
      </c>
      <c r="Z29" s="368">
        <v>9163</v>
      </c>
      <c r="AA29" s="368">
        <v>9538</v>
      </c>
      <c r="AB29" s="376">
        <v>9917</v>
      </c>
      <c r="AC29" s="130">
        <f t="shared" si="4"/>
        <v>379</v>
      </c>
      <c r="AD29" s="174">
        <f t="shared" si="5"/>
        <v>3.9735793667435626</v>
      </c>
      <c r="AE29" s="52"/>
      <c r="AF29" s="50"/>
    </row>
    <row r="30" spans="1:32" s="49" customFormat="1" ht="3" customHeight="1">
      <c r="A30" s="38"/>
      <c r="B30" s="106"/>
      <c r="C30" s="133"/>
      <c r="D30" s="133"/>
      <c r="E30" s="133"/>
      <c r="F30" s="133"/>
      <c r="G30" s="133"/>
      <c r="H30" s="133"/>
      <c r="I30" s="133"/>
      <c r="J30" s="133"/>
      <c r="K30" s="133"/>
      <c r="L30" s="133"/>
      <c r="M30" s="133"/>
      <c r="N30" s="133"/>
      <c r="O30" s="133"/>
      <c r="P30" s="133"/>
      <c r="Q30" s="133"/>
      <c r="R30" s="133"/>
      <c r="S30" s="133"/>
      <c r="T30" s="133"/>
      <c r="U30" s="133"/>
      <c r="V30" s="133"/>
      <c r="W30" s="133"/>
      <c r="X30" s="369"/>
      <c r="Y30" s="369"/>
      <c r="Z30" s="369"/>
      <c r="AA30" s="369"/>
      <c r="AB30" s="369"/>
      <c r="AC30" s="133"/>
      <c r="AD30" s="226"/>
      <c r="AE30" s="52"/>
      <c r="AF30" s="50"/>
    </row>
    <row r="31" spans="1:32" s="49" customFormat="1" ht="3" customHeight="1">
      <c r="A31" s="38"/>
      <c r="B31" s="104"/>
      <c r="C31" s="130"/>
      <c r="D31" s="130"/>
      <c r="E31" s="130"/>
      <c r="F31" s="130"/>
      <c r="G31" s="130"/>
      <c r="H31" s="130"/>
      <c r="I31" s="130"/>
      <c r="J31" s="130"/>
      <c r="K31" s="130"/>
      <c r="L31" s="130"/>
      <c r="M31" s="130"/>
      <c r="N31" s="130"/>
      <c r="O31" s="130"/>
      <c r="P31" s="130"/>
      <c r="Q31" s="130"/>
      <c r="R31" s="130"/>
      <c r="S31" s="130"/>
      <c r="T31" s="130"/>
      <c r="U31" s="130"/>
      <c r="V31" s="130"/>
      <c r="W31" s="130"/>
      <c r="X31" s="368"/>
      <c r="Y31" s="368"/>
      <c r="Z31" s="368"/>
      <c r="AA31" s="368"/>
      <c r="AB31" s="368"/>
      <c r="AC31" s="130"/>
      <c r="AD31" s="174"/>
      <c r="AE31" s="52"/>
      <c r="AF31" s="50"/>
    </row>
    <row r="32" spans="1:32" s="49" customFormat="1" ht="12" customHeight="1">
      <c r="A32" s="34" t="s">
        <v>8</v>
      </c>
      <c r="B32" s="104" t="s">
        <v>6</v>
      </c>
      <c r="C32" s="130">
        <v>46775</v>
      </c>
      <c r="D32" s="130">
        <v>47030</v>
      </c>
      <c r="E32" s="130">
        <v>46933</v>
      </c>
      <c r="F32" s="130">
        <v>47083</v>
      </c>
      <c r="G32" s="130">
        <v>46973</v>
      </c>
      <c r="H32" s="130">
        <v>47143</v>
      </c>
      <c r="I32" s="130">
        <v>47944</v>
      </c>
      <c r="J32" s="130">
        <v>49293</v>
      </c>
      <c r="K32" s="130">
        <v>50706</v>
      </c>
      <c r="L32" s="130">
        <v>52698</v>
      </c>
      <c r="M32" s="130">
        <v>56605</v>
      </c>
      <c r="N32" s="130">
        <v>59152</v>
      </c>
      <c r="O32" s="130">
        <v>59923</v>
      </c>
      <c r="P32" s="130">
        <v>61783</v>
      </c>
      <c r="Q32" s="130">
        <v>63951</v>
      </c>
      <c r="R32" s="130">
        <v>67320</v>
      </c>
      <c r="S32" s="130">
        <v>68535</v>
      </c>
      <c r="T32" s="130">
        <v>70626</v>
      </c>
      <c r="U32" s="130">
        <v>73231</v>
      </c>
      <c r="V32" s="130">
        <v>74900</v>
      </c>
      <c r="W32" s="130">
        <v>76790</v>
      </c>
      <c r="X32" s="368">
        <f>SUM(X17,X22,X27)</f>
        <v>79156</v>
      </c>
      <c r="Y32" s="368">
        <f>SUM(Y17,Y22,Y27)</f>
        <v>82039</v>
      </c>
      <c r="Z32" s="368">
        <v>84526</v>
      </c>
      <c r="AA32" s="368">
        <v>86822</v>
      </c>
      <c r="AB32" s="376">
        <v>87756</v>
      </c>
      <c r="AC32" s="130">
        <f>AB32-AA32</f>
        <v>934</v>
      </c>
      <c r="AD32" s="174">
        <f>((AB32/AA32)-1)*100</f>
        <v>1.0757642072285911</v>
      </c>
      <c r="AE32" s="52"/>
      <c r="AF32" s="50"/>
    </row>
    <row r="33" spans="1:33" s="49" customFormat="1" ht="12" customHeight="1">
      <c r="A33" s="38"/>
      <c r="B33" s="104" t="s">
        <v>7</v>
      </c>
      <c r="C33" s="130">
        <v>19147</v>
      </c>
      <c r="D33" s="130">
        <v>19262</v>
      </c>
      <c r="E33" s="130">
        <v>19406</v>
      </c>
      <c r="F33" s="130">
        <v>19641</v>
      </c>
      <c r="G33" s="130">
        <v>19650</v>
      </c>
      <c r="H33" s="130">
        <v>19762</v>
      </c>
      <c r="I33" s="130">
        <v>22572</v>
      </c>
      <c r="J33" s="130">
        <v>22200</v>
      </c>
      <c r="K33" s="130">
        <v>22180</v>
      </c>
      <c r="L33" s="130">
        <v>22416</v>
      </c>
      <c r="M33" s="130">
        <v>23227</v>
      </c>
      <c r="N33" s="130">
        <v>24119</v>
      </c>
      <c r="O33" s="130">
        <v>24253</v>
      </c>
      <c r="P33" s="130">
        <v>24847</v>
      </c>
      <c r="Q33" s="130">
        <v>25415</v>
      </c>
      <c r="R33" s="130">
        <v>26604</v>
      </c>
      <c r="S33" s="130">
        <v>27337</v>
      </c>
      <c r="T33" s="130">
        <v>28146</v>
      </c>
      <c r="U33" s="130">
        <v>29064</v>
      </c>
      <c r="V33" s="130">
        <v>29587</v>
      </c>
      <c r="W33" s="130">
        <v>30594</v>
      </c>
      <c r="X33" s="368">
        <f>SUM(X18,X23,X28)</f>
        <v>31336</v>
      </c>
      <c r="Y33" s="368">
        <f>SUM(Y18,Y23,Y28)</f>
        <v>32443</v>
      </c>
      <c r="Z33" s="368">
        <v>33617</v>
      </c>
      <c r="AA33" s="368">
        <v>34963</v>
      </c>
      <c r="AB33" s="376">
        <v>35635</v>
      </c>
      <c r="AC33" s="130">
        <f t="shared" ref="AC33:AC34" si="6">AB33-AA33</f>
        <v>672</v>
      </c>
      <c r="AD33" s="174">
        <f t="shared" ref="AD33:AD34" si="7">((AB33/AA33)-1)*100</f>
        <v>1.9220318622543919</v>
      </c>
      <c r="AE33" s="52"/>
      <c r="AF33" s="50"/>
    </row>
    <row r="34" spans="1:33" s="49" customFormat="1" ht="12" customHeight="1">
      <c r="A34" s="38"/>
      <c r="B34" s="104" t="s">
        <v>8</v>
      </c>
      <c r="C34" s="130">
        <v>65922</v>
      </c>
      <c r="D34" s="130">
        <v>66292</v>
      </c>
      <c r="E34" s="130">
        <v>66339</v>
      </c>
      <c r="F34" s="130">
        <v>66732</v>
      </c>
      <c r="G34" s="130">
        <v>66623</v>
      </c>
      <c r="H34" s="130">
        <v>66905</v>
      </c>
      <c r="I34" s="130">
        <v>70516</v>
      </c>
      <c r="J34" s="130">
        <v>71493</v>
      </c>
      <c r="K34" s="130">
        <v>72886</v>
      </c>
      <c r="L34" s="130">
        <v>75114</v>
      </c>
      <c r="M34" s="130">
        <v>79832</v>
      </c>
      <c r="N34" s="130">
        <v>83271</v>
      </c>
      <c r="O34" s="130">
        <v>84176</v>
      </c>
      <c r="P34" s="130">
        <v>86630</v>
      </c>
      <c r="Q34" s="130">
        <v>89366</v>
      </c>
      <c r="R34" s="130">
        <v>93924</v>
      </c>
      <c r="S34" s="130">
        <v>95872</v>
      </c>
      <c r="T34" s="130">
        <v>98772</v>
      </c>
      <c r="U34" s="130">
        <v>102295</v>
      </c>
      <c r="V34" s="130">
        <v>104487</v>
      </c>
      <c r="W34" s="130">
        <v>107384</v>
      </c>
      <c r="X34" s="368">
        <f>SUM(X32:X33)</f>
        <v>110492</v>
      </c>
      <c r="Y34" s="368">
        <f>SUM(Y19,Y24,Y29)</f>
        <v>114482</v>
      </c>
      <c r="Z34" s="368">
        <v>118143</v>
      </c>
      <c r="AA34" s="368">
        <v>121785</v>
      </c>
      <c r="AB34" s="376">
        <v>123391</v>
      </c>
      <c r="AC34" s="130">
        <f t="shared" si="6"/>
        <v>1606</v>
      </c>
      <c r="AD34" s="174">
        <f t="shared" si="7"/>
        <v>1.3187174118323375</v>
      </c>
      <c r="AE34" s="52"/>
      <c r="AF34" s="50"/>
    </row>
    <row r="35" spans="1:33" s="49" customFormat="1" ht="3" customHeight="1">
      <c r="A35" s="105"/>
      <c r="B35" s="106"/>
      <c r="C35" s="133"/>
      <c r="D35" s="133"/>
      <c r="E35" s="133"/>
      <c r="F35" s="133"/>
      <c r="G35" s="133"/>
      <c r="H35" s="133"/>
      <c r="I35" s="133"/>
      <c r="J35" s="133"/>
      <c r="K35" s="133"/>
      <c r="L35" s="133"/>
      <c r="M35" s="133"/>
      <c r="N35" s="133"/>
      <c r="O35" s="133"/>
      <c r="P35" s="133"/>
      <c r="Q35" s="133"/>
      <c r="R35" s="133"/>
      <c r="S35" s="133"/>
      <c r="T35" s="133"/>
      <c r="U35" s="133"/>
      <c r="V35" s="133"/>
      <c r="W35" s="133"/>
      <c r="X35" s="369"/>
      <c r="Y35" s="369"/>
      <c r="Z35" s="369"/>
      <c r="AA35" s="369"/>
      <c r="AB35" s="369"/>
      <c r="AC35" s="133"/>
      <c r="AD35" s="226"/>
      <c r="AE35" s="52"/>
      <c r="AF35" s="50"/>
    </row>
    <row r="36" spans="1:33" s="49" customFormat="1" ht="3" customHeight="1">
      <c r="A36" s="25"/>
      <c r="B36" s="68"/>
      <c r="C36" s="119"/>
      <c r="D36" s="119"/>
      <c r="E36" s="119"/>
      <c r="F36" s="119"/>
      <c r="G36" s="119"/>
      <c r="H36" s="119"/>
      <c r="I36" s="119"/>
      <c r="J36" s="119"/>
      <c r="K36" s="119"/>
      <c r="L36" s="119"/>
      <c r="M36" s="119"/>
      <c r="N36" s="119"/>
      <c r="O36" s="119"/>
      <c r="P36" s="119"/>
      <c r="Q36" s="119"/>
      <c r="R36" s="119"/>
      <c r="S36" s="119"/>
      <c r="T36" s="119"/>
      <c r="U36" s="119"/>
      <c r="V36" s="119"/>
      <c r="W36" s="119"/>
      <c r="X36" s="370"/>
      <c r="Y36" s="370"/>
      <c r="Z36" s="370"/>
      <c r="AA36" s="370"/>
      <c r="AB36" s="370"/>
      <c r="AC36" s="119"/>
      <c r="AD36" s="227"/>
      <c r="AE36" s="52"/>
      <c r="AF36" s="50"/>
    </row>
    <row r="37" spans="1:33" s="49" customFormat="1" ht="12" customHeight="1">
      <c r="A37" s="5" t="s">
        <v>15</v>
      </c>
      <c r="B37" s="102"/>
      <c r="C37" s="121"/>
      <c r="D37" s="121"/>
      <c r="E37" s="121"/>
      <c r="F37" s="121"/>
      <c r="G37" s="121"/>
      <c r="H37" s="121"/>
      <c r="I37" s="121"/>
      <c r="J37" s="121"/>
      <c r="K37" s="121"/>
      <c r="L37" s="121"/>
      <c r="M37" s="121"/>
      <c r="N37" s="121"/>
      <c r="O37" s="121"/>
      <c r="P37" s="121"/>
      <c r="Q37" s="121"/>
      <c r="R37" s="121"/>
      <c r="S37" s="121"/>
      <c r="T37" s="121"/>
      <c r="U37" s="121"/>
      <c r="V37" s="121"/>
      <c r="W37" s="121"/>
      <c r="X37" s="367"/>
      <c r="Y37" s="367"/>
      <c r="Z37" s="367"/>
      <c r="AA37" s="367"/>
      <c r="AB37" s="367"/>
      <c r="AC37" s="121"/>
      <c r="AD37" s="228"/>
      <c r="AE37" s="52"/>
      <c r="AF37" s="50"/>
    </row>
    <row r="38" spans="1:33" s="49" customFormat="1" ht="12" customHeight="1">
      <c r="A38" s="34" t="s">
        <v>12</v>
      </c>
      <c r="B38" s="104" t="s">
        <v>6</v>
      </c>
      <c r="C38" s="130">
        <v>255154</v>
      </c>
      <c r="D38" s="130">
        <v>254202</v>
      </c>
      <c r="E38" s="130">
        <v>252296</v>
      </c>
      <c r="F38" s="130">
        <v>250763</v>
      </c>
      <c r="G38" s="130">
        <v>248563</v>
      </c>
      <c r="H38" s="130">
        <v>247580</v>
      </c>
      <c r="I38" s="130">
        <v>250020</v>
      </c>
      <c r="J38" s="130">
        <v>250777</v>
      </c>
      <c r="K38" s="130">
        <v>252258</v>
      </c>
      <c r="L38" s="130">
        <v>254221</v>
      </c>
      <c r="M38" s="130">
        <v>258377</v>
      </c>
      <c r="N38" s="130">
        <v>261518</v>
      </c>
      <c r="O38" s="130">
        <v>262371</v>
      </c>
      <c r="P38" s="130">
        <v>265516</v>
      </c>
      <c r="Q38" s="130">
        <v>268521</v>
      </c>
      <c r="R38" s="130">
        <v>270417</v>
      </c>
      <c r="S38" s="130">
        <v>270487</v>
      </c>
      <c r="T38" s="130">
        <v>272291</v>
      </c>
      <c r="U38" s="130">
        <v>276378</v>
      </c>
      <c r="V38" s="130">
        <v>280641</v>
      </c>
      <c r="W38" s="130">
        <v>284402</v>
      </c>
      <c r="X38" s="368">
        <v>288880</v>
      </c>
      <c r="Y38" s="368">
        <v>295540</v>
      </c>
      <c r="Z38" s="368">
        <v>305042</v>
      </c>
      <c r="AA38" s="368">
        <v>313748</v>
      </c>
      <c r="AB38" s="376">
        <v>319164</v>
      </c>
      <c r="AC38" s="130">
        <f>AB38-AA38</f>
        <v>5416</v>
      </c>
      <c r="AD38" s="174">
        <f>((AB38/AA38)-1)*100</f>
        <v>1.7262261432742232</v>
      </c>
      <c r="AE38" s="52"/>
      <c r="AF38" s="50"/>
    </row>
    <row r="39" spans="1:33" s="49" customFormat="1" ht="12" customHeight="1">
      <c r="A39" s="34"/>
      <c r="B39" s="104" t="s">
        <v>7</v>
      </c>
      <c r="C39" s="130">
        <v>108217</v>
      </c>
      <c r="D39" s="130">
        <v>109994</v>
      </c>
      <c r="E39" s="130">
        <v>110589</v>
      </c>
      <c r="F39" s="130">
        <v>110668</v>
      </c>
      <c r="G39" s="130">
        <v>110801</v>
      </c>
      <c r="H39" s="130">
        <v>111409</v>
      </c>
      <c r="I39" s="130">
        <v>149255</v>
      </c>
      <c r="J39" s="130">
        <v>146581</v>
      </c>
      <c r="K39" s="130">
        <v>145749</v>
      </c>
      <c r="L39" s="130">
        <v>145834</v>
      </c>
      <c r="M39" s="130">
        <v>147215</v>
      </c>
      <c r="N39" s="130">
        <v>148013</v>
      </c>
      <c r="O39" s="130">
        <v>148178</v>
      </c>
      <c r="P39" s="130">
        <v>148597</v>
      </c>
      <c r="Q39" s="130">
        <v>148791</v>
      </c>
      <c r="R39" s="130">
        <v>149245</v>
      </c>
      <c r="S39" s="130">
        <v>149883</v>
      </c>
      <c r="T39" s="130">
        <v>151424</v>
      </c>
      <c r="U39" s="130">
        <v>153891</v>
      </c>
      <c r="V39" s="130">
        <v>156065</v>
      </c>
      <c r="W39" s="130">
        <v>158044</v>
      </c>
      <c r="X39" s="368">
        <v>160471</v>
      </c>
      <c r="Y39" s="368">
        <v>162786</v>
      </c>
      <c r="Z39" s="368">
        <v>166960</v>
      </c>
      <c r="AA39" s="368">
        <v>170918</v>
      </c>
      <c r="AB39" s="376">
        <v>172909</v>
      </c>
      <c r="AC39" s="130">
        <f t="shared" ref="AC39:AC40" si="8">AB39-AA39</f>
        <v>1991</v>
      </c>
      <c r="AD39" s="174">
        <f t="shared" ref="AD39:AD40" si="9">((AB39/AA39)-1)*100</f>
        <v>1.164886085725314</v>
      </c>
      <c r="AE39" s="52"/>
      <c r="AF39" s="50"/>
    </row>
    <row r="40" spans="1:33" s="49" customFormat="1" ht="12" customHeight="1">
      <c r="A40" s="34"/>
      <c r="B40" s="104" t="s">
        <v>8</v>
      </c>
      <c r="C40" s="130">
        <v>363371</v>
      </c>
      <c r="D40" s="130">
        <v>364196</v>
      </c>
      <c r="E40" s="130">
        <v>362885</v>
      </c>
      <c r="F40" s="130">
        <v>361431</v>
      </c>
      <c r="G40" s="130">
        <v>359364</v>
      </c>
      <c r="H40" s="130">
        <v>358989</v>
      </c>
      <c r="I40" s="130">
        <v>399275</v>
      </c>
      <c r="J40" s="130">
        <v>397358</v>
      </c>
      <c r="K40" s="130">
        <v>398007</v>
      </c>
      <c r="L40" s="130">
        <v>400055</v>
      </c>
      <c r="M40" s="130">
        <v>405592</v>
      </c>
      <c r="N40" s="130">
        <v>409531</v>
      </c>
      <c r="O40" s="130">
        <v>410549</v>
      </c>
      <c r="P40" s="130">
        <v>414113</v>
      </c>
      <c r="Q40" s="130">
        <v>417312</v>
      </c>
      <c r="R40" s="130">
        <v>419662</v>
      </c>
      <c r="S40" s="130">
        <v>420370</v>
      </c>
      <c r="T40" s="130">
        <v>423715</v>
      </c>
      <c r="U40" s="130">
        <v>430269</v>
      </c>
      <c r="V40" s="130">
        <v>436706</v>
      </c>
      <c r="W40" s="130">
        <v>442446</v>
      </c>
      <c r="X40" s="368">
        <f>SUM(X38:X39)</f>
        <v>449351</v>
      </c>
      <c r="Y40" s="368">
        <f>SUM(Y38:Y39)</f>
        <v>458326</v>
      </c>
      <c r="Z40" s="368">
        <v>472002</v>
      </c>
      <c r="AA40" s="368">
        <v>484666</v>
      </c>
      <c r="AB40" s="376">
        <v>492073</v>
      </c>
      <c r="AC40" s="130">
        <f t="shared" si="8"/>
        <v>7407</v>
      </c>
      <c r="AD40" s="174">
        <f t="shared" si="9"/>
        <v>1.5282689522268855</v>
      </c>
      <c r="AE40" s="52"/>
      <c r="AF40" s="50"/>
      <c r="AG40" s="378"/>
    </row>
    <row r="41" spans="1:33" s="49" customFormat="1" ht="3" customHeight="1">
      <c r="A41" s="34"/>
      <c r="B41" s="106"/>
      <c r="C41" s="132"/>
      <c r="D41" s="133"/>
      <c r="E41" s="133"/>
      <c r="F41" s="133"/>
      <c r="G41" s="133"/>
      <c r="H41" s="133"/>
      <c r="I41" s="133"/>
      <c r="J41" s="133"/>
      <c r="K41" s="133"/>
      <c r="L41" s="133"/>
      <c r="M41" s="133"/>
      <c r="N41" s="133"/>
      <c r="O41" s="133"/>
      <c r="P41" s="133"/>
      <c r="Q41" s="133"/>
      <c r="R41" s="133"/>
      <c r="S41" s="133"/>
      <c r="T41" s="133"/>
      <c r="U41" s="133"/>
      <c r="V41" s="133"/>
      <c r="W41" s="133"/>
      <c r="X41" s="369"/>
      <c r="Y41" s="369"/>
      <c r="Z41" s="369"/>
      <c r="AA41" s="369"/>
      <c r="AB41" s="369"/>
      <c r="AC41" s="133"/>
      <c r="AD41" s="226"/>
      <c r="AE41" s="52"/>
      <c r="AF41" s="50"/>
    </row>
    <row r="42" spans="1:33" s="49" customFormat="1" ht="3" customHeight="1">
      <c r="A42" s="34"/>
      <c r="B42" s="104"/>
      <c r="C42" s="131"/>
      <c r="D42" s="130"/>
      <c r="E42" s="130"/>
      <c r="F42" s="130"/>
      <c r="G42" s="130"/>
      <c r="H42" s="130"/>
      <c r="I42" s="130"/>
      <c r="J42" s="130"/>
      <c r="K42" s="130"/>
      <c r="L42" s="130"/>
      <c r="M42" s="130"/>
      <c r="N42" s="130"/>
      <c r="O42" s="130"/>
      <c r="P42" s="130"/>
      <c r="Q42" s="130"/>
      <c r="R42" s="130"/>
      <c r="S42" s="130"/>
      <c r="T42" s="130"/>
      <c r="U42" s="130"/>
      <c r="V42" s="130"/>
      <c r="W42" s="130"/>
      <c r="X42" s="368"/>
      <c r="Y42" s="368"/>
      <c r="Z42" s="368"/>
      <c r="AA42" s="368"/>
      <c r="AB42" s="368"/>
      <c r="AC42" s="130"/>
      <c r="AD42" s="174"/>
      <c r="AE42" s="52"/>
      <c r="AF42" s="50"/>
    </row>
    <row r="43" spans="1:33" s="49" customFormat="1" ht="12" customHeight="1">
      <c r="A43" s="34" t="s">
        <v>13</v>
      </c>
      <c r="B43" s="104" t="s">
        <v>6</v>
      </c>
      <c r="C43" s="130">
        <v>62498</v>
      </c>
      <c r="D43" s="130">
        <v>65643</v>
      </c>
      <c r="E43" s="130">
        <v>66942</v>
      </c>
      <c r="F43" s="130">
        <v>68377</v>
      </c>
      <c r="G43" s="130">
        <v>69855</v>
      </c>
      <c r="H43" s="130">
        <v>70762</v>
      </c>
      <c r="I43" s="130">
        <v>71873</v>
      </c>
      <c r="J43" s="130">
        <v>73351</v>
      </c>
      <c r="K43" s="130">
        <v>75322</v>
      </c>
      <c r="L43" s="130">
        <v>77889</v>
      </c>
      <c r="M43" s="130">
        <v>81673</v>
      </c>
      <c r="N43" s="130">
        <v>84458</v>
      </c>
      <c r="O43" s="130">
        <v>86180</v>
      </c>
      <c r="P43" s="130">
        <v>87803</v>
      </c>
      <c r="Q43" s="130">
        <v>89330</v>
      </c>
      <c r="R43" s="130">
        <v>90812</v>
      </c>
      <c r="S43" s="130">
        <v>91518</v>
      </c>
      <c r="T43" s="130">
        <v>91684</v>
      </c>
      <c r="U43" s="130">
        <v>91785</v>
      </c>
      <c r="V43" s="130">
        <v>93330</v>
      </c>
      <c r="W43" s="130">
        <v>96907</v>
      </c>
      <c r="X43" s="368">
        <v>100126</v>
      </c>
      <c r="Y43" s="368">
        <v>104195</v>
      </c>
      <c r="Z43" s="368">
        <v>108774</v>
      </c>
      <c r="AA43" s="368">
        <v>114937</v>
      </c>
      <c r="AB43" s="376">
        <v>117156</v>
      </c>
      <c r="AC43" s="130">
        <f>AB43-AA43</f>
        <v>2219</v>
      </c>
      <c r="AD43" s="174">
        <f>((AB43/AA43)-1)*100</f>
        <v>1.9306228629597078</v>
      </c>
      <c r="AF43" s="50"/>
    </row>
    <row r="44" spans="1:33" s="49" customFormat="1" ht="12" customHeight="1">
      <c r="A44" s="34"/>
      <c r="B44" s="104" t="s">
        <v>7</v>
      </c>
      <c r="C44" s="130">
        <v>16993</v>
      </c>
      <c r="D44" s="130">
        <v>18626</v>
      </c>
      <c r="E44" s="130">
        <v>20488</v>
      </c>
      <c r="F44" s="130">
        <v>21909</v>
      </c>
      <c r="G44" s="130">
        <v>23396</v>
      </c>
      <c r="H44" s="130">
        <v>24439</v>
      </c>
      <c r="I44" s="130">
        <v>26304</v>
      </c>
      <c r="J44" s="130">
        <v>27822</v>
      </c>
      <c r="K44" s="130">
        <v>29699</v>
      </c>
      <c r="L44" s="130">
        <v>32241</v>
      </c>
      <c r="M44" s="130">
        <v>35729</v>
      </c>
      <c r="N44" s="130">
        <v>39070</v>
      </c>
      <c r="O44" s="130">
        <v>41903</v>
      </c>
      <c r="P44" s="130">
        <v>45307</v>
      </c>
      <c r="Q44" s="130">
        <v>48315</v>
      </c>
      <c r="R44" s="130">
        <v>50803</v>
      </c>
      <c r="S44" s="130">
        <v>52800</v>
      </c>
      <c r="T44" s="130">
        <v>55019</v>
      </c>
      <c r="U44" s="130">
        <v>56874</v>
      </c>
      <c r="V44" s="130">
        <v>59605</v>
      </c>
      <c r="W44" s="130">
        <v>64123</v>
      </c>
      <c r="X44" s="368">
        <v>67486</v>
      </c>
      <c r="Y44" s="368">
        <v>71047</v>
      </c>
      <c r="Z44" s="368">
        <v>75549</v>
      </c>
      <c r="AA44" s="368">
        <v>82571</v>
      </c>
      <c r="AB44" s="376">
        <v>85756</v>
      </c>
      <c r="AC44" s="130">
        <f t="shared" ref="AC44:AC45" si="10">AB44-AA44</f>
        <v>3185</v>
      </c>
      <c r="AD44" s="174">
        <f t="shared" ref="AD44:AD45" si="11">((AB44/AA44)-1)*100</f>
        <v>3.8572864565040943</v>
      </c>
      <c r="AE44" s="52"/>
      <c r="AF44" s="50"/>
    </row>
    <row r="45" spans="1:33" s="49" customFormat="1" ht="12" customHeight="1">
      <c r="A45" s="34"/>
      <c r="B45" s="104" t="s">
        <v>8</v>
      </c>
      <c r="C45" s="130">
        <v>79491</v>
      </c>
      <c r="D45" s="130">
        <v>84269</v>
      </c>
      <c r="E45" s="130">
        <v>87430</v>
      </c>
      <c r="F45" s="130">
        <v>90286</v>
      </c>
      <c r="G45" s="130">
        <v>93251</v>
      </c>
      <c r="H45" s="130">
        <v>95201</v>
      </c>
      <c r="I45" s="130">
        <v>98177</v>
      </c>
      <c r="J45" s="130">
        <v>101173</v>
      </c>
      <c r="K45" s="130">
        <v>105021</v>
      </c>
      <c r="L45" s="130">
        <v>110130</v>
      </c>
      <c r="M45" s="130">
        <v>117402</v>
      </c>
      <c r="N45" s="130">
        <v>123528</v>
      </c>
      <c r="O45" s="130">
        <v>128083</v>
      </c>
      <c r="P45" s="130">
        <v>133110</v>
      </c>
      <c r="Q45" s="130">
        <v>137645</v>
      </c>
      <c r="R45" s="130">
        <v>141615</v>
      </c>
      <c r="S45" s="130">
        <v>144318</v>
      </c>
      <c r="T45" s="130">
        <v>146703</v>
      </c>
      <c r="U45" s="130">
        <v>148659</v>
      </c>
      <c r="V45" s="130">
        <v>152935</v>
      </c>
      <c r="W45" s="130">
        <v>161030</v>
      </c>
      <c r="X45" s="368">
        <f>SUM(X43:X44)</f>
        <v>167612</v>
      </c>
      <c r="Y45" s="368">
        <f>SUM(Y43:Y44)</f>
        <v>175242</v>
      </c>
      <c r="Z45" s="368">
        <v>184323</v>
      </c>
      <c r="AA45" s="368">
        <v>197508</v>
      </c>
      <c r="AB45" s="376">
        <v>202912</v>
      </c>
      <c r="AC45" s="130">
        <f t="shared" si="10"/>
        <v>5404</v>
      </c>
      <c r="AD45" s="174">
        <f t="shared" si="11"/>
        <v>2.7360917026145737</v>
      </c>
      <c r="AE45" s="52"/>
      <c r="AF45" s="50"/>
    </row>
    <row r="46" spans="1:33" s="49" customFormat="1" ht="3" customHeight="1">
      <c r="A46" s="34"/>
      <c r="B46" s="106"/>
      <c r="C46" s="133"/>
      <c r="D46" s="133"/>
      <c r="E46" s="133"/>
      <c r="F46" s="133"/>
      <c r="G46" s="133"/>
      <c r="H46" s="133"/>
      <c r="I46" s="133"/>
      <c r="J46" s="133"/>
      <c r="K46" s="133"/>
      <c r="L46" s="133"/>
      <c r="M46" s="133"/>
      <c r="N46" s="133"/>
      <c r="O46" s="133"/>
      <c r="P46" s="133"/>
      <c r="Q46" s="133"/>
      <c r="R46" s="133"/>
      <c r="S46" s="133"/>
      <c r="T46" s="133"/>
      <c r="U46" s="133"/>
      <c r="V46" s="133"/>
      <c r="W46" s="133"/>
      <c r="X46" s="369"/>
      <c r="Y46" s="369"/>
      <c r="Z46" s="369"/>
      <c r="AA46" s="369"/>
      <c r="AB46" s="369"/>
      <c r="AC46" s="133"/>
      <c r="AD46" s="226"/>
      <c r="AE46" s="52"/>
      <c r="AF46" s="50"/>
    </row>
    <row r="47" spans="1:33" s="49" customFormat="1" ht="3" customHeight="1">
      <c r="A47" s="34"/>
      <c r="B47" s="104"/>
      <c r="C47" s="130"/>
      <c r="D47" s="130"/>
      <c r="E47" s="130"/>
      <c r="F47" s="130"/>
      <c r="G47" s="130"/>
      <c r="H47" s="130"/>
      <c r="I47" s="130"/>
      <c r="J47" s="130"/>
      <c r="K47" s="130"/>
      <c r="L47" s="130"/>
      <c r="M47" s="130"/>
      <c r="N47" s="130"/>
      <c r="O47" s="130"/>
      <c r="P47" s="130"/>
      <c r="Q47" s="130"/>
      <c r="R47" s="130"/>
      <c r="S47" s="130"/>
      <c r="T47" s="130"/>
      <c r="U47" s="130"/>
      <c r="V47" s="130"/>
      <c r="W47" s="130"/>
      <c r="X47" s="368"/>
      <c r="Y47" s="368"/>
      <c r="Z47" s="368"/>
      <c r="AA47" s="368"/>
      <c r="AB47" s="368"/>
      <c r="AC47" s="130"/>
      <c r="AD47" s="174"/>
      <c r="AE47" s="52"/>
      <c r="AF47" s="50"/>
    </row>
    <row r="48" spans="1:33" s="49" customFormat="1" ht="12" customHeight="1">
      <c r="A48" s="34" t="s">
        <v>41</v>
      </c>
      <c r="B48" s="104" t="s">
        <v>6</v>
      </c>
      <c r="C48" s="130">
        <v>26796</v>
      </c>
      <c r="D48" s="130">
        <v>27308</v>
      </c>
      <c r="E48" s="130">
        <v>27786</v>
      </c>
      <c r="F48" s="130">
        <v>27794</v>
      </c>
      <c r="G48" s="130">
        <v>27747</v>
      </c>
      <c r="H48" s="130">
        <v>28028</v>
      </c>
      <c r="I48" s="130">
        <v>26611</v>
      </c>
      <c r="J48" s="130">
        <v>27238</v>
      </c>
      <c r="K48" s="130">
        <v>27803</v>
      </c>
      <c r="L48" s="130">
        <v>28460</v>
      </c>
      <c r="M48" s="130">
        <v>29305</v>
      </c>
      <c r="N48" s="130">
        <v>30231</v>
      </c>
      <c r="O48" s="130">
        <v>31694</v>
      </c>
      <c r="P48" s="130">
        <v>33355</v>
      </c>
      <c r="Q48" s="130">
        <v>35063</v>
      </c>
      <c r="R48" s="130">
        <v>37054</v>
      </c>
      <c r="S48" s="130">
        <v>39715</v>
      </c>
      <c r="T48" s="130">
        <v>41945</v>
      </c>
      <c r="U48" s="130">
        <v>43588</v>
      </c>
      <c r="V48" s="130">
        <v>46170</v>
      </c>
      <c r="W48" s="130">
        <v>48960</v>
      </c>
      <c r="X48" s="368">
        <v>50520</v>
      </c>
      <c r="Y48" s="368">
        <v>53728</v>
      </c>
      <c r="Z48" s="368">
        <v>56693</v>
      </c>
      <c r="AA48" s="368">
        <v>60024</v>
      </c>
      <c r="AB48" s="376">
        <v>64022</v>
      </c>
      <c r="AC48" s="130">
        <f>AB48-AA48</f>
        <v>3998</v>
      </c>
      <c r="AD48" s="174">
        <f>((AB48/AA48)-1)*100</f>
        <v>6.6606690657070589</v>
      </c>
      <c r="AE48" s="52"/>
      <c r="AF48" s="50"/>
    </row>
    <row r="49" spans="1:32" s="49" customFormat="1" ht="12" customHeight="1">
      <c r="A49" s="38"/>
      <c r="B49" s="104" t="s">
        <v>7</v>
      </c>
      <c r="C49" s="130">
        <v>11573</v>
      </c>
      <c r="D49" s="130">
        <v>10940</v>
      </c>
      <c r="E49" s="130">
        <v>10455</v>
      </c>
      <c r="F49" s="130">
        <v>9811</v>
      </c>
      <c r="G49" s="130">
        <v>9180</v>
      </c>
      <c r="H49" s="130">
        <v>8900</v>
      </c>
      <c r="I49" s="130">
        <v>8488</v>
      </c>
      <c r="J49" s="130">
        <v>8646</v>
      </c>
      <c r="K49" s="130">
        <v>8942</v>
      </c>
      <c r="L49" s="130">
        <v>8955</v>
      </c>
      <c r="M49" s="130">
        <v>9304</v>
      </c>
      <c r="N49" s="130">
        <v>9523</v>
      </c>
      <c r="O49" s="130">
        <v>9658</v>
      </c>
      <c r="P49" s="130">
        <v>10185</v>
      </c>
      <c r="Q49" s="130">
        <v>10702</v>
      </c>
      <c r="R49" s="130">
        <v>11024</v>
      </c>
      <c r="S49" s="130">
        <v>11886</v>
      </c>
      <c r="T49" s="130">
        <v>12735</v>
      </c>
      <c r="U49" s="130">
        <v>12991</v>
      </c>
      <c r="V49" s="130">
        <v>13754</v>
      </c>
      <c r="W49" s="130">
        <v>14796</v>
      </c>
      <c r="X49" s="368">
        <v>14953</v>
      </c>
      <c r="Y49" s="368">
        <v>16113</v>
      </c>
      <c r="Z49" s="368">
        <v>17210</v>
      </c>
      <c r="AA49" s="368">
        <v>18490</v>
      </c>
      <c r="AB49" s="376">
        <v>20242</v>
      </c>
      <c r="AC49" s="130">
        <f t="shared" ref="AC49:AC50" si="12">AB49-AA49</f>
        <v>1752</v>
      </c>
      <c r="AD49" s="174">
        <f t="shared" ref="AD49:AD50" si="13">((AB49/AA49)-1)*100</f>
        <v>9.4753921038399191</v>
      </c>
      <c r="AE49" s="52"/>
      <c r="AF49" s="50"/>
    </row>
    <row r="50" spans="1:32" s="49" customFormat="1" ht="12" customHeight="1">
      <c r="A50" s="38"/>
      <c r="B50" s="104" t="s">
        <v>8</v>
      </c>
      <c r="C50" s="130">
        <v>38369</v>
      </c>
      <c r="D50" s="130">
        <v>38248</v>
      </c>
      <c r="E50" s="130">
        <v>38241</v>
      </c>
      <c r="F50" s="130">
        <v>37605</v>
      </c>
      <c r="G50" s="130">
        <v>36927</v>
      </c>
      <c r="H50" s="130">
        <v>36928</v>
      </c>
      <c r="I50" s="130">
        <v>35099</v>
      </c>
      <c r="J50" s="130">
        <v>35884</v>
      </c>
      <c r="K50" s="130">
        <v>36745</v>
      </c>
      <c r="L50" s="130">
        <v>37415</v>
      </c>
      <c r="M50" s="130">
        <v>38609</v>
      </c>
      <c r="N50" s="130">
        <v>39754</v>
      </c>
      <c r="O50" s="130">
        <v>41352</v>
      </c>
      <c r="P50" s="130">
        <v>43540</v>
      </c>
      <c r="Q50" s="130">
        <v>45765</v>
      </c>
      <c r="R50" s="130">
        <v>48078</v>
      </c>
      <c r="S50" s="130">
        <v>51601</v>
      </c>
      <c r="T50" s="130">
        <v>54680</v>
      </c>
      <c r="U50" s="130">
        <v>56579</v>
      </c>
      <c r="V50" s="130">
        <v>59924</v>
      </c>
      <c r="W50" s="130">
        <v>63756</v>
      </c>
      <c r="X50" s="368">
        <f>SUM(X48:X49)</f>
        <v>65473</v>
      </c>
      <c r="Y50" s="368">
        <f>SUM(Y48:Y49)</f>
        <v>69841</v>
      </c>
      <c r="Z50" s="368">
        <v>73903</v>
      </c>
      <c r="AA50" s="368">
        <v>78514</v>
      </c>
      <c r="AB50" s="376">
        <v>84264</v>
      </c>
      <c r="AC50" s="130">
        <f t="shared" si="12"/>
        <v>5750</v>
      </c>
      <c r="AD50" s="174">
        <f t="shared" si="13"/>
        <v>7.3235346562396497</v>
      </c>
      <c r="AE50" s="52"/>
      <c r="AF50" s="50"/>
    </row>
    <row r="51" spans="1:32" s="49" customFormat="1" ht="3" customHeight="1">
      <c r="A51" s="38"/>
      <c r="B51" s="106"/>
      <c r="C51" s="133"/>
      <c r="D51" s="133"/>
      <c r="E51" s="133"/>
      <c r="F51" s="133"/>
      <c r="G51" s="133"/>
      <c r="H51" s="133"/>
      <c r="I51" s="133"/>
      <c r="J51" s="133"/>
      <c r="K51" s="133"/>
      <c r="L51" s="133"/>
      <c r="M51" s="133"/>
      <c r="N51" s="133"/>
      <c r="O51" s="133"/>
      <c r="P51" s="133"/>
      <c r="Q51" s="133"/>
      <c r="R51" s="133"/>
      <c r="S51" s="133"/>
      <c r="T51" s="133"/>
      <c r="U51" s="133"/>
      <c r="V51" s="133"/>
      <c r="W51" s="133"/>
      <c r="X51" s="369"/>
      <c r="Y51" s="369"/>
      <c r="Z51" s="369"/>
      <c r="AA51" s="369"/>
      <c r="AB51" s="369"/>
      <c r="AC51" s="133"/>
      <c r="AD51" s="226"/>
      <c r="AE51" s="52"/>
      <c r="AF51" s="50"/>
    </row>
    <row r="52" spans="1:32" s="49" customFormat="1" ht="3" customHeight="1">
      <c r="A52" s="38"/>
      <c r="B52" s="104"/>
      <c r="C52" s="130"/>
      <c r="D52" s="130"/>
      <c r="E52" s="130"/>
      <c r="F52" s="130"/>
      <c r="G52" s="130"/>
      <c r="H52" s="130"/>
      <c r="I52" s="130"/>
      <c r="J52" s="130"/>
      <c r="K52" s="130"/>
      <c r="L52" s="130"/>
      <c r="M52" s="130"/>
      <c r="N52" s="130"/>
      <c r="O52" s="130"/>
      <c r="P52" s="130"/>
      <c r="Q52" s="130"/>
      <c r="R52" s="130"/>
      <c r="S52" s="130"/>
      <c r="T52" s="130"/>
      <c r="U52" s="130"/>
      <c r="V52" s="130"/>
      <c r="W52" s="130"/>
      <c r="X52" s="368"/>
      <c r="Y52" s="368"/>
      <c r="Z52" s="368"/>
      <c r="AA52" s="368"/>
      <c r="AB52" s="368"/>
      <c r="AC52" s="130"/>
      <c r="AD52" s="174"/>
      <c r="AE52" s="52"/>
      <c r="AF52" s="50"/>
    </row>
    <row r="53" spans="1:32" s="49" customFormat="1" ht="12" customHeight="1">
      <c r="A53" s="34" t="s">
        <v>8</v>
      </c>
      <c r="B53" s="104" t="s">
        <v>6</v>
      </c>
      <c r="C53" s="130">
        <v>344448</v>
      </c>
      <c r="D53" s="130">
        <v>347153</v>
      </c>
      <c r="E53" s="130">
        <v>347024</v>
      </c>
      <c r="F53" s="130">
        <v>346934</v>
      </c>
      <c r="G53" s="130">
        <v>346165</v>
      </c>
      <c r="H53" s="130">
        <v>346370</v>
      </c>
      <c r="I53" s="130">
        <v>348504</v>
      </c>
      <c r="J53" s="130">
        <v>351366</v>
      </c>
      <c r="K53" s="130">
        <v>355383</v>
      </c>
      <c r="L53" s="130">
        <v>360570</v>
      </c>
      <c r="M53" s="130">
        <v>369355</v>
      </c>
      <c r="N53" s="130">
        <v>376207</v>
      </c>
      <c r="O53" s="130">
        <v>380245</v>
      </c>
      <c r="P53" s="130">
        <v>386674</v>
      </c>
      <c r="Q53" s="130">
        <v>392914</v>
      </c>
      <c r="R53" s="130">
        <v>398283</v>
      </c>
      <c r="S53" s="130">
        <v>401720</v>
      </c>
      <c r="T53" s="130">
        <v>405920</v>
      </c>
      <c r="U53" s="130">
        <v>411751</v>
      </c>
      <c r="V53" s="130">
        <v>420141</v>
      </c>
      <c r="W53" s="130">
        <v>430269</v>
      </c>
      <c r="X53" s="368">
        <f>SUM(X38,X43,X48)</f>
        <v>439526</v>
      </c>
      <c r="Y53" s="368">
        <f>SUM(Y38,Y43,Y48)</f>
        <v>453463</v>
      </c>
      <c r="Z53" s="368">
        <v>470509</v>
      </c>
      <c r="AA53" s="368">
        <v>488709</v>
      </c>
      <c r="AB53" s="376">
        <v>500342</v>
      </c>
      <c r="AC53" s="130">
        <f>AB53-AA53</f>
        <v>11633</v>
      </c>
      <c r="AD53" s="174">
        <f>((AB53/AA53)-1)*100</f>
        <v>2.3803531344828821</v>
      </c>
      <c r="AE53" s="52"/>
      <c r="AF53" s="50"/>
    </row>
    <row r="54" spans="1:32" s="49" customFormat="1" ht="12" customHeight="1">
      <c r="A54" s="38"/>
      <c r="B54" s="104" t="s">
        <v>7</v>
      </c>
      <c r="C54" s="130">
        <v>136783</v>
      </c>
      <c r="D54" s="130">
        <v>139560</v>
      </c>
      <c r="E54" s="130">
        <v>141532</v>
      </c>
      <c r="F54" s="130">
        <v>142388</v>
      </c>
      <c r="G54" s="130">
        <v>143377</v>
      </c>
      <c r="H54" s="130">
        <v>144748</v>
      </c>
      <c r="I54" s="130">
        <v>184047</v>
      </c>
      <c r="J54" s="130">
        <v>183049</v>
      </c>
      <c r="K54" s="130">
        <v>184390</v>
      </c>
      <c r="L54" s="130">
        <v>187030</v>
      </c>
      <c r="M54" s="130">
        <v>192248</v>
      </c>
      <c r="N54" s="130">
        <v>196606</v>
      </c>
      <c r="O54" s="130">
        <v>199739</v>
      </c>
      <c r="P54" s="130">
        <v>204089</v>
      </c>
      <c r="Q54" s="130">
        <v>207808</v>
      </c>
      <c r="R54" s="130">
        <v>211072</v>
      </c>
      <c r="S54" s="130">
        <v>214569</v>
      </c>
      <c r="T54" s="130">
        <v>219178</v>
      </c>
      <c r="U54" s="130">
        <v>223756</v>
      </c>
      <c r="V54" s="130">
        <v>229424</v>
      </c>
      <c r="W54" s="130">
        <v>236963</v>
      </c>
      <c r="X54" s="368">
        <f>SUM(X39,X44,X49)</f>
        <v>242910</v>
      </c>
      <c r="Y54" s="368">
        <f>SUM(Y39,Y44,Y49)</f>
        <v>249946</v>
      </c>
      <c r="Z54" s="368">
        <v>259719</v>
      </c>
      <c r="AA54" s="368">
        <v>271979</v>
      </c>
      <c r="AB54" s="376">
        <v>278907</v>
      </c>
      <c r="AC54" s="130">
        <f t="shared" ref="AC54:AC55" si="14">AB54-AA54</f>
        <v>6928</v>
      </c>
      <c r="AD54" s="174">
        <f t="shared" ref="AD54:AD55" si="15">((AB54/AA54)-1)*100</f>
        <v>2.5472554866368347</v>
      </c>
      <c r="AE54" s="52"/>
      <c r="AF54" s="50"/>
    </row>
    <row r="55" spans="1:32" s="49" customFormat="1" ht="12" customHeight="1">
      <c r="A55" s="38"/>
      <c r="B55" s="104" t="s">
        <v>8</v>
      </c>
      <c r="C55" s="130">
        <v>481231</v>
      </c>
      <c r="D55" s="130">
        <v>486713</v>
      </c>
      <c r="E55" s="130">
        <v>488556</v>
      </c>
      <c r="F55" s="130">
        <v>489339</v>
      </c>
      <c r="G55" s="130">
        <v>489542</v>
      </c>
      <c r="H55" s="130">
        <v>491118</v>
      </c>
      <c r="I55" s="130">
        <v>532551</v>
      </c>
      <c r="J55" s="130">
        <v>534415</v>
      </c>
      <c r="K55" s="130">
        <v>539773</v>
      </c>
      <c r="L55" s="130">
        <v>547600</v>
      </c>
      <c r="M55" s="130">
        <v>561603</v>
      </c>
      <c r="N55" s="130">
        <v>572813</v>
      </c>
      <c r="O55" s="130">
        <v>579984</v>
      </c>
      <c r="P55" s="130">
        <v>590763</v>
      </c>
      <c r="Q55" s="130">
        <v>600722</v>
      </c>
      <c r="R55" s="130">
        <v>609355</v>
      </c>
      <c r="S55" s="130">
        <v>616289</v>
      </c>
      <c r="T55" s="130">
        <v>625098</v>
      </c>
      <c r="U55" s="130">
        <v>635507</v>
      </c>
      <c r="V55" s="130">
        <v>649565</v>
      </c>
      <c r="W55" s="130">
        <v>667232</v>
      </c>
      <c r="X55" s="368">
        <f>SUM(X53:X54)</f>
        <v>682436</v>
      </c>
      <c r="Y55" s="368">
        <f>SUM(Y40,Y45,Y50)</f>
        <v>703409</v>
      </c>
      <c r="Z55" s="368">
        <v>730228</v>
      </c>
      <c r="AA55" s="368">
        <v>760688</v>
      </c>
      <c r="AB55" s="376">
        <v>779249</v>
      </c>
      <c r="AC55" s="130">
        <f t="shared" si="14"/>
        <v>18561</v>
      </c>
      <c r="AD55" s="174">
        <f t="shared" si="15"/>
        <v>2.4400279746755515</v>
      </c>
      <c r="AE55" s="52"/>
      <c r="AF55" s="50"/>
    </row>
    <row r="56" spans="1:32" s="49" customFormat="1" ht="3" customHeight="1">
      <c r="A56" s="105"/>
      <c r="B56" s="106"/>
      <c r="C56" s="133"/>
      <c r="D56" s="133"/>
      <c r="E56" s="133"/>
      <c r="F56" s="133"/>
      <c r="G56" s="133"/>
      <c r="H56" s="133"/>
      <c r="I56" s="133"/>
      <c r="J56" s="133"/>
      <c r="K56" s="133"/>
      <c r="L56" s="133"/>
      <c r="M56" s="133"/>
      <c r="N56" s="133"/>
      <c r="O56" s="133"/>
      <c r="P56" s="133"/>
      <c r="Q56" s="133"/>
      <c r="R56" s="133"/>
      <c r="S56" s="133"/>
      <c r="T56" s="133"/>
      <c r="U56" s="133"/>
      <c r="V56" s="133"/>
      <c r="W56" s="133"/>
      <c r="X56" s="369"/>
      <c r="Y56" s="369"/>
      <c r="Z56" s="369"/>
      <c r="AA56" s="369"/>
      <c r="AB56" s="369"/>
      <c r="AC56" s="133"/>
      <c r="AD56" s="226"/>
      <c r="AE56" s="52"/>
      <c r="AF56" s="50"/>
    </row>
    <row r="57" spans="1:32" s="49" customFormat="1" ht="3" customHeight="1">
      <c r="A57" s="25"/>
      <c r="B57" s="68"/>
      <c r="C57" s="119"/>
      <c r="D57" s="119"/>
      <c r="E57" s="119"/>
      <c r="F57" s="119"/>
      <c r="G57" s="119"/>
      <c r="H57" s="119"/>
      <c r="I57" s="119"/>
      <c r="J57" s="119"/>
      <c r="K57" s="119"/>
      <c r="L57" s="119"/>
      <c r="M57" s="119"/>
      <c r="N57" s="119"/>
      <c r="O57" s="119"/>
      <c r="P57" s="119"/>
      <c r="Q57" s="119"/>
      <c r="R57" s="119"/>
      <c r="S57" s="119"/>
      <c r="T57" s="119"/>
      <c r="U57" s="119"/>
      <c r="V57" s="119"/>
      <c r="W57" s="119"/>
      <c r="X57" s="370"/>
      <c r="Y57" s="370"/>
      <c r="Z57" s="370"/>
      <c r="AA57" s="370"/>
      <c r="AB57" s="370"/>
      <c r="AC57" s="119"/>
      <c r="AD57" s="227"/>
      <c r="AE57" s="52"/>
      <c r="AF57" s="50"/>
    </row>
    <row r="58" spans="1:32" s="49" customFormat="1" ht="12" customHeight="1">
      <c r="A58" s="5" t="s">
        <v>16</v>
      </c>
      <c r="B58" s="102"/>
      <c r="C58" s="121"/>
      <c r="D58" s="121"/>
      <c r="E58" s="121"/>
      <c r="F58" s="121"/>
      <c r="G58" s="121"/>
      <c r="H58" s="121"/>
      <c r="I58" s="121"/>
      <c r="J58" s="121"/>
      <c r="K58" s="121"/>
      <c r="L58" s="121"/>
      <c r="M58" s="121"/>
      <c r="N58" s="121"/>
      <c r="O58" s="121"/>
      <c r="P58" s="121"/>
      <c r="Q58" s="121"/>
      <c r="R58" s="121"/>
      <c r="S58" s="121"/>
      <c r="T58" s="121"/>
      <c r="U58" s="121"/>
      <c r="V58" s="121"/>
      <c r="W58" s="121"/>
      <c r="X58" s="367"/>
      <c r="Y58" s="367"/>
      <c r="Z58" s="367"/>
      <c r="AA58" s="367"/>
      <c r="AB58" s="367"/>
      <c r="AC58" s="121"/>
      <c r="AD58" s="228"/>
      <c r="AE58" s="52"/>
      <c r="AF58" s="50"/>
    </row>
    <row r="59" spans="1:32" s="49" customFormat="1" ht="12" customHeight="1">
      <c r="A59" s="34" t="s">
        <v>12</v>
      </c>
      <c r="B59" s="104" t="s">
        <v>6</v>
      </c>
      <c r="C59" s="130">
        <v>123621</v>
      </c>
      <c r="D59" s="130">
        <v>122938</v>
      </c>
      <c r="E59" s="130">
        <v>121053</v>
      </c>
      <c r="F59" s="130">
        <v>119553</v>
      </c>
      <c r="G59" s="130">
        <v>117620</v>
      </c>
      <c r="H59" s="130">
        <v>116309</v>
      </c>
      <c r="I59" s="130">
        <v>116589</v>
      </c>
      <c r="J59" s="130">
        <v>116123</v>
      </c>
      <c r="K59" s="130">
        <v>115686</v>
      </c>
      <c r="L59" s="130">
        <v>116068</v>
      </c>
      <c r="M59" s="130">
        <v>117192</v>
      </c>
      <c r="N59" s="130">
        <v>118118</v>
      </c>
      <c r="O59" s="130">
        <v>118070</v>
      </c>
      <c r="P59" s="130">
        <v>118933</v>
      </c>
      <c r="Q59" s="130">
        <v>119429</v>
      </c>
      <c r="R59" s="130">
        <v>120232</v>
      </c>
      <c r="S59" s="130">
        <v>120157</v>
      </c>
      <c r="T59" s="130">
        <v>120627</v>
      </c>
      <c r="U59" s="130">
        <v>121584</v>
      </c>
      <c r="V59" s="130">
        <v>122277</v>
      </c>
      <c r="W59" s="130">
        <v>122388</v>
      </c>
      <c r="X59" s="368">
        <v>123204</v>
      </c>
      <c r="Y59" s="368">
        <v>124141</v>
      </c>
      <c r="Z59" s="368">
        <v>126219</v>
      </c>
      <c r="AA59" s="368">
        <v>128110</v>
      </c>
      <c r="AB59" s="376">
        <v>128471</v>
      </c>
      <c r="AC59" s="130">
        <f>AB59-AA59</f>
        <v>361</v>
      </c>
      <c r="AD59" s="174">
        <f>((AB59/AA59)-1)*100</f>
        <v>0.28178908750293719</v>
      </c>
      <c r="AE59" s="52"/>
      <c r="AF59" s="50"/>
    </row>
    <row r="60" spans="1:32" s="49" customFormat="1" ht="12" customHeight="1">
      <c r="A60" s="34"/>
      <c r="B60" s="104" t="s">
        <v>7</v>
      </c>
      <c r="C60" s="130">
        <v>50110</v>
      </c>
      <c r="D60" s="130">
        <v>50372</v>
      </c>
      <c r="E60" s="130">
        <v>50363</v>
      </c>
      <c r="F60" s="130">
        <v>50659</v>
      </c>
      <c r="G60" s="130">
        <v>50150</v>
      </c>
      <c r="H60" s="130">
        <v>50072</v>
      </c>
      <c r="I60" s="130">
        <v>65636</v>
      </c>
      <c r="J60" s="130">
        <v>63899</v>
      </c>
      <c r="K60" s="130">
        <v>62562</v>
      </c>
      <c r="L60" s="130">
        <v>62221</v>
      </c>
      <c r="M60" s="130">
        <v>62563</v>
      </c>
      <c r="N60" s="130">
        <v>62704</v>
      </c>
      <c r="O60" s="130">
        <v>62774</v>
      </c>
      <c r="P60" s="130">
        <v>63200</v>
      </c>
      <c r="Q60" s="130">
        <v>63187</v>
      </c>
      <c r="R60" s="130">
        <v>63495</v>
      </c>
      <c r="S60" s="130">
        <v>63628</v>
      </c>
      <c r="T60" s="130">
        <v>64252</v>
      </c>
      <c r="U60" s="130">
        <v>65214</v>
      </c>
      <c r="V60" s="130">
        <v>65816</v>
      </c>
      <c r="W60" s="130">
        <v>66294</v>
      </c>
      <c r="X60" s="368">
        <v>67083</v>
      </c>
      <c r="Y60" s="368">
        <v>67639</v>
      </c>
      <c r="Z60" s="368">
        <v>68817</v>
      </c>
      <c r="AA60" s="368">
        <v>70163</v>
      </c>
      <c r="AB60" s="376">
        <v>70496</v>
      </c>
      <c r="AC60" s="130">
        <f t="shared" ref="AC60:AC61" si="16">AB60-AA60</f>
        <v>333</v>
      </c>
      <c r="AD60" s="174">
        <f t="shared" ref="AD60:AD61" si="17">((AB60/AA60)-1)*100</f>
        <v>0.47460912446730674</v>
      </c>
      <c r="AE60" s="52"/>
      <c r="AF60" s="50"/>
    </row>
    <row r="61" spans="1:32" s="49" customFormat="1" ht="12" customHeight="1">
      <c r="A61" s="34"/>
      <c r="B61" s="104" t="s">
        <v>8</v>
      </c>
      <c r="C61" s="130">
        <v>173731</v>
      </c>
      <c r="D61" s="130">
        <v>173310</v>
      </c>
      <c r="E61" s="130">
        <v>171416</v>
      </c>
      <c r="F61" s="130">
        <v>170212</v>
      </c>
      <c r="G61" s="130">
        <v>167770</v>
      </c>
      <c r="H61" s="130">
        <v>166381</v>
      </c>
      <c r="I61" s="130">
        <v>182225</v>
      </c>
      <c r="J61" s="130">
        <v>180022</v>
      </c>
      <c r="K61" s="130">
        <v>178248</v>
      </c>
      <c r="L61" s="130">
        <v>178289</v>
      </c>
      <c r="M61" s="130">
        <v>179755</v>
      </c>
      <c r="N61" s="130">
        <v>180822</v>
      </c>
      <c r="O61" s="130">
        <v>180844</v>
      </c>
      <c r="P61" s="130">
        <v>182133</v>
      </c>
      <c r="Q61" s="130">
        <v>182616</v>
      </c>
      <c r="R61" s="130">
        <v>183727</v>
      </c>
      <c r="S61" s="130">
        <v>183785</v>
      </c>
      <c r="T61" s="130">
        <v>184879</v>
      </c>
      <c r="U61" s="130">
        <v>186798</v>
      </c>
      <c r="V61" s="130">
        <v>188093</v>
      </c>
      <c r="W61" s="130">
        <v>188682</v>
      </c>
      <c r="X61" s="368">
        <f>SUM(X59:X60)</f>
        <v>190287</v>
      </c>
      <c r="Y61" s="368">
        <f>SUM(Y59:Y60)</f>
        <v>191780</v>
      </c>
      <c r="Z61" s="368">
        <v>195036</v>
      </c>
      <c r="AA61" s="368">
        <v>198273</v>
      </c>
      <c r="AB61" s="376">
        <v>198967</v>
      </c>
      <c r="AC61" s="130">
        <f t="shared" si="16"/>
        <v>694</v>
      </c>
      <c r="AD61" s="174">
        <f t="shared" si="17"/>
        <v>0.35002244380222258</v>
      </c>
      <c r="AE61" s="52"/>
      <c r="AF61" s="50"/>
    </row>
    <row r="62" spans="1:32" s="49" customFormat="1" ht="3" customHeight="1">
      <c r="A62" s="34"/>
      <c r="B62" s="106"/>
      <c r="C62" s="132"/>
      <c r="D62" s="133"/>
      <c r="E62" s="133"/>
      <c r="F62" s="133"/>
      <c r="G62" s="133"/>
      <c r="H62" s="133"/>
      <c r="I62" s="133"/>
      <c r="J62" s="133"/>
      <c r="K62" s="133"/>
      <c r="L62" s="133"/>
      <c r="M62" s="133"/>
      <c r="N62" s="133"/>
      <c r="O62" s="133"/>
      <c r="P62" s="133"/>
      <c r="Q62" s="133"/>
      <c r="R62" s="133"/>
      <c r="S62" s="133"/>
      <c r="T62" s="133"/>
      <c r="U62" s="133"/>
      <c r="V62" s="133"/>
      <c r="W62" s="133"/>
      <c r="X62" s="369"/>
      <c r="Y62" s="369"/>
      <c r="Z62" s="369"/>
      <c r="AA62" s="369"/>
      <c r="AB62" s="369"/>
      <c r="AC62" s="133"/>
      <c r="AD62" s="226"/>
      <c r="AE62" s="52"/>
      <c r="AF62" s="50"/>
    </row>
    <row r="63" spans="1:32" s="49" customFormat="1" ht="3" customHeight="1">
      <c r="A63" s="34"/>
      <c r="B63" s="104"/>
      <c r="C63" s="131"/>
      <c r="D63" s="130"/>
      <c r="E63" s="130"/>
      <c r="F63" s="130"/>
      <c r="G63" s="130"/>
      <c r="H63" s="130"/>
      <c r="I63" s="130"/>
      <c r="J63" s="130"/>
      <c r="K63" s="130"/>
      <c r="L63" s="130"/>
      <c r="M63" s="130"/>
      <c r="N63" s="130"/>
      <c r="O63" s="130"/>
      <c r="P63" s="130"/>
      <c r="Q63" s="130"/>
      <c r="R63" s="130"/>
      <c r="S63" s="130"/>
      <c r="T63" s="130"/>
      <c r="U63" s="130"/>
      <c r="V63" s="130"/>
      <c r="W63" s="130"/>
      <c r="X63" s="368"/>
      <c r="Y63" s="368"/>
      <c r="Z63" s="368"/>
      <c r="AA63" s="368"/>
      <c r="AB63" s="368"/>
      <c r="AC63" s="130"/>
      <c r="AD63" s="174"/>
      <c r="AE63" s="52"/>
      <c r="AF63" s="50"/>
    </row>
    <row r="64" spans="1:32" s="49" customFormat="1" ht="12" customHeight="1">
      <c r="A64" s="34" t="s">
        <v>13</v>
      </c>
      <c r="B64" s="104" t="s">
        <v>6</v>
      </c>
      <c r="C64" s="130">
        <v>31693</v>
      </c>
      <c r="D64" s="130">
        <v>32470</v>
      </c>
      <c r="E64" s="130">
        <v>32840</v>
      </c>
      <c r="F64" s="130">
        <v>33639</v>
      </c>
      <c r="G64" s="130">
        <v>34333</v>
      </c>
      <c r="H64" s="130">
        <v>34699</v>
      </c>
      <c r="I64" s="130">
        <v>35082</v>
      </c>
      <c r="J64" s="130">
        <v>36343</v>
      </c>
      <c r="K64" s="130">
        <v>37332</v>
      </c>
      <c r="L64" s="130">
        <v>38629</v>
      </c>
      <c r="M64" s="130">
        <v>39982</v>
      </c>
      <c r="N64" s="130">
        <v>40918</v>
      </c>
      <c r="O64" s="130">
        <v>41067</v>
      </c>
      <c r="P64" s="130">
        <v>41263</v>
      </c>
      <c r="Q64" s="130">
        <v>41814</v>
      </c>
      <c r="R64" s="130">
        <v>42450</v>
      </c>
      <c r="S64" s="130">
        <v>42867</v>
      </c>
      <c r="T64" s="130">
        <v>42544</v>
      </c>
      <c r="U64" s="130">
        <v>42668</v>
      </c>
      <c r="V64" s="130">
        <v>43415</v>
      </c>
      <c r="W64" s="130">
        <v>45637</v>
      </c>
      <c r="X64" s="368">
        <v>46362</v>
      </c>
      <c r="Y64" s="368">
        <v>47708</v>
      </c>
      <c r="Z64" s="368">
        <v>48627</v>
      </c>
      <c r="AA64" s="368">
        <v>50646</v>
      </c>
      <c r="AB64" s="376">
        <v>51878</v>
      </c>
      <c r="AC64" s="130">
        <f>AB64-AA64</f>
        <v>1232</v>
      </c>
      <c r="AD64" s="174">
        <f>((AB64/AA64)-1)*100</f>
        <v>2.432571180349874</v>
      </c>
      <c r="AF64" s="50"/>
    </row>
    <row r="65" spans="1:32" s="49" customFormat="1" ht="12" customHeight="1">
      <c r="A65" s="34"/>
      <c r="B65" s="104" t="s">
        <v>7</v>
      </c>
      <c r="C65" s="130">
        <v>8290</v>
      </c>
      <c r="D65" s="130">
        <v>8819</v>
      </c>
      <c r="E65" s="130">
        <v>9344</v>
      </c>
      <c r="F65" s="130">
        <v>10145</v>
      </c>
      <c r="G65" s="130">
        <v>10774</v>
      </c>
      <c r="H65" s="130">
        <v>11328</v>
      </c>
      <c r="I65" s="130">
        <v>11965</v>
      </c>
      <c r="J65" s="130">
        <v>13025</v>
      </c>
      <c r="K65" s="130">
        <v>14151</v>
      </c>
      <c r="L65" s="130">
        <v>15612</v>
      </c>
      <c r="M65" s="130">
        <v>17255</v>
      </c>
      <c r="N65" s="130">
        <v>18915</v>
      </c>
      <c r="O65" s="130">
        <v>20159</v>
      </c>
      <c r="P65" s="130">
        <v>21720</v>
      </c>
      <c r="Q65" s="130">
        <v>23319</v>
      </c>
      <c r="R65" s="130">
        <v>25116</v>
      </c>
      <c r="S65" s="130">
        <v>26565</v>
      </c>
      <c r="T65" s="130">
        <v>27848</v>
      </c>
      <c r="U65" s="130">
        <v>29244</v>
      </c>
      <c r="V65" s="130">
        <v>31163</v>
      </c>
      <c r="W65" s="130">
        <v>33955</v>
      </c>
      <c r="X65" s="368">
        <v>35825</v>
      </c>
      <c r="Y65" s="368">
        <v>38078</v>
      </c>
      <c r="Z65" s="368">
        <v>40189</v>
      </c>
      <c r="AA65" s="368">
        <v>43428</v>
      </c>
      <c r="AB65" s="376">
        <v>45639</v>
      </c>
      <c r="AC65" s="130">
        <f t="shared" ref="AC65:AC66" si="18">AB65-AA65</f>
        <v>2211</v>
      </c>
      <c r="AD65" s="174">
        <f t="shared" ref="AD65:AD66" si="19">((AB65/AA65)-1)*100</f>
        <v>5.0911854103343535</v>
      </c>
      <c r="AE65" s="52"/>
      <c r="AF65" s="50"/>
    </row>
    <row r="66" spans="1:32" s="49" customFormat="1" ht="12" customHeight="1">
      <c r="A66" s="34"/>
      <c r="B66" s="104" t="s">
        <v>8</v>
      </c>
      <c r="C66" s="130">
        <v>39983</v>
      </c>
      <c r="D66" s="130">
        <v>41289</v>
      </c>
      <c r="E66" s="130">
        <v>42184</v>
      </c>
      <c r="F66" s="130">
        <v>43784</v>
      </c>
      <c r="G66" s="130">
        <v>45107</v>
      </c>
      <c r="H66" s="130">
        <v>46027</v>
      </c>
      <c r="I66" s="130">
        <v>47047</v>
      </c>
      <c r="J66" s="130">
        <v>49368</v>
      </c>
      <c r="K66" s="130">
        <v>51483</v>
      </c>
      <c r="L66" s="130">
        <v>54241</v>
      </c>
      <c r="M66" s="130">
        <v>57237</v>
      </c>
      <c r="N66" s="130">
        <v>59833</v>
      </c>
      <c r="O66" s="130">
        <v>61226</v>
      </c>
      <c r="P66" s="130">
        <v>62983</v>
      </c>
      <c r="Q66" s="130">
        <v>65133</v>
      </c>
      <c r="R66" s="130">
        <v>67566</v>
      </c>
      <c r="S66" s="130">
        <v>69432</v>
      </c>
      <c r="T66" s="130">
        <v>70392</v>
      </c>
      <c r="U66" s="130">
        <v>71912</v>
      </c>
      <c r="V66" s="130">
        <v>74578</v>
      </c>
      <c r="W66" s="130">
        <v>79592</v>
      </c>
      <c r="X66" s="368">
        <f>SUM(X64:X65)</f>
        <v>82187</v>
      </c>
      <c r="Y66" s="368">
        <f>SUM(Y64:Y65)</f>
        <v>85786</v>
      </c>
      <c r="Z66" s="368">
        <v>88816</v>
      </c>
      <c r="AA66" s="368">
        <v>94074</v>
      </c>
      <c r="AB66" s="376">
        <v>97517</v>
      </c>
      <c r="AC66" s="130">
        <f t="shared" si="18"/>
        <v>3443</v>
      </c>
      <c r="AD66" s="174">
        <f t="shared" si="19"/>
        <v>3.6598847715628047</v>
      </c>
      <c r="AE66" s="52"/>
      <c r="AF66" s="50"/>
    </row>
    <row r="67" spans="1:32" s="49" customFormat="1" ht="3" customHeight="1">
      <c r="A67" s="34"/>
      <c r="B67" s="106"/>
      <c r="C67" s="133"/>
      <c r="D67" s="133"/>
      <c r="E67" s="133"/>
      <c r="F67" s="133"/>
      <c r="G67" s="133"/>
      <c r="H67" s="133"/>
      <c r="I67" s="133"/>
      <c r="J67" s="133"/>
      <c r="K67" s="133"/>
      <c r="L67" s="133"/>
      <c r="M67" s="133"/>
      <c r="N67" s="133"/>
      <c r="O67" s="133"/>
      <c r="P67" s="133"/>
      <c r="Q67" s="133"/>
      <c r="R67" s="133"/>
      <c r="S67" s="133"/>
      <c r="T67" s="133"/>
      <c r="U67" s="133"/>
      <c r="V67" s="133"/>
      <c r="W67" s="133"/>
      <c r="X67" s="369"/>
      <c r="Y67" s="369"/>
      <c r="Z67" s="369"/>
      <c r="AA67" s="369"/>
      <c r="AB67" s="369"/>
      <c r="AC67" s="133"/>
      <c r="AD67" s="226"/>
      <c r="AE67" s="52"/>
      <c r="AF67" s="50"/>
    </row>
    <row r="68" spans="1:32" s="49" customFormat="1" ht="3" customHeight="1">
      <c r="A68" s="34"/>
      <c r="B68" s="104"/>
      <c r="C68" s="130"/>
      <c r="D68" s="130"/>
      <c r="E68" s="130"/>
      <c r="F68" s="130"/>
      <c r="G68" s="130"/>
      <c r="H68" s="130"/>
      <c r="I68" s="130"/>
      <c r="J68" s="130"/>
      <c r="K68" s="130"/>
      <c r="L68" s="130"/>
      <c r="M68" s="130"/>
      <c r="N68" s="130"/>
      <c r="O68" s="130"/>
      <c r="P68" s="130"/>
      <c r="Q68" s="130"/>
      <c r="R68" s="130"/>
      <c r="S68" s="130"/>
      <c r="T68" s="130"/>
      <c r="U68" s="130"/>
      <c r="V68" s="130"/>
      <c r="W68" s="130"/>
      <c r="X68" s="368"/>
      <c r="Y68" s="368"/>
      <c r="Z68" s="368"/>
      <c r="AA68" s="368"/>
      <c r="AB68" s="368"/>
      <c r="AC68" s="130"/>
      <c r="AD68" s="174"/>
      <c r="AE68" s="52"/>
      <c r="AF68" s="50"/>
    </row>
    <row r="69" spans="1:32" s="49" customFormat="1" ht="12" customHeight="1">
      <c r="A69" s="34" t="s">
        <v>41</v>
      </c>
      <c r="B69" s="104" t="s">
        <v>6</v>
      </c>
      <c r="C69" s="130">
        <v>13566</v>
      </c>
      <c r="D69" s="130">
        <v>13539</v>
      </c>
      <c r="E69" s="130">
        <v>13655</v>
      </c>
      <c r="F69" s="130">
        <v>13521</v>
      </c>
      <c r="G69" s="130">
        <v>13402</v>
      </c>
      <c r="H69" s="130">
        <v>13269</v>
      </c>
      <c r="I69" s="130">
        <v>12992</v>
      </c>
      <c r="J69" s="130">
        <v>13069</v>
      </c>
      <c r="K69" s="130">
        <v>13142</v>
      </c>
      <c r="L69" s="130">
        <v>13247</v>
      </c>
      <c r="M69" s="130">
        <v>13545</v>
      </c>
      <c r="N69" s="130">
        <v>13768</v>
      </c>
      <c r="O69" s="130">
        <v>14311</v>
      </c>
      <c r="P69" s="130">
        <v>14986</v>
      </c>
      <c r="Q69" s="130">
        <v>16064</v>
      </c>
      <c r="R69" s="130">
        <v>17258</v>
      </c>
      <c r="S69" s="130">
        <v>18475</v>
      </c>
      <c r="T69" s="130">
        <v>19821</v>
      </c>
      <c r="U69" s="130">
        <v>20942</v>
      </c>
      <c r="V69" s="130">
        <v>22201</v>
      </c>
      <c r="W69" s="130">
        <v>23718</v>
      </c>
      <c r="X69" s="368">
        <v>24915</v>
      </c>
      <c r="Y69" s="368">
        <v>26202</v>
      </c>
      <c r="Z69" s="368">
        <v>27706</v>
      </c>
      <c r="AA69" s="368">
        <v>28970</v>
      </c>
      <c r="AB69" s="376">
        <v>30359</v>
      </c>
      <c r="AC69" s="130">
        <f>AB69-AA69</f>
        <v>1389</v>
      </c>
      <c r="AD69" s="174">
        <f>((AB69/AA69)-1)*100</f>
        <v>4.7946151190887187</v>
      </c>
      <c r="AE69" s="52"/>
      <c r="AF69" s="50"/>
    </row>
    <row r="70" spans="1:32" s="49" customFormat="1" ht="12" customHeight="1">
      <c r="A70" s="38"/>
      <c r="B70" s="104" t="s">
        <v>7</v>
      </c>
      <c r="C70" s="130">
        <v>7263</v>
      </c>
      <c r="D70" s="130">
        <v>6797</v>
      </c>
      <c r="E70" s="130">
        <v>6390</v>
      </c>
      <c r="F70" s="130">
        <v>5987</v>
      </c>
      <c r="G70" s="130">
        <v>5629</v>
      </c>
      <c r="H70" s="130">
        <v>5356</v>
      </c>
      <c r="I70" s="130">
        <v>5268</v>
      </c>
      <c r="J70" s="130">
        <v>5296</v>
      </c>
      <c r="K70" s="130">
        <v>5268</v>
      </c>
      <c r="L70" s="130">
        <v>5187</v>
      </c>
      <c r="M70" s="130">
        <v>5279</v>
      </c>
      <c r="N70" s="130">
        <v>5376</v>
      </c>
      <c r="O70" s="130">
        <v>5405</v>
      </c>
      <c r="P70" s="130">
        <v>5680</v>
      </c>
      <c r="Q70" s="130">
        <v>6171</v>
      </c>
      <c r="R70" s="130">
        <v>6641</v>
      </c>
      <c r="S70" s="130">
        <v>7179</v>
      </c>
      <c r="T70" s="130">
        <v>7557</v>
      </c>
      <c r="U70" s="130">
        <v>7812</v>
      </c>
      <c r="V70" s="130">
        <v>8195</v>
      </c>
      <c r="W70" s="130">
        <v>8753</v>
      </c>
      <c r="X70" s="368">
        <v>9127</v>
      </c>
      <c r="Y70" s="368">
        <v>9748</v>
      </c>
      <c r="Z70" s="368">
        <v>10411</v>
      </c>
      <c r="AA70" s="368">
        <v>11069</v>
      </c>
      <c r="AB70" s="376">
        <v>11797</v>
      </c>
      <c r="AC70" s="130">
        <f t="shared" ref="AC70:AC71" si="20">AB70-AA70</f>
        <v>728</v>
      </c>
      <c r="AD70" s="174">
        <f t="shared" ref="AD70:AD71" si="21">((AB70/AA70)-1)*100</f>
        <v>6.5769265516306907</v>
      </c>
      <c r="AE70" s="52"/>
      <c r="AF70" s="50"/>
    </row>
    <row r="71" spans="1:32" s="49" customFormat="1" ht="12" customHeight="1">
      <c r="A71" s="38"/>
      <c r="B71" s="104" t="s">
        <v>8</v>
      </c>
      <c r="C71" s="130">
        <v>20829</v>
      </c>
      <c r="D71" s="130">
        <v>20336</v>
      </c>
      <c r="E71" s="130">
        <v>20045</v>
      </c>
      <c r="F71" s="130">
        <v>19508</v>
      </c>
      <c r="G71" s="130">
        <v>19031</v>
      </c>
      <c r="H71" s="130">
        <v>18625</v>
      </c>
      <c r="I71" s="130">
        <v>18260</v>
      </c>
      <c r="J71" s="130">
        <v>18365</v>
      </c>
      <c r="K71" s="130">
        <v>18410</v>
      </c>
      <c r="L71" s="130">
        <v>18434</v>
      </c>
      <c r="M71" s="130">
        <v>18824</v>
      </c>
      <c r="N71" s="130">
        <v>19144</v>
      </c>
      <c r="O71" s="130">
        <v>19716</v>
      </c>
      <c r="P71" s="130">
        <v>20666</v>
      </c>
      <c r="Q71" s="130">
        <v>22235</v>
      </c>
      <c r="R71" s="130">
        <v>23899</v>
      </c>
      <c r="S71" s="130">
        <v>25654</v>
      </c>
      <c r="T71" s="130">
        <v>27378</v>
      </c>
      <c r="U71" s="130">
        <v>28754</v>
      </c>
      <c r="V71" s="130">
        <v>30396</v>
      </c>
      <c r="W71" s="130">
        <v>32471</v>
      </c>
      <c r="X71" s="368">
        <f>SUM(X69:X70)</f>
        <v>34042</v>
      </c>
      <c r="Y71" s="368">
        <f>SUM(Y69:Y70)</f>
        <v>35950</v>
      </c>
      <c r="Z71" s="368">
        <v>38117</v>
      </c>
      <c r="AA71" s="368">
        <v>40039</v>
      </c>
      <c r="AB71" s="376">
        <v>42156</v>
      </c>
      <c r="AC71" s="130">
        <f t="shared" si="20"/>
        <v>2117</v>
      </c>
      <c r="AD71" s="174">
        <f t="shared" si="21"/>
        <v>5.2873448387821931</v>
      </c>
      <c r="AE71" s="52"/>
      <c r="AF71" s="50"/>
    </row>
    <row r="72" spans="1:32" s="49" customFormat="1" ht="3" customHeight="1">
      <c r="A72" s="38"/>
      <c r="B72" s="106"/>
      <c r="C72" s="133"/>
      <c r="D72" s="133"/>
      <c r="E72" s="133"/>
      <c r="F72" s="133"/>
      <c r="G72" s="133"/>
      <c r="H72" s="133"/>
      <c r="I72" s="133"/>
      <c r="J72" s="133"/>
      <c r="K72" s="133"/>
      <c r="L72" s="133"/>
      <c r="M72" s="133"/>
      <c r="N72" s="133"/>
      <c r="O72" s="133"/>
      <c r="P72" s="133"/>
      <c r="Q72" s="133"/>
      <c r="R72" s="133"/>
      <c r="S72" s="133"/>
      <c r="T72" s="133"/>
      <c r="U72" s="133"/>
      <c r="V72" s="133"/>
      <c r="W72" s="133"/>
      <c r="X72" s="369"/>
      <c r="Y72" s="369"/>
      <c r="Z72" s="369"/>
      <c r="AA72" s="369"/>
      <c r="AB72" s="369"/>
      <c r="AC72" s="133"/>
      <c r="AD72" s="226"/>
      <c r="AE72" s="52"/>
      <c r="AF72" s="50"/>
    </row>
    <row r="73" spans="1:32" s="49" customFormat="1" ht="3" customHeight="1">
      <c r="A73" s="38"/>
      <c r="B73" s="104"/>
      <c r="C73" s="130"/>
      <c r="D73" s="130"/>
      <c r="E73" s="130"/>
      <c r="F73" s="130"/>
      <c r="G73" s="130"/>
      <c r="H73" s="130"/>
      <c r="I73" s="130"/>
      <c r="J73" s="130"/>
      <c r="K73" s="130"/>
      <c r="L73" s="130"/>
      <c r="M73" s="130"/>
      <c r="N73" s="130"/>
      <c r="O73" s="130"/>
      <c r="P73" s="130"/>
      <c r="Q73" s="130"/>
      <c r="R73" s="130"/>
      <c r="S73" s="130"/>
      <c r="T73" s="130"/>
      <c r="U73" s="130"/>
      <c r="V73" s="130"/>
      <c r="W73" s="130"/>
      <c r="X73" s="368"/>
      <c r="Y73" s="368"/>
      <c r="Z73" s="368"/>
      <c r="AA73" s="368"/>
      <c r="AB73" s="368"/>
      <c r="AC73" s="130"/>
      <c r="AD73" s="174"/>
      <c r="AE73" s="52"/>
      <c r="AF73" s="50"/>
    </row>
    <row r="74" spans="1:32" s="49" customFormat="1" ht="12" customHeight="1">
      <c r="A74" s="34" t="s">
        <v>8</v>
      </c>
      <c r="B74" s="104" t="s">
        <v>6</v>
      </c>
      <c r="C74" s="130">
        <v>168880</v>
      </c>
      <c r="D74" s="130">
        <v>168947</v>
      </c>
      <c r="E74" s="130">
        <v>167548</v>
      </c>
      <c r="F74" s="130">
        <v>166713</v>
      </c>
      <c r="G74" s="130">
        <v>165355</v>
      </c>
      <c r="H74" s="130">
        <v>164277</v>
      </c>
      <c r="I74" s="130">
        <v>164663</v>
      </c>
      <c r="J74" s="130">
        <v>165535</v>
      </c>
      <c r="K74" s="130">
        <v>166160</v>
      </c>
      <c r="L74" s="130">
        <v>167944</v>
      </c>
      <c r="M74" s="130">
        <v>170719</v>
      </c>
      <c r="N74" s="130">
        <v>172804</v>
      </c>
      <c r="O74" s="130">
        <v>173448</v>
      </c>
      <c r="P74" s="130">
        <v>175182</v>
      </c>
      <c r="Q74" s="130">
        <v>177307</v>
      </c>
      <c r="R74" s="130">
        <v>179940</v>
      </c>
      <c r="S74" s="130">
        <v>181499</v>
      </c>
      <c r="T74" s="130">
        <v>182992</v>
      </c>
      <c r="U74" s="130">
        <v>185194</v>
      </c>
      <c r="V74" s="130">
        <v>187893</v>
      </c>
      <c r="W74" s="130">
        <v>191743</v>
      </c>
      <c r="X74" s="368">
        <f>SUM(X59,X64,X69)</f>
        <v>194481</v>
      </c>
      <c r="Y74" s="368">
        <f>SUM(Y59,Y64,Y69)</f>
        <v>198051</v>
      </c>
      <c r="Z74" s="368">
        <v>202552</v>
      </c>
      <c r="AA74" s="368">
        <v>207726</v>
      </c>
      <c r="AB74" s="376">
        <v>210708</v>
      </c>
      <c r="AC74" s="130">
        <f>AB74-AA74</f>
        <v>2982</v>
      </c>
      <c r="AD74" s="174">
        <f>((AB74/AA74)-1)*100</f>
        <v>1.4355449004939125</v>
      </c>
      <c r="AE74" s="52"/>
      <c r="AF74" s="50"/>
    </row>
    <row r="75" spans="1:32" s="49" customFormat="1" ht="12" customHeight="1">
      <c r="A75" s="38"/>
      <c r="B75" s="104" t="s">
        <v>7</v>
      </c>
      <c r="C75" s="130">
        <v>65663</v>
      </c>
      <c r="D75" s="130">
        <v>65988</v>
      </c>
      <c r="E75" s="130">
        <v>66097</v>
      </c>
      <c r="F75" s="130">
        <v>66791</v>
      </c>
      <c r="G75" s="130">
        <v>66553</v>
      </c>
      <c r="H75" s="130">
        <v>66756</v>
      </c>
      <c r="I75" s="130">
        <v>82869</v>
      </c>
      <c r="J75" s="130">
        <v>82220</v>
      </c>
      <c r="K75" s="130">
        <v>81981</v>
      </c>
      <c r="L75" s="130">
        <v>83020</v>
      </c>
      <c r="M75" s="130">
        <v>85097</v>
      </c>
      <c r="N75" s="130">
        <v>86995</v>
      </c>
      <c r="O75" s="130">
        <v>88338</v>
      </c>
      <c r="P75" s="130">
        <v>90600</v>
      </c>
      <c r="Q75" s="130">
        <v>92677</v>
      </c>
      <c r="R75" s="130">
        <v>95252</v>
      </c>
      <c r="S75" s="130">
        <v>97372</v>
      </c>
      <c r="T75" s="130">
        <v>99657</v>
      </c>
      <c r="U75" s="130">
        <v>102270</v>
      </c>
      <c r="V75" s="130">
        <v>105174</v>
      </c>
      <c r="W75" s="130">
        <v>109002</v>
      </c>
      <c r="X75" s="368">
        <f>SUM(X60,X65,X70)</f>
        <v>112035</v>
      </c>
      <c r="Y75" s="368">
        <f>SUM(Y60,Y65,Y70)</f>
        <v>115465</v>
      </c>
      <c r="Z75" s="368">
        <v>119417</v>
      </c>
      <c r="AA75" s="368">
        <v>124660</v>
      </c>
      <c r="AB75" s="376">
        <v>127932</v>
      </c>
      <c r="AC75" s="130">
        <f t="shared" ref="AC75:AC76" si="22">AB75-AA75</f>
        <v>3272</v>
      </c>
      <c r="AD75" s="174">
        <f t="shared" ref="AD75:AD76" si="23">((AB75/AA75)-1)*100</f>
        <v>2.6247392908711698</v>
      </c>
      <c r="AE75" s="52"/>
      <c r="AF75" s="50"/>
    </row>
    <row r="76" spans="1:32" s="49" customFormat="1" ht="12" customHeight="1">
      <c r="A76" s="38"/>
      <c r="B76" s="104" t="s">
        <v>8</v>
      </c>
      <c r="C76" s="130">
        <v>234543</v>
      </c>
      <c r="D76" s="130">
        <v>234935</v>
      </c>
      <c r="E76" s="130">
        <v>233645</v>
      </c>
      <c r="F76" s="130">
        <v>233509</v>
      </c>
      <c r="G76" s="130">
        <v>231915</v>
      </c>
      <c r="H76" s="130">
        <v>231033</v>
      </c>
      <c r="I76" s="130">
        <v>247532</v>
      </c>
      <c r="J76" s="130">
        <v>247755</v>
      </c>
      <c r="K76" s="130">
        <v>248141</v>
      </c>
      <c r="L76" s="130">
        <v>250964</v>
      </c>
      <c r="M76" s="130">
        <v>255816</v>
      </c>
      <c r="N76" s="130">
        <v>259799</v>
      </c>
      <c r="O76" s="130">
        <v>261786</v>
      </c>
      <c r="P76" s="130">
        <v>265782</v>
      </c>
      <c r="Q76" s="130">
        <v>269984</v>
      </c>
      <c r="R76" s="130">
        <v>275192</v>
      </c>
      <c r="S76" s="130">
        <v>278871</v>
      </c>
      <c r="T76" s="130">
        <v>282649</v>
      </c>
      <c r="U76" s="130">
        <v>287464</v>
      </c>
      <c r="V76" s="130">
        <v>293067</v>
      </c>
      <c r="W76" s="130">
        <v>300745</v>
      </c>
      <c r="X76" s="368">
        <f>SUM(X74:X75)</f>
        <v>306516</v>
      </c>
      <c r="Y76" s="368">
        <f>SUM(Y61,Y66,Y71)</f>
        <v>313516</v>
      </c>
      <c r="Z76" s="368">
        <v>321969</v>
      </c>
      <c r="AA76" s="368">
        <v>332386</v>
      </c>
      <c r="AB76" s="376">
        <v>338640</v>
      </c>
      <c r="AC76" s="130">
        <f t="shared" si="22"/>
        <v>6254</v>
      </c>
      <c r="AD76" s="174">
        <f t="shared" si="23"/>
        <v>1.8815473575902741</v>
      </c>
      <c r="AE76" s="52"/>
      <c r="AF76" s="50"/>
    </row>
    <row r="77" spans="1:32" s="49" customFormat="1" ht="3" customHeight="1">
      <c r="A77" s="105"/>
      <c r="B77" s="106"/>
      <c r="C77" s="133"/>
      <c r="D77" s="133"/>
      <c r="E77" s="133"/>
      <c r="F77" s="133"/>
      <c r="G77" s="133"/>
      <c r="H77" s="133"/>
      <c r="I77" s="133"/>
      <c r="J77" s="133"/>
      <c r="K77" s="133"/>
      <c r="L77" s="133"/>
      <c r="M77" s="133"/>
      <c r="N77" s="133"/>
      <c r="O77" s="133"/>
      <c r="P77" s="133"/>
      <c r="Q77" s="133"/>
      <c r="R77" s="133"/>
      <c r="S77" s="133"/>
      <c r="T77" s="133"/>
      <c r="U77" s="133"/>
      <c r="V77" s="133"/>
      <c r="W77" s="133"/>
      <c r="X77" s="369"/>
      <c r="Y77" s="369"/>
      <c r="Z77" s="369"/>
      <c r="AA77" s="369"/>
      <c r="AB77" s="369"/>
      <c r="AC77" s="133"/>
      <c r="AD77" s="226"/>
      <c r="AE77" s="52"/>
      <c r="AF77" s="50"/>
    </row>
    <row r="78" spans="1:32" s="49" customFormat="1" ht="3" customHeight="1">
      <c r="A78" s="25"/>
      <c r="B78" s="68"/>
      <c r="C78" s="119"/>
      <c r="D78" s="119"/>
      <c r="E78" s="119"/>
      <c r="F78" s="119"/>
      <c r="G78" s="119"/>
      <c r="H78" s="119"/>
      <c r="I78" s="119"/>
      <c r="J78" s="119"/>
      <c r="K78" s="119"/>
      <c r="L78" s="119"/>
      <c r="M78" s="119"/>
      <c r="N78" s="119"/>
      <c r="O78" s="119"/>
      <c r="P78" s="119"/>
      <c r="Q78" s="119"/>
      <c r="R78" s="119"/>
      <c r="S78" s="119"/>
      <c r="T78" s="119"/>
      <c r="U78" s="119"/>
      <c r="V78" s="119"/>
      <c r="W78" s="119"/>
      <c r="X78" s="370"/>
      <c r="Y78" s="370"/>
      <c r="Z78" s="370"/>
      <c r="AA78" s="370"/>
      <c r="AB78" s="370"/>
      <c r="AC78" s="119"/>
      <c r="AD78" s="227"/>
      <c r="AE78" s="52"/>
      <c r="AF78" s="50"/>
    </row>
    <row r="79" spans="1:32" s="49" customFormat="1" ht="12" customHeight="1">
      <c r="A79" s="5" t="s">
        <v>17</v>
      </c>
      <c r="B79" s="102"/>
      <c r="C79" s="121"/>
      <c r="D79" s="121"/>
      <c r="E79" s="121"/>
      <c r="F79" s="121"/>
      <c r="G79" s="121"/>
      <c r="H79" s="121"/>
      <c r="I79" s="121"/>
      <c r="J79" s="121"/>
      <c r="K79" s="121"/>
      <c r="L79" s="121"/>
      <c r="M79" s="121"/>
      <c r="N79" s="121"/>
      <c r="O79" s="121"/>
      <c r="P79" s="121"/>
      <c r="Q79" s="121"/>
      <c r="R79" s="121"/>
      <c r="S79" s="121"/>
      <c r="T79" s="121"/>
      <c r="U79" s="121"/>
      <c r="V79" s="121"/>
      <c r="W79" s="121"/>
      <c r="X79" s="367"/>
      <c r="Y79" s="367"/>
      <c r="Z79" s="367"/>
      <c r="AA79" s="367"/>
      <c r="AB79" s="367"/>
      <c r="AC79" s="121"/>
      <c r="AD79" s="228"/>
      <c r="AE79" s="52"/>
      <c r="AF79" s="50"/>
    </row>
    <row r="80" spans="1:32" s="49" customFormat="1" ht="12" customHeight="1">
      <c r="A80" s="34" t="s">
        <v>12</v>
      </c>
      <c r="B80" s="104" t="s">
        <v>6</v>
      </c>
      <c r="C80" s="130">
        <v>415973</v>
      </c>
      <c r="D80" s="130">
        <v>414429</v>
      </c>
      <c r="E80" s="130">
        <v>410423</v>
      </c>
      <c r="F80" s="130">
        <v>407406</v>
      </c>
      <c r="G80" s="130">
        <v>403052</v>
      </c>
      <c r="H80" s="130">
        <v>400928</v>
      </c>
      <c r="I80" s="130">
        <v>404444</v>
      </c>
      <c r="J80" s="130">
        <v>405790</v>
      </c>
      <c r="K80" s="130">
        <v>408039</v>
      </c>
      <c r="L80" s="130">
        <v>412038</v>
      </c>
      <c r="M80" s="130">
        <v>420730</v>
      </c>
      <c r="N80" s="130">
        <v>426891</v>
      </c>
      <c r="O80" s="130">
        <v>428488</v>
      </c>
      <c r="P80" s="130">
        <v>434270</v>
      </c>
      <c r="Q80" s="130">
        <v>439665</v>
      </c>
      <c r="R80" s="130">
        <v>445267</v>
      </c>
      <c r="S80" s="130">
        <v>446038</v>
      </c>
      <c r="T80" s="130">
        <v>450157</v>
      </c>
      <c r="U80" s="130">
        <v>457457</v>
      </c>
      <c r="V80" s="130">
        <v>463535</v>
      </c>
      <c r="W80" s="130">
        <v>468467</v>
      </c>
      <c r="X80" s="368">
        <f>SUM(X17,X38,X59)</f>
        <v>475494</v>
      </c>
      <c r="Y80" s="368">
        <f>SUM(Y17,Y38,Y59)</f>
        <v>485259</v>
      </c>
      <c r="Z80" s="368">
        <f>SUM(Z17,Z38,Z59)</f>
        <v>498795</v>
      </c>
      <c r="AA80" s="368">
        <v>519589</v>
      </c>
      <c r="AB80" s="368">
        <f>SUM(AB17,AB38,AB59)</f>
        <v>516725</v>
      </c>
      <c r="AC80" s="130">
        <f>AB80-AA80</f>
        <v>-2864</v>
      </c>
      <c r="AD80" s="174">
        <f>((AB80/AA80)-1)*100</f>
        <v>-0.55120489463788003</v>
      </c>
      <c r="AE80" s="52"/>
      <c r="AF80" s="50"/>
    </row>
    <row r="81" spans="1:32" s="49" customFormat="1" ht="12" customHeight="1">
      <c r="A81" s="34"/>
      <c r="B81" s="104" t="s">
        <v>7</v>
      </c>
      <c r="C81" s="130">
        <v>173197</v>
      </c>
      <c r="D81" s="130">
        <v>175360</v>
      </c>
      <c r="E81" s="130">
        <v>176003</v>
      </c>
      <c r="F81" s="130">
        <v>176475</v>
      </c>
      <c r="G81" s="130">
        <v>176015</v>
      </c>
      <c r="H81" s="130">
        <v>176554</v>
      </c>
      <c r="I81" s="130">
        <v>232764</v>
      </c>
      <c r="J81" s="130">
        <v>227824</v>
      </c>
      <c r="K81" s="130">
        <v>225378</v>
      </c>
      <c r="L81" s="130">
        <v>225118</v>
      </c>
      <c r="M81" s="130">
        <v>227340</v>
      </c>
      <c r="N81" s="130">
        <v>228778</v>
      </c>
      <c r="O81" s="130">
        <v>228954</v>
      </c>
      <c r="P81" s="130">
        <v>230204</v>
      </c>
      <c r="Q81" s="130">
        <v>230651</v>
      </c>
      <c r="R81" s="130">
        <v>232161</v>
      </c>
      <c r="S81" s="130">
        <v>233267</v>
      </c>
      <c r="T81" s="130">
        <v>235933</v>
      </c>
      <c r="U81" s="130">
        <v>239982</v>
      </c>
      <c r="V81" s="130">
        <v>242886</v>
      </c>
      <c r="W81" s="130">
        <v>245697</v>
      </c>
      <c r="X81" s="368">
        <f>SUM(X18,X39,X60)</f>
        <v>249272</v>
      </c>
      <c r="Y81" s="368">
        <f t="shared" ref="Y81:Z81" si="24">SUM(Y18,Y39,Y60)</f>
        <v>252677</v>
      </c>
      <c r="Z81" s="368">
        <f t="shared" si="24"/>
        <v>258782</v>
      </c>
      <c r="AA81" s="368">
        <v>267183</v>
      </c>
      <c r="AB81" s="368">
        <f t="shared" ref="AB81:AB82" si="25">SUM(AB18,AB39,AB60)</f>
        <v>267101</v>
      </c>
      <c r="AC81" s="130">
        <f t="shared" ref="AC81:AC82" si="26">AB81-AA81</f>
        <v>-82</v>
      </c>
      <c r="AD81" s="174">
        <f t="shared" ref="AD81:AD82" si="27">((AB81/AA81)-1)*100</f>
        <v>-3.0690575373437667E-2</v>
      </c>
      <c r="AE81" s="52"/>
      <c r="AF81" s="50"/>
    </row>
    <row r="82" spans="1:32" s="49" customFormat="1" ht="12" customHeight="1">
      <c r="A82" s="34"/>
      <c r="B82" s="104" t="s">
        <v>8</v>
      </c>
      <c r="C82" s="130">
        <v>589170</v>
      </c>
      <c r="D82" s="130">
        <v>589789</v>
      </c>
      <c r="E82" s="130">
        <v>586426</v>
      </c>
      <c r="F82" s="130">
        <v>583881</v>
      </c>
      <c r="G82" s="130">
        <v>579067</v>
      </c>
      <c r="H82" s="130">
        <v>577482</v>
      </c>
      <c r="I82" s="130">
        <v>637208</v>
      </c>
      <c r="J82" s="130">
        <v>633614</v>
      </c>
      <c r="K82" s="130">
        <v>633417</v>
      </c>
      <c r="L82" s="130">
        <v>637156</v>
      </c>
      <c r="M82" s="130">
        <v>648070</v>
      </c>
      <c r="N82" s="130">
        <v>655669</v>
      </c>
      <c r="O82" s="130">
        <v>657442</v>
      </c>
      <c r="P82" s="130">
        <v>664474</v>
      </c>
      <c r="Q82" s="130">
        <v>670316</v>
      </c>
      <c r="R82" s="130">
        <v>677428</v>
      </c>
      <c r="S82" s="130">
        <v>679305</v>
      </c>
      <c r="T82" s="130">
        <v>686090</v>
      </c>
      <c r="U82" s="130">
        <v>697439</v>
      </c>
      <c r="V82" s="130">
        <v>706421</v>
      </c>
      <c r="W82" s="130">
        <v>714164</v>
      </c>
      <c r="X82" s="368">
        <f>SUM(X80:X81)</f>
        <v>724766</v>
      </c>
      <c r="Y82" s="368">
        <f t="shared" ref="Y82:Z82" si="28">SUM(Y19,Y40,Y61)</f>
        <v>737936</v>
      </c>
      <c r="Z82" s="368">
        <f t="shared" si="28"/>
        <v>757577</v>
      </c>
      <c r="AA82" s="368">
        <v>786772</v>
      </c>
      <c r="AB82" s="368">
        <f t="shared" si="25"/>
        <v>783826</v>
      </c>
      <c r="AC82" s="130">
        <f t="shared" si="26"/>
        <v>-2946</v>
      </c>
      <c r="AD82" s="174">
        <f t="shared" si="27"/>
        <v>-0.37444138835647234</v>
      </c>
      <c r="AE82" s="52"/>
      <c r="AF82" s="50"/>
    </row>
    <row r="83" spans="1:32" s="49" customFormat="1" ht="3" customHeight="1">
      <c r="A83" s="34"/>
      <c r="B83" s="106"/>
      <c r="C83" s="132"/>
      <c r="D83" s="133"/>
      <c r="E83" s="133"/>
      <c r="F83" s="133"/>
      <c r="G83" s="133"/>
      <c r="H83" s="133"/>
      <c r="I83" s="133"/>
      <c r="J83" s="133"/>
      <c r="K83" s="133"/>
      <c r="L83" s="133"/>
      <c r="M83" s="133"/>
      <c r="N83" s="133"/>
      <c r="O83" s="133"/>
      <c r="P83" s="133"/>
      <c r="Q83" s="133"/>
      <c r="R83" s="133"/>
      <c r="S83" s="133"/>
      <c r="T83" s="133"/>
      <c r="U83" s="133"/>
      <c r="V83" s="133"/>
      <c r="W83" s="133"/>
      <c r="X83" s="369"/>
      <c r="Y83" s="369"/>
      <c r="Z83" s="369"/>
      <c r="AA83" s="369"/>
      <c r="AB83" s="369"/>
      <c r="AC83" s="133"/>
      <c r="AD83" s="226"/>
      <c r="AE83" s="52"/>
      <c r="AF83" s="50"/>
    </row>
    <row r="84" spans="1:32" s="49" customFormat="1" ht="3" customHeight="1">
      <c r="A84" s="34"/>
      <c r="B84" s="104"/>
      <c r="C84" s="131"/>
      <c r="D84" s="130"/>
      <c r="E84" s="130"/>
      <c r="F84" s="130"/>
      <c r="G84" s="130"/>
      <c r="H84" s="130"/>
      <c r="I84" s="130"/>
      <c r="J84" s="130"/>
      <c r="K84" s="130"/>
      <c r="L84" s="130"/>
      <c r="M84" s="130"/>
      <c r="N84" s="130"/>
      <c r="O84" s="130"/>
      <c r="P84" s="130"/>
      <c r="Q84" s="130"/>
      <c r="R84" s="130"/>
      <c r="S84" s="130"/>
      <c r="T84" s="130"/>
      <c r="U84" s="130"/>
      <c r="V84" s="130"/>
      <c r="W84" s="130"/>
      <c r="X84" s="368"/>
      <c r="Y84" s="368"/>
      <c r="Z84" s="368"/>
      <c r="AA84" s="368"/>
      <c r="AB84" s="368"/>
      <c r="AC84" s="130"/>
      <c r="AD84" s="174"/>
      <c r="AE84" s="52"/>
      <c r="AF84" s="50"/>
    </row>
    <row r="85" spans="1:32" s="49" customFormat="1" ht="12" customHeight="1">
      <c r="A85" s="34" t="s">
        <v>13</v>
      </c>
      <c r="B85" s="104" t="s">
        <v>6</v>
      </c>
      <c r="C85" s="130">
        <v>99769</v>
      </c>
      <c r="D85" s="130">
        <v>103883</v>
      </c>
      <c r="E85" s="130">
        <v>105641</v>
      </c>
      <c r="F85" s="130">
        <v>108117</v>
      </c>
      <c r="G85" s="130">
        <v>110439</v>
      </c>
      <c r="H85" s="130">
        <v>111855</v>
      </c>
      <c r="I85" s="130">
        <v>113500</v>
      </c>
      <c r="J85" s="130">
        <v>116570</v>
      </c>
      <c r="K85" s="130">
        <v>119777</v>
      </c>
      <c r="L85" s="130">
        <v>123984</v>
      </c>
      <c r="M85" s="130">
        <v>129535</v>
      </c>
      <c r="N85" s="130">
        <v>133560</v>
      </c>
      <c r="O85" s="130">
        <v>135326</v>
      </c>
      <c r="P85" s="130">
        <v>137080</v>
      </c>
      <c r="Q85" s="130">
        <v>139256</v>
      </c>
      <c r="R85" s="130">
        <v>141580</v>
      </c>
      <c r="S85" s="130">
        <v>142945</v>
      </c>
      <c r="T85" s="130">
        <v>142833</v>
      </c>
      <c r="U85" s="130">
        <v>143187</v>
      </c>
      <c r="V85" s="130">
        <v>145743</v>
      </c>
      <c r="W85" s="130">
        <v>152057</v>
      </c>
      <c r="X85" s="368">
        <f>SUM(X22,X43,X64)</f>
        <v>156354</v>
      </c>
      <c r="Y85" s="368">
        <f>SUM(Y22,Y43,Y64)</f>
        <v>162263</v>
      </c>
      <c r="Z85" s="368">
        <f t="shared" ref="Z85:Z87" si="29">SUM(Z22,Z43,Z64)</f>
        <v>167995</v>
      </c>
      <c r="AA85" s="368">
        <v>178398</v>
      </c>
      <c r="AB85" s="368">
        <f>SUM(AB22,AB43,AB64)</f>
        <v>180801</v>
      </c>
      <c r="AC85" s="130">
        <f>AB85-AA85</f>
        <v>2403</v>
      </c>
      <c r="AD85" s="174">
        <f>((AB85/AA85)-1)*100</f>
        <v>1.3469881949349283</v>
      </c>
      <c r="AF85" s="50"/>
    </row>
    <row r="86" spans="1:32" s="49" customFormat="1" ht="12" customHeight="1">
      <c r="A86" s="34"/>
      <c r="B86" s="104" t="s">
        <v>7</v>
      </c>
      <c r="C86" s="130">
        <v>27580</v>
      </c>
      <c r="D86" s="130">
        <v>29871</v>
      </c>
      <c r="E86" s="130">
        <v>32448</v>
      </c>
      <c r="F86" s="130">
        <v>34960</v>
      </c>
      <c r="G86" s="130">
        <v>37284</v>
      </c>
      <c r="H86" s="130">
        <v>39064</v>
      </c>
      <c r="I86" s="130">
        <v>41634</v>
      </c>
      <c r="J86" s="130">
        <v>44376</v>
      </c>
      <c r="K86" s="130">
        <v>47592</v>
      </c>
      <c r="L86" s="130">
        <v>51860</v>
      </c>
      <c r="M86" s="130">
        <v>57303</v>
      </c>
      <c r="N86" s="130">
        <v>62663</v>
      </c>
      <c r="O86" s="130">
        <v>66924</v>
      </c>
      <c r="P86" s="130">
        <v>72008</v>
      </c>
      <c r="Q86" s="130">
        <v>76809</v>
      </c>
      <c r="R86" s="130">
        <v>81378</v>
      </c>
      <c r="S86" s="130">
        <v>85078</v>
      </c>
      <c r="T86" s="130">
        <v>88785</v>
      </c>
      <c r="U86" s="130">
        <v>92199</v>
      </c>
      <c r="V86" s="130">
        <v>97191</v>
      </c>
      <c r="W86" s="130">
        <v>104965</v>
      </c>
      <c r="X86" s="368">
        <f>SUM(X23,X44,X65)</f>
        <v>110456</v>
      </c>
      <c r="Y86" s="368">
        <f t="shared" ref="Y86:Y87" si="30">SUM(Y23,Y44,Y65)</f>
        <v>116690</v>
      </c>
      <c r="Z86" s="368">
        <f t="shared" si="29"/>
        <v>123585</v>
      </c>
      <c r="AA86" s="368">
        <v>135132</v>
      </c>
      <c r="AB86" s="368">
        <f t="shared" ref="AB86:AB87" si="31">SUM(AB23,AB44,AB65)</f>
        <v>140316</v>
      </c>
      <c r="AC86" s="130">
        <f t="shared" ref="AC86:AC87" si="32">AB86-AA86</f>
        <v>5184</v>
      </c>
      <c r="AD86" s="174">
        <f t="shared" ref="AD86:AD87" si="33">((AB86/AA86)-1)*100</f>
        <v>3.8362490009768324</v>
      </c>
      <c r="AE86" s="52"/>
      <c r="AF86" s="50"/>
    </row>
    <row r="87" spans="1:32" s="49" customFormat="1" ht="12" customHeight="1">
      <c r="A87" s="34"/>
      <c r="B87" s="104" t="s">
        <v>8</v>
      </c>
      <c r="C87" s="130">
        <v>127349</v>
      </c>
      <c r="D87" s="130">
        <v>133754</v>
      </c>
      <c r="E87" s="130">
        <v>138089</v>
      </c>
      <c r="F87" s="130">
        <v>143077</v>
      </c>
      <c r="G87" s="130">
        <v>147723</v>
      </c>
      <c r="H87" s="130">
        <v>150919</v>
      </c>
      <c r="I87" s="130">
        <v>155134</v>
      </c>
      <c r="J87" s="130">
        <v>160946</v>
      </c>
      <c r="K87" s="130">
        <v>167369</v>
      </c>
      <c r="L87" s="130">
        <v>175844</v>
      </c>
      <c r="M87" s="130">
        <v>186838</v>
      </c>
      <c r="N87" s="130">
        <v>196223</v>
      </c>
      <c r="O87" s="130">
        <v>202250</v>
      </c>
      <c r="P87" s="130">
        <v>209088</v>
      </c>
      <c r="Q87" s="130">
        <v>216065</v>
      </c>
      <c r="R87" s="130">
        <v>222958</v>
      </c>
      <c r="S87" s="130">
        <v>228023</v>
      </c>
      <c r="T87" s="130">
        <v>231618</v>
      </c>
      <c r="U87" s="130">
        <v>235386</v>
      </c>
      <c r="V87" s="130">
        <v>242934</v>
      </c>
      <c r="W87" s="130">
        <v>257022</v>
      </c>
      <c r="X87" s="368">
        <f>SUM(X85:X86)</f>
        <v>266810</v>
      </c>
      <c r="Y87" s="368">
        <f t="shared" si="30"/>
        <v>278953</v>
      </c>
      <c r="Z87" s="368">
        <f t="shared" si="29"/>
        <v>291580</v>
      </c>
      <c r="AA87" s="368">
        <v>313530</v>
      </c>
      <c r="AB87" s="368">
        <f t="shared" si="31"/>
        <v>321117</v>
      </c>
      <c r="AC87" s="130">
        <f t="shared" si="32"/>
        <v>7587</v>
      </c>
      <c r="AD87" s="174">
        <f t="shared" si="33"/>
        <v>2.4198641278346589</v>
      </c>
      <c r="AE87" s="52"/>
      <c r="AF87" s="50"/>
    </row>
    <row r="88" spans="1:32" s="49" customFormat="1" ht="3" customHeight="1">
      <c r="A88" s="34"/>
      <c r="B88" s="106"/>
      <c r="C88" s="133"/>
      <c r="D88" s="133"/>
      <c r="E88" s="133"/>
      <c r="F88" s="133"/>
      <c r="G88" s="133"/>
      <c r="H88" s="133"/>
      <c r="I88" s="133"/>
      <c r="J88" s="133"/>
      <c r="K88" s="133"/>
      <c r="L88" s="133"/>
      <c r="M88" s="133"/>
      <c r="N88" s="133"/>
      <c r="O88" s="133"/>
      <c r="P88" s="133"/>
      <c r="Q88" s="133"/>
      <c r="R88" s="133"/>
      <c r="S88" s="133"/>
      <c r="T88" s="133"/>
      <c r="U88" s="133"/>
      <c r="V88" s="133"/>
      <c r="W88" s="133"/>
      <c r="X88" s="369"/>
      <c r="Y88" s="369"/>
      <c r="Z88" s="369"/>
      <c r="AA88" s="369"/>
      <c r="AB88" s="369"/>
      <c r="AC88" s="133"/>
      <c r="AD88" s="226"/>
      <c r="AE88" s="52"/>
      <c r="AF88" s="50"/>
    </row>
    <row r="89" spans="1:32" s="49" customFormat="1" ht="3" customHeight="1">
      <c r="A89" s="34"/>
      <c r="B89" s="104"/>
      <c r="C89" s="130"/>
      <c r="D89" s="130"/>
      <c r="E89" s="130"/>
      <c r="F89" s="130"/>
      <c r="G89" s="130"/>
      <c r="H89" s="130"/>
      <c r="I89" s="130"/>
      <c r="J89" s="130"/>
      <c r="K89" s="130"/>
      <c r="L89" s="130"/>
      <c r="M89" s="130"/>
      <c r="N89" s="130"/>
      <c r="O89" s="130"/>
      <c r="P89" s="130"/>
      <c r="Q89" s="130"/>
      <c r="R89" s="130"/>
      <c r="S89" s="130"/>
      <c r="T89" s="130"/>
      <c r="U89" s="130"/>
      <c r="V89" s="130"/>
      <c r="W89" s="130"/>
      <c r="X89" s="368"/>
      <c r="Y89" s="368"/>
      <c r="Z89" s="368"/>
      <c r="AA89" s="368"/>
      <c r="AB89" s="368"/>
      <c r="AC89" s="130"/>
      <c r="AD89" s="174"/>
      <c r="AE89" s="52"/>
      <c r="AF89" s="50"/>
    </row>
    <row r="90" spans="1:32" s="49" customFormat="1" ht="12" customHeight="1">
      <c r="A90" s="34" t="s">
        <v>41</v>
      </c>
      <c r="B90" s="104" t="s">
        <v>6</v>
      </c>
      <c r="C90" s="130">
        <v>44361</v>
      </c>
      <c r="D90" s="130">
        <v>44818</v>
      </c>
      <c r="E90" s="130">
        <v>45441</v>
      </c>
      <c r="F90" s="130">
        <v>45207</v>
      </c>
      <c r="G90" s="130">
        <v>45002</v>
      </c>
      <c r="H90" s="130">
        <v>45007</v>
      </c>
      <c r="I90" s="130">
        <v>43167</v>
      </c>
      <c r="J90" s="130">
        <v>43834</v>
      </c>
      <c r="K90" s="130">
        <v>44433</v>
      </c>
      <c r="L90" s="130">
        <v>45190</v>
      </c>
      <c r="M90" s="130">
        <v>46414</v>
      </c>
      <c r="N90" s="130">
        <v>47712</v>
      </c>
      <c r="O90" s="130">
        <v>49802</v>
      </c>
      <c r="P90" s="130">
        <v>52289</v>
      </c>
      <c r="Q90" s="130">
        <v>55251</v>
      </c>
      <c r="R90" s="130">
        <v>58696</v>
      </c>
      <c r="S90" s="130">
        <v>62771</v>
      </c>
      <c r="T90" s="130">
        <v>66548</v>
      </c>
      <c r="U90" s="130">
        <v>69532</v>
      </c>
      <c r="V90" s="130">
        <v>73656</v>
      </c>
      <c r="W90" s="130">
        <v>78278</v>
      </c>
      <c r="X90" s="368">
        <f>SUM(X27,X48,X69)</f>
        <v>81315</v>
      </c>
      <c r="Y90" s="368">
        <f>SUM(Y27,Y48,Y69)</f>
        <v>86031</v>
      </c>
      <c r="Z90" s="368">
        <f t="shared" ref="Z90:Z92" si="34">SUM(Z27,Z48,Z69)</f>
        <v>90797</v>
      </c>
      <c r="AA90" s="368">
        <v>97304</v>
      </c>
      <c r="AB90" s="368">
        <f>SUM(AB27,AB48,AB69)</f>
        <v>101280</v>
      </c>
      <c r="AC90" s="130">
        <f>AB90-AA90</f>
        <v>3976</v>
      </c>
      <c r="AD90" s="174">
        <f>((AB90/AA90)-1)*100</f>
        <v>4.0861629532187749</v>
      </c>
      <c r="AE90" s="52"/>
      <c r="AF90" s="50"/>
    </row>
    <row r="91" spans="1:32" s="49" customFormat="1" ht="12" customHeight="1">
      <c r="A91" s="38"/>
      <c r="B91" s="104" t="s">
        <v>7</v>
      </c>
      <c r="C91" s="130">
        <v>20816</v>
      </c>
      <c r="D91" s="130">
        <v>19579</v>
      </c>
      <c r="E91" s="130">
        <v>18584</v>
      </c>
      <c r="F91" s="130">
        <v>17385</v>
      </c>
      <c r="G91" s="130">
        <v>16281</v>
      </c>
      <c r="H91" s="130">
        <v>15648</v>
      </c>
      <c r="I91" s="130">
        <v>15090</v>
      </c>
      <c r="J91" s="130">
        <v>15269</v>
      </c>
      <c r="K91" s="130">
        <v>15581</v>
      </c>
      <c r="L91" s="130">
        <v>15488</v>
      </c>
      <c r="M91" s="130">
        <v>15929</v>
      </c>
      <c r="N91" s="130">
        <v>16279</v>
      </c>
      <c r="O91" s="130">
        <v>16452</v>
      </c>
      <c r="P91" s="130">
        <v>17324</v>
      </c>
      <c r="Q91" s="130">
        <v>18440</v>
      </c>
      <c r="R91" s="130">
        <v>19389</v>
      </c>
      <c r="S91" s="130">
        <v>20933</v>
      </c>
      <c r="T91" s="130">
        <v>22263</v>
      </c>
      <c r="U91" s="130">
        <v>22909</v>
      </c>
      <c r="V91" s="130">
        <v>24108</v>
      </c>
      <c r="W91" s="130">
        <v>25897</v>
      </c>
      <c r="X91" s="368">
        <f>SUM(X28,X49,X70)</f>
        <v>26553</v>
      </c>
      <c r="Y91" s="368">
        <f t="shared" ref="Y91:Y92" si="35">SUM(Y28,Y49,Y70)</f>
        <v>28487</v>
      </c>
      <c r="Z91" s="368">
        <f t="shared" si="34"/>
        <v>30386</v>
      </c>
      <c r="AA91" s="368">
        <v>32813</v>
      </c>
      <c r="AB91" s="368">
        <f t="shared" ref="AB91:AB92" si="36">SUM(AB28,AB49,AB70)</f>
        <v>35057</v>
      </c>
      <c r="AC91" s="130">
        <f t="shared" ref="AC91:AC92" si="37">AB91-AA91</f>
        <v>2244</v>
      </c>
      <c r="AD91" s="174">
        <f t="shared" ref="AD91:AD92" si="38">((AB91/AA91)-1)*100</f>
        <v>6.8387529332886388</v>
      </c>
      <c r="AE91" s="52"/>
      <c r="AF91" s="50"/>
    </row>
    <row r="92" spans="1:32" s="49" customFormat="1" ht="12" customHeight="1">
      <c r="A92" s="38"/>
      <c r="B92" s="104" t="s">
        <v>8</v>
      </c>
      <c r="C92" s="130">
        <v>65177</v>
      </c>
      <c r="D92" s="130">
        <v>64397</v>
      </c>
      <c r="E92" s="130">
        <v>64025</v>
      </c>
      <c r="F92" s="130">
        <v>62592</v>
      </c>
      <c r="G92" s="130">
        <v>61283</v>
      </c>
      <c r="H92" s="130">
        <v>60655</v>
      </c>
      <c r="I92" s="130">
        <v>58257</v>
      </c>
      <c r="J92" s="130">
        <v>59103</v>
      </c>
      <c r="K92" s="130">
        <v>60014</v>
      </c>
      <c r="L92" s="130">
        <v>60678</v>
      </c>
      <c r="M92" s="130">
        <v>62343</v>
      </c>
      <c r="N92" s="130">
        <v>63991</v>
      </c>
      <c r="O92" s="130">
        <v>66254</v>
      </c>
      <c r="P92" s="130">
        <v>69613</v>
      </c>
      <c r="Q92" s="130">
        <v>73691</v>
      </c>
      <c r="R92" s="130">
        <v>78085</v>
      </c>
      <c r="S92" s="130">
        <v>83704</v>
      </c>
      <c r="T92" s="130">
        <v>88811</v>
      </c>
      <c r="U92" s="130">
        <v>92441</v>
      </c>
      <c r="V92" s="130">
        <v>97764</v>
      </c>
      <c r="W92" s="130">
        <v>104175</v>
      </c>
      <c r="X92" s="368">
        <f>SUM(X90:X91)</f>
        <v>107868</v>
      </c>
      <c r="Y92" s="368">
        <f t="shared" si="35"/>
        <v>114518</v>
      </c>
      <c r="Z92" s="368">
        <f t="shared" si="34"/>
        <v>121183</v>
      </c>
      <c r="AA92" s="368">
        <v>130117</v>
      </c>
      <c r="AB92" s="368">
        <f t="shared" si="36"/>
        <v>136337</v>
      </c>
      <c r="AC92" s="130">
        <f t="shared" si="37"/>
        <v>6220</v>
      </c>
      <c r="AD92" s="174">
        <f t="shared" si="38"/>
        <v>4.7803131028228529</v>
      </c>
      <c r="AE92" s="52"/>
      <c r="AF92" s="50"/>
    </row>
    <row r="93" spans="1:32" s="49" customFormat="1" ht="3" customHeight="1">
      <c r="A93" s="38"/>
      <c r="B93" s="106"/>
      <c r="C93" s="133"/>
      <c r="D93" s="133"/>
      <c r="E93" s="133"/>
      <c r="F93" s="133"/>
      <c r="G93" s="133"/>
      <c r="H93" s="133"/>
      <c r="I93" s="133"/>
      <c r="J93" s="133"/>
      <c r="K93" s="133"/>
      <c r="L93" s="133"/>
      <c r="M93" s="133"/>
      <c r="N93" s="133"/>
      <c r="O93" s="133"/>
      <c r="P93" s="133"/>
      <c r="Q93" s="133"/>
      <c r="R93" s="133"/>
      <c r="S93" s="133"/>
      <c r="T93" s="133"/>
      <c r="U93" s="133"/>
      <c r="V93" s="133"/>
      <c r="W93" s="133"/>
      <c r="X93" s="369"/>
      <c r="Y93" s="369"/>
      <c r="Z93" s="369"/>
      <c r="AA93" s="369"/>
      <c r="AB93" s="369"/>
      <c r="AC93" s="133"/>
      <c r="AD93" s="226"/>
      <c r="AE93" s="52"/>
      <c r="AF93" s="50"/>
    </row>
    <row r="94" spans="1:32" s="49" customFormat="1" ht="3" customHeight="1">
      <c r="A94" s="38"/>
      <c r="B94" s="104"/>
      <c r="C94" s="130"/>
      <c r="D94" s="130"/>
      <c r="E94" s="130"/>
      <c r="F94" s="130"/>
      <c r="G94" s="130"/>
      <c r="H94" s="130"/>
      <c r="I94" s="130"/>
      <c r="J94" s="130"/>
      <c r="K94" s="130"/>
      <c r="L94" s="130"/>
      <c r="M94" s="130"/>
      <c r="N94" s="130"/>
      <c r="O94" s="130"/>
      <c r="P94" s="130"/>
      <c r="Q94" s="130"/>
      <c r="R94" s="130"/>
      <c r="S94" s="130"/>
      <c r="T94" s="130"/>
      <c r="U94" s="130"/>
      <c r="V94" s="130"/>
      <c r="W94" s="130"/>
      <c r="X94" s="368"/>
      <c r="Y94" s="368"/>
      <c r="Z94" s="368"/>
      <c r="AA94" s="368"/>
      <c r="AB94" s="368"/>
      <c r="AC94" s="130"/>
      <c r="AD94" s="174"/>
      <c r="AE94" s="52"/>
      <c r="AF94" s="50"/>
    </row>
    <row r="95" spans="1:32" s="49" customFormat="1" ht="12" customHeight="1">
      <c r="A95" s="34" t="s">
        <v>8</v>
      </c>
      <c r="B95" s="104" t="s">
        <v>6</v>
      </c>
      <c r="C95" s="130">
        <v>560103</v>
      </c>
      <c r="D95" s="130">
        <v>563130</v>
      </c>
      <c r="E95" s="130">
        <v>561505</v>
      </c>
      <c r="F95" s="130">
        <v>560730</v>
      </c>
      <c r="G95" s="130">
        <v>558493</v>
      </c>
      <c r="H95" s="130">
        <v>557790</v>
      </c>
      <c r="I95" s="130">
        <v>561111</v>
      </c>
      <c r="J95" s="130">
        <v>566194</v>
      </c>
      <c r="K95" s="130">
        <v>572249</v>
      </c>
      <c r="L95" s="130">
        <v>581212</v>
      </c>
      <c r="M95" s="130">
        <v>596679</v>
      </c>
      <c r="N95" s="130">
        <v>608163</v>
      </c>
      <c r="O95" s="130">
        <v>613616</v>
      </c>
      <c r="P95" s="130">
        <v>623639</v>
      </c>
      <c r="Q95" s="130">
        <v>634172</v>
      </c>
      <c r="R95" s="130">
        <v>645543</v>
      </c>
      <c r="S95" s="130">
        <v>651754</v>
      </c>
      <c r="T95" s="130">
        <v>659538</v>
      </c>
      <c r="U95" s="130">
        <v>670176</v>
      </c>
      <c r="V95" s="130">
        <v>682934</v>
      </c>
      <c r="W95" s="130">
        <v>698802</v>
      </c>
      <c r="X95" s="368">
        <f>SUM(X80,X85,X90)</f>
        <v>713163</v>
      </c>
      <c r="Y95" s="368">
        <f>SUM(Y32,Y53,Y74)</f>
        <v>733553</v>
      </c>
      <c r="Z95" s="368">
        <f t="shared" ref="Z95:Z97" si="39">SUM(Z32,Z53,Z74)</f>
        <v>757587</v>
      </c>
      <c r="AA95" s="368">
        <v>795291</v>
      </c>
      <c r="AB95" s="368">
        <f>SUM(AB32,AB53,AB74)</f>
        <v>798806</v>
      </c>
      <c r="AC95" s="130">
        <f>AB95-AA95</f>
        <v>3515</v>
      </c>
      <c r="AD95" s="174">
        <f>((AB95/AA95)-1)*100</f>
        <v>0.44197658467153289</v>
      </c>
      <c r="AE95" s="52"/>
      <c r="AF95" s="50"/>
    </row>
    <row r="96" spans="1:32" s="49" customFormat="1" ht="12" customHeight="1">
      <c r="A96" s="38"/>
      <c r="B96" s="104" t="s">
        <v>7</v>
      </c>
      <c r="C96" s="130">
        <v>221593</v>
      </c>
      <c r="D96" s="130">
        <v>224810</v>
      </c>
      <c r="E96" s="130">
        <v>227035</v>
      </c>
      <c r="F96" s="130">
        <v>228820</v>
      </c>
      <c r="G96" s="130">
        <v>229580</v>
      </c>
      <c r="H96" s="130">
        <v>231266</v>
      </c>
      <c r="I96" s="130">
        <v>289488</v>
      </c>
      <c r="J96" s="130">
        <v>287469</v>
      </c>
      <c r="K96" s="130">
        <v>288551</v>
      </c>
      <c r="L96" s="130">
        <v>292466</v>
      </c>
      <c r="M96" s="130">
        <v>300572</v>
      </c>
      <c r="N96" s="130">
        <v>307720</v>
      </c>
      <c r="O96" s="130">
        <v>312330</v>
      </c>
      <c r="P96" s="130">
        <v>319536</v>
      </c>
      <c r="Q96" s="130">
        <v>325900</v>
      </c>
      <c r="R96" s="130">
        <v>332928</v>
      </c>
      <c r="S96" s="130">
        <v>339278</v>
      </c>
      <c r="T96" s="130">
        <v>346981</v>
      </c>
      <c r="U96" s="130">
        <v>355090</v>
      </c>
      <c r="V96" s="130">
        <v>364185</v>
      </c>
      <c r="W96" s="130">
        <v>376559</v>
      </c>
      <c r="X96" s="368">
        <f>SUM(X81,X86,X91)</f>
        <v>386281</v>
      </c>
      <c r="Y96" s="368">
        <f t="shared" ref="Y96:Y97" si="40">SUM(Y33,Y54,Y75)</f>
        <v>397854</v>
      </c>
      <c r="Z96" s="368">
        <f t="shared" si="39"/>
        <v>412753</v>
      </c>
      <c r="AA96" s="368">
        <v>435128</v>
      </c>
      <c r="AB96" s="368">
        <f t="shared" ref="AB96:AB97" si="41">SUM(AB33,AB54,AB75)</f>
        <v>442474</v>
      </c>
      <c r="AC96" s="130">
        <f t="shared" ref="AC96:AC97" si="42">AB96-AA96</f>
        <v>7346</v>
      </c>
      <c r="AD96" s="174">
        <f t="shared" ref="AD96:AD97" si="43">((AB96/AA96)-1)*100</f>
        <v>1.6882388630471867</v>
      </c>
      <c r="AE96" s="52"/>
      <c r="AF96" s="50"/>
    </row>
    <row r="97" spans="1:32" s="49" customFormat="1" ht="12" customHeight="1">
      <c r="A97" s="38"/>
      <c r="B97" s="104" t="s">
        <v>8</v>
      </c>
      <c r="C97" s="130">
        <v>781696</v>
      </c>
      <c r="D97" s="130">
        <v>787940</v>
      </c>
      <c r="E97" s="130">
        <v>788540</v>
      </c>
      <c r="F97" s="130">
        <v>789580</v>
      </c>
      <c r="G97" s="130">
        <v>788080</v>
      </c>
      <c r="H97" s="130">
        <v>789056</v>
      </c>
      <c r="I97" s="130">
        <v>850599</v>
      </c>
      <c r="J97" s="130">
        <v>853663</v>
      </c>
      <c r="K97" s="130">
        <v>860800</v>
      </c>
      <c r="L97" s="130">
        <v>873678</v>
      </c>
      <c r="M97" s="130">
        <v>897251</v>
      </c>
      <c r="N97" s="130">
        <v>915883</v>
      </c>
      <c r="O97" s="130">
        <v>925946</v>
      </c>
      <c r="P97" s="130">
        <v>943175</v>
      </c>
      <c r="Q97" s="130">
        <v>960072</v>
      </c>
      <c r="R97" s="130">
        <v>978471</v>
      </c>
      <c r="S97" s="130">
        <v>991032</v>
      </c>
      <c r="T97" s="130">
        <v>1006519</v>
      </c>
      <c r="U97" s="130">
        <v>1025266</v>
      </c>
      <c r="V97" s="130">
        <v>1047119</v>
      </c>
      <c r="W97" s="130">
        <v>1075361</v>
      </c>
      <c r="X97" s="368">
        <f>SUM(X95:X96)</f>
        <v>1099444</v>
      </c>
      <c r="Y97" s="368">
        <f t="shared" si="40"/>
        <v>1131407</v>
      </c>
      <c r="Z97" s="368">
        <f t="shared" si="39"/>
        <v>1170340</v>
      </c>
      <c r="AA97" s="368">
        <v>1230419</v>
      </c>
      <c r="AB97" s="368">
        <f t="shared" si="41"/>
        <v>1241280</v>
      </c>
      <c r="AC97" s="130">
        <f t="shared" si="42"/>
        <v>10861</v>
      </c>
      <c r="AD97" s="174">
        <f t="shared" si="43"/>
        <v>0.88270743543459318</v>
      </c>
      <c r="AE97" s="52"/>
      <c r="AF97" s="50"/>
    </row>
    <row r="98" spans="1:32" s="49" customFormat="1" ht="3" customHeight="1">
      <c r="A98" s="105"/>
      <c r="B98" s="106"/>
      <c r="C98" s="133"/>
      <c r="D98" s="133"/>
      <c r="E98" s="133"/>
      <c r="F98" s="133"/>
      <c r="G98" s="133"/>
      <c r="H98" s="133"/>
      <c r="I98" s="133"/>
      <c r="J98" s="133"/>
      <c r="K98" s="133"/>
      <c r="L98" s="133"/>
      <c r="M98" s="133"/>
      <c r="N98" s="133"/>
      <c r="O98" s="133"/>
      <c r="P98" s="133"/>
      <c r="Q98" s="133"/>
      <c r="R98" s="133"/>
      <c r="S98" s="133"/>
      <c r="T98" s="133"/>
      <c r="U98" s="133"/>
      <c r="V98" s="133"/>
      <c r="W98" s="133"/>
      <c r="X98" s="369"/>
      <c r="Y98" s="369"/>
      <c r="Z98" s="369"/>
      <c r="AA98" s="369"/>
      <c r="AB98" s="369"/>
      <c r="AC98" s="133"/>
      <c r="AD98" s="226"/>
      <c r="AE98" s="52"/>
      <c r="AF98" s="50"/>
    </row>
    <row r="99" spans="1:32" s="49" customFormat="1" ht="6" customHeight="1">
      <c r="A99" s="46"/>
      <c r="B99" s="70"/>
      <c r="C99" s="50"/>
      <c r="D99" s="50"/>
      <c r="E99" s="50"/>
      <c r="F99" s="50"/>
      <c r="G99" s="50"/>
      <c r="H99" s="50"/>
      <c r="I99" s="50"/>
      <c r="J99" s="50"/>
      <c r="K99" s="50"/>
      <c r="L99" s="50"/>
      <c r="M99" s="50"/>
      <c r="N99" s="50"/>
      <c r="O99" s="50"/>
      <c r="P99" s="50"/>
      <c r="Q99" s="50"/>
      <c r="R99" s="50"/>
      <c r="S99" s="50"/>
      <c r="T99" s="50"/>
      <c r="U99" s="50"/>
      <c r="V99" s="50"/>
      <c r="W99" s="50"/>
      <c r="X99" s="371"/>
      <c r="Y99" s="371"/>
      <c r="Z99" s="371"/>
      <c r="AA99" s="371"/>
      <c r="AB99" s="371"/>
      <c r="AC99" s="53"/>
      <c r="AD99" s="53"/>
      <c r="AE99" s="52"/>
      <c r="AF99" s="50"/>
    </row>
    <row r="100" spans="1:32" s="87" customFormat="1" ht="9" customHeight="1">
      <c r="A100" s="91" t="s">
        <v>54</v>
      </c>
      <c r="B100" s="90"/>
      <c r="O100" s="222"/>
      <c r="P100" s="222"/>
      <c r="Q100" s="222"/>
      <c r="R100" s="222"/>
      <c r="S100" s="222"/>
      <c r="T100" s="222"/>
      <c r="U100" s="222"/>
      <c r="V100" s="222"/>
      <c r="W100" s="222"/>
      <c r="X100" s="372"/>
      <c r="Y100" s="372"/>
      <c r="Z100" s="372"/>
      <c r="AA100" s="372"/>
      <c r="AB100" s="372"/>
      <c r="AD100" s="224"/>
    </row>
    <row r="101" spans="1:32" s="87" customFormat="1" ht="9" customHeight="1">
      <c r="A101" s="86" t="s">
        <v>78</v>
      </c>
      <c r="B101" s="90"/>
      <c r="O101" s="222"/>
      <c r="P101" s="222"/>
      <c r="Q101" s="222"/>
      <c r="R101" s="222"/>
      <c r="S101" s="222"/>
      <c r="T101" s="222"/>
      <c r="U101" s="222"/>
      <c r="V101" s="222"/>
      <c r="W101" s="222"/>
      <c r="X101" s="372"/>
      <c r="Y101" s="372"/>
      <c r="Z101" s="372"/>
      <c r="AA101" s="372"/>
      <c r="AB101" s="372"/>
      <c r="AD101" s="224"/>
    </row>
    <row r="102" spans="1:32">
      <c r="O102" s="223"/>
      <c r="P102" s="223"/>
      <c r="Q102" s="223"/>
      <c r="R102" s="223"/>
      <c r="S102" s="223"/>
      <c r="T102" s="223"/>
      <c r="U102" s="223"/>
      <c r="V102" s="223"/>
      <c r="W102" s="223"/>
      <c r="X102" s="373"/>
      <c r="Y102" s="373"/>
      <c r="Z102" s="373"/>
      <c r="AA102" s="373"/>
      <c r="AB102" s="373"/>
      <c r="AD102" s="225"/>
    </row>
    <row r="103" spans="1:32">
      <c r="O103" s="223"/>
      <c r="P103" s="223"/>
      <c r="Q103" s="223"/>
      <c r="R103" s="223"/>
      <c r="S103" s="223"/>
      <c r="T103" s="223"/>
      <c r="U103" s="223"/>
      <c r="V103" s="223"/>
      <c r="W103" s="223"/>
      <c r="X103" s="373"/>
      <c r="Y103" s="373"/>
      <c r="Z103" s="373"/>
      <c r="AA103" s="373"/>
      <c r="AB103" s="373"/>
      <c r="AD103" s="225"/>
    </row>
    <row r="104" spans="1:32">
      <c r="O104" s="223"/>
      <c r="P104" s="223"/>
      <c r="Q104" s="223"/>
      <c r="R104" s="223"/>
      <c r="S104" s="223"/>
      <c r="T104" s="223"/>
      <c r="U104" s="223"/>
      <c r="V104" s="223"/>
      <c r="W104" s="223"/>
      <c r="X104" s="373"/>
      <c r="Y104" s="373"/>
      <c r="Z104" s="373"/>
      <c r="AA104" s="373"/>
      <c r="AB104" s="373"/>
      <c r="AD104" s="225"/>
    </row>
    <row r="105" spans="1:32">
      <c r="O105" s="223"/>
      <c r="P105" s="223"/>
      <c r="Q105" s="223"/>
      <c r="R105" s="223"/>
      <c r="S105" s="223"/>
      <c r="T105" s="223"/>
      <c r="U105" s="223"/>
      <c r="V105" s="223"/>
      <c r="W105" s="223"/>
      <c r="X105" s="373"/>
      <c r="Y105" s="373"/>
      <c r="Z105" s="373"/>
      <c r="AA105" s="373"/>
      <c r="AB105" s="373"/>
      <c r="AD105" s="225"/>
    </row>
    <row r="106" spans="1:32">
      <c r="O106" s="223"/>
      <c r="P106" s="223"/>
      <c r="Q106" s="223"/>
      <c r="R106" s="223"/>
      <c r="S106" s="223"/>
      <c r="T106" s="223"/>
      <c r="U106" s="223"/>
      <c r="V106" s="223"/>
      <c r="W106" s="223"/>
      <c r="X106" s="373"/>
      <c r="Y106" s="373"/>
      <c r="Z106" s="373"/>
      <c r="AA106" s="373"/>
      <c r="AB106" s="373"/>
      <c r="AD106" s="225"/>
    </row>
    <row r="107" spans="1:32">
      <c r="O107" s="223"/>
      <c r="P107" s="223"/>
      <c r="Q107" s="223"/>
      <c r="R107" s="223"/>
      <c r="S107" s="223"/>
      <c r="T107" s="223"/>
      <c r="U107" s="223"/>
      <c r="V107" s="223"/>
      <c r="W107" s="223"/>
      <c r="X107" s="373"/>
      <c r="Y107" s="373"/>
      <c r="Z107" s="373"/>
      <c r="AA107" s="373"/>
      <c r="AB107" s="373"/>
      <c r="AD107" s="225"/>
    </row>
    <row r="108" spans="1:32">
      <c r="O108" s="223"/>
      <c r="P108" s="223"/>
      <c r="Q108" s="223"/>
      <c r="R108" s="223"/>
      <c r="S108" s="223"/>
      <c r="T108" s="223"/>
      <c r="U108" s="223"/>
      <c r="V108" s="223"/>
      <c r="W108" s="223"/>
      <c r="X108" s="373"/>
      <c r="Y108" s="373"/>
      <c r="Z108" s="373"/>
      <c r="AA108" s="373"/>
      <c r="AB108" s="373"/>
      <c r="AD108" s="225"/>
    </row>
    <row r="109" spans="1:32">
      <c r="O109" s="223"/>
      <c r="P109" s="223"/>
      <c r="Q109" s="223"/>
      <c r="R109" s="223"/>
      <c r="S109" s="223"/>
      <c r="T109" s="223"/>
      <c r="U109" s="223"/>
      <c r="V109" s="223"/>
      <c r="W109" s="223"/>
      <c r="X109" s="373"/>
      <c r="Y109" s="373"/>
      <c r="Z109" s="373"/>
      <c r="AA109" s="373"/>
      <c r="AB109" s="373"/>
      <c r="AD109" s="225"/>
    </row>
    <row r="110" spans="1:32">
      <c r="O110" s="223"/>
      <c r="P110" s="223"/>
      <c r="Q110" s="223"/>
      <c r="R110" s="223"/>
      <c r="S110" s="223"/>
      <c r="T110" s="223"/>
      <c r="U110" s="223"/>
      <c r="V110" s="223"/>
      <c r="W110" s="223"/>
      <c r="X110" s="373"/>
      <c r="Y110" s="373"/>
      <c r="Z110" s="373"/>
      <c r="AA110" s="373"/>
      <c r="AB110" s="373"/>
      <c r="AD110" s="225"/>
    </row>
    <row r="111" spans="1:32">
      <c r="O111" s="223"/>
      <c r="P111" s="223"/>
      <c r="Q111" s="223"/>
      <c r="R111" s="223"/>
      <c r="S111" s="223"/>
      <c r="T111" s="223"/>
      <c r="U111" s="223"/>
      <c r="V111" s="223"/>
      <c r="W111" s="223"/>
      <c r="X111" s="373"/>
      <c r="Y111" s="373"/>
      <c r="Z111" s="373"/>
      <c r="AA111" s="373"/>
      <c r="AB111" s="373"/>
      <c r="AD111" s="225"/>
    </row>
    <row r="112" spans="1:32">
      <c r="O112" s="223"/>
      <c r="P112" s="223"/>
      <c r="Q112" s="223"/>
      <c r="R112" s="223"/>
      <c r="S112" s="223"/>
      <c r="T112" s="223"/>
      <c r="U112" s="223"/>
      <c r="V112" s="223"/>
      <c r="W112" s="223"/>
      <c r="X112" s="373"/>
      <c r="Y112" s="373"/>
      <c r="Z112" s="373"/>
      <c r="AA112" s="373"/>
      <c r="AB112" s="373"/>
      <c r="AD112" s="225"/>
    </row>
    <row r="113" spans="15:30">
      <c r="O113" s="223"/>
      <c r="P113" s="223"/>
      <c r="Q113" s="223"/>
      <c r="R113" s="223"/>
      <c r="S113" s="223"/>
      <c r="T113" s="223"/>
      <c r="U113" s="223"/>
      <c r="V113" s="223"/>
      <c r="W113" s="223"/>
      <c r="X113" s="373"/>
      <c r="Y113" s="373"/>
      <c r="Z113" s="373"/>
      <c r="AA113" s="373"/>
      <c r="AB113" s="373"/>
      <c r="AD113" s="225"/>
    </row>
    <row r="114" spans="15:30">
      <c r="O114" s="223"/>
      <c r="P114" s="223"/>
      <c r="Q114" s="223"/>
      <c r="R114" s="223"/>
      <c r="S114" s="223"/>
      <c r="T114" s="223"/>
      <c r="U114" s="223"/>
      <c r="V114" s="223"/>
      <c r="W114" s="223"/>
      <c r="X114" s="373"/>
      <c r="Y114" s="373"/>
      <c r="Z114" s="373"/>
      <c r="AA114" s="373"/>
      <c r="AB114" s="373"/>
      <c r="AD114" s="225"/>
    </row>
    <row r="115" spans="15:30">
      <c r="O115" s="223"/>
      <c r="P115" s="223"/>
      <c r="Q115" s="223"/>
      <c r="R115" s="223"/>
      <c r="S115" s="223"/>
      <c r="T115" s="223"/>
      <c r="U115" s="223"/>
      <c r="V115" s="223"/>
      <c r="W115" s="223"/>
      <c r="X115" s="373"/>
      <c r="Y115" s="373"/>
      <c r="Z115" s="373"/>
      <c r="AA115" s="373"/>
      <c r="AB115" s="373"/>
      <c r="AD115" s="225"/>
    </row>
    <row r="116" spans="15:30">
      <c r="O116" s="223"/>
      <c r="P116" s="223"/>
      <c r="Q116" s="223"/>
      <c r="R116" s="223"/>
      <c r="S116" s="223"/>
      <c r="T116" s="223"/>
      <c r="U116" s="223"/>
      <c r="V116" s="223"/>
      <c r="W116" s="223"/>
      <c r="X116" s="373"/>
      <c r="Y116" s="373"/>
      <c r="Z116" s="373"/>
      <c r="AA116" s="373"/>
      <c r="AB116" s="373"/>
      <c r="AD116" s="225"/>
    </row>
    <row r="117" spans="15:30">
      <c r="O117" s="223"/>
      <c r="P117" s="223"/>
      <c r="Q117" s="223"/>
      <c r="R117" s="223"/>
      <c r="S117" s="223"/>
      <c r="T117" s="223"/>
      <c r="U117" s="223"/>
      <c r="V117" s="223"/>
      <c r="W117" s="223"/>
      <c r="X117" s="373"/>
      <c r="Y117" s="373"/>
      <c r="Z117" s="373"/>
      <c r="AA117" s="373"/>
      <c r="AB117" s="373"/>
      <c r="AD117" s="225"/>
    </row>
    <row r="118" spans="15:30">
      <c r="O118" s="223"/>
      <c r="P118" s="223"/>
      <c r="Q118" s="223"/>
      <c r="R118" s="223"/>
      <c r="S118" s="223"/>
      <c r="T118" s="223"/>
      <c r="U118" s="223"/>
      <c r="V118" s="223"/>
      <c r="W118" s="223"/>
      <c r="X118" s="373"/>
      <c r="Y118" s="373"/>
      <c r="Z118" s="373"/>
      <c r="AA118" s="373"/>
      <c r="AB118" s="373"/>
      <c r="AD118" s="225"/>
    </row>
    <row r="119" spans="15:30">
      <c r="O119" s="223"/>
      <c r="P119" s="223"/>
      <c r="Q119" s="223"/>
      <c r="R119" s="223"/>
      <c r="S119" s="223"/>
      <c r="T119" s="223"/>
      <c r="U119" s="223"/>
      <c r="V119" s="223"/>
      <c r="W119" s="223"/>
      <c r="X119" s="373"/>
      <c r="Y119" s="373"/>
      <c r="Z119" s="373"/>
      <c r="AA119" s="373"/>
      <c r="AB119" s="373"/>
      <c r="AD119" s="225"/>
    </row>
    <row r="120" spans="15:30">
      <c r="O120" s="223"/>
      <c r="P120" s="223"/>
      <c r="Q120" s="223"/>
      <c r="R120" s="223"/>
      <c r="S120" s="223"/>
      <c r="T120" s="223"/>
      <c r="U120" s="223"/>
      <c r="V120" s="223"/>
      <c r="W120" s="223"/>
      <c r="X120" s="373"/>
      <c r="Y120" s="373"/>
      <c r="Z120" s="373"/>
      <c r="AA120" s="373"/>
      <c r="AB120" s="373"/>
      <c r="AD120" s="225"/>
    </row>
    <row r="121" spans="15:30">
      <c r="O121" s="223"/>
      <c r="P121" s="223"/>
      <c r="Q121" s="223"/>
      <c r="R121" s="223"/>
      <c r="S121" s="223"/>
      <c r="T121" s="223"/>
      <c r="U121" s="223"/>
      <c r="V121" s="223"/>
      <c r="W121" s="223"/>
      <c r="X121" s="373"/>
      <c r="Y121" s="373"/>
      <c r="Z121" s="373"/>
      <c r="AA121" s="373"/>
      <c r="AB121" s="373"/>
      <c r="AD121" s="225"/>
    </row>
    <row r="122" spans="15:30">
      <c r="O122" s="223"/>
      <c r="P122" s="223"/>
      <c r="Q122" s="223"/>
      <c r="R122" s="223"/>
      <c r="S122" s="223"/>
      <c r="T122" s="223"/>
      <c r="U122" s="223"/>
      <c r="V122" s="223"/>
      <c r="W122" s="223"/>
      <c r="X122" s="373"/>
      <c r="Y122" s="373"/>
      <c r="Z122" s="373"/>
      <c r="AA122" s="373"/>
      <c r="AB122" s="373"/>
      <c r="AD122" s="225"/>
    </row>
    <row r="123" spans="15:30">
      <c r="O123" s="223"/>
      <c r="P123" s="223"/>
      <c r="Q123" s="223"/>
      <c r="R123" s="223"/>
      <c r="S123" s="223"/>
      <c r="T123" s="223"/>
      <c r="U123" s="223"/>
      <c r="V123" s="223"/>
      <c r="W123" s="223"/>
      <c r="X123" s="373"/>
      <c r="Y123" s="373"/>
      <c r="Z123" s="373"/>
      <c r="AA123" s="373"/>
      <c r="AB123" s="373"/>
      <c r="AD123" s="225"/>
    </row>
    <row r="124" spans="15:30">
      <c r="O124" s="223"/>
      <c r="P124" s="223"/>
      <c r="Q124" s="223"/>
      <c r="R124" s="223"/>
      <c r="S124" s="223"/>
      <c r="T124" s="223"/>
      <c r="U124" s="223"/>
      <c r="V124" s="223"/>
      <c r="W124" s="223"/>
      <c r="X124" s="223"/>
      <c r="Y124" s="223"/>
      <c r="Z124" s="223"/>
      <c r="AA124" s="223"/>
      <c r="AB124" s="223"/>
      <c r="AD124" s="225"/>
    </row>
    <row r="125" spans="15:30">
      <c r="O125" s="223"/>
      <c r="P125" s="223"/>
      <c r="Q125" s="223"/>
      <c r="R125" s="223"/>
      <c r="S125" s="223"/>
      <c r="T125" s="223"/>
      <c r="U125" s="223"/>
      <c r="V125" s="223"/>
      <c r="W125" s="223"/>
      <c r="X125" s="223"/>
      <c r="Y125" s="223"/>
      <c r="Z125" s="223"/>
      <c r="AA125" s="223"/>
      <c r="AB125" s="223"/>
      <c r="AD125" s="225"/>
    </row>
    <row r="126" spans="15:30">
      <c r="O126" s="223"/>
      <c r="P126" s="223"/>
      <c r="Q126" s="223"/>
      <c r="R126" s="223"/>
      <c r="S126" s="223"/>
      <c r="T126" s="223"/>
      <c r="U126" s="223"/>
      <c r="V126" s="223"/>
      <c r="W126" s="223"/>
      <c r="X126" s="223"/>
      <c r="Y126" s="223"/>
      <c r="Z126" s="223"/>
      <c r="AA126" s="223"/>
      <c r="AB126" s="223"/>
      <c r="AD126" s="225"/>
    </row>
    <row r="127" spans="15:30">
      <c r="O127" s="223"/>
      <c r="P127" s="223"/>
      <c r="Q127" s="223"/>
      <c r="R127" s="223"/>
      <c r="S127" s="223"/>
      <c r="T127" s="223"/>
      <c r="U127" s="223"/>
      <c r="V127" s="223"/>
      <c r="W127" s="223"/>
      <c r="X127" s="223"/>
      <c r="Y127" s="223"/>
      <c r="Z127" s="223"/>
      <c r="AA127" s="223"/>
      <c r="AB127" s="223"/>
      <c r="AD127" s="225"/>
    </row>
    <row r="128" spans="15:30">
      <c r="O128" s="223"/>
      <c r="P128" s="223"/>
      <c r="Q128" s="223"/>
      <c r="R128" s="223"/>
      <c r="S128" s="223"/>
      <c r="T128" s="223"/>
      <c r="U128" s="223"/>
      <c r="V128" s="223"/>
      <c r="W128" s="223"/>
      <c r="X128" s="223"/>
      <c r="Y128" s="223"/>
      <c r="Z128" s="223"/>
      <c r="AA128" s="223"/>
      <c r="AB128" s="223"/>
      <c r="AD128" s="225"/>
    </row>
    <row r="129" spans="15:30">
      <c r="O129" s="223"/>
      <c r="P129" s="223"/>
      <c r="Q129" s="223"/>
      <c r="R129" s="223"/>
      <c r="S129" s="223"/>
      <c r="T129" s="223"/>
      <c r="U129" s="223"/>
      <c r="V129" s="223"/>
      <c r="W129" s="223"/>
      <c r="X129" s="223"/>
      <c r="Y129" s="223"/>
      <c r="Z129" s="223"/>
      <c r="AA129" s="223"/>
      <c r="AB129" s="223"/>
      <c r="AD129" s="225"/>
    </row>
    <row r="130" spans="15:30">
      <c r="O130" s="223"/>
      <c r="P130" s="223"/>
      <c r="Q130" s="223"/>
      <c r="R130" s="223"/>
      <c r="S130" s="223"/>
      <c r="T130" s="223"/>
      <c r="U130" s="223"/>
      <c r="V130" s="223"/>
      <c r="W130" s="223"/>
      <c r="X130" s="223"/>
      <c r="Y130" s="223"/>
      <c r="Z130" s="223"/>
      <c r="AA130" s="223"/>
      <c r="AB130" s="223"/>
      <c r="AD130" s="225"/>
    </row>
    <row r="131" spans="15:30">
      <c r="O131" s="223"/>
      <c r="P131" s="223"/>
      <c r="Q131" s="223"/>
      <c r="R131" s="223"/>
      <c r="S131" s="223"/>
      <c r="T131" s="223"/>
      <c r="U131" s="223"/>
      <c r="V131" s="223"/>
      <c r="W131" s="223"/>
      <c r="X131" s="223"/>
      <c r="Y131" s="223"/>
      <c r="Z131" s="223"/>
      <c r="AA131" s="223"/>
      <c r="AB131" s="223"/>
      <c r="AD131" s="225"/>
    </row>
    <row r="132" spans="15:30">
      <c r="O132" s="223"/>
      <c r="P132" s="223"/>
      <c r="Q132" s="223"/>
      <c r="R132" s="223"/>
      <c r="S132" s="223"/>
      <c r="T132" s="223"/>
      <c r="U132" s="223"/>
      <c r="V132" s="223"/>
      <c r="W132" s="223"/>
      <c r="X132" s="223"/>
      <c r="Y132" s="223"/>
      <c r="Z132" s="223"/>
      <c r="AA132" s="223"/>
      <c r="AB132" s="223"/>
      <c r="AD132" s="225"/>
    </row>
    <row r="133" spans="15:30">
      <c r="O133" s="223"/>
      <c r="P133" s="223"/>
      <c r="Q133" s="223"/>
      <c r="R133" s="223"/>
      <c r="S133" s="223"/>
      <c r="T133" s="223"/>
      <c r="U133" s="223"/>
      <c r="V133" s="223"/>
      <c r="W133" s="223"/>
      <c r="X133" s="223"/>
      <c r="Y133" s="223"/>
      <c r="Z133" s="223"/>
      <c r="AA133" s="223"/>
      <c r="AB133" s="223"/>
      <c r="AD133" s="225"/>
    </row>
    <row r="134" spans="15:30">
      <c r="O134" s="223"/>
      <c r="P134" s="223"/>
      <c r="Q134" s="223"/>
      <c r="R134" s="223"/>
      <c r="S134" s="223"/>
      <c r="T134" s="223"/>
      <c r="U134" s="223"/>
      <c r="V134" s="223"/>
      <c r="W134" s="223"/>
      <c r="X134" s="223"/>
      <c r="Y134" s="223"/>
      <c r="Z134" s="223"/>
      <c r="AA134" s="223"/>
      <c r="AB134" s="223"/>
      <c r="AD134" s="225"/>
    </row>
    <row r="135" spans="15:30">
      <c r="O135" s="223"/>
      <c r="P135" s="223"/>
      <c r="Q135" s="223"/>
      <c r="R135" s="223"/>
      <c r="S135" s="223"/>
      <c r="T135" s="223"/>
      <c r="U135" s="223"/>
      <c r="V135" s="223"/>
      <c r="W135" s="223"/>
      <c r="X135" s="223"/>
      <c r="Y135" s="223"/>
      <c r="Z135" s="223"/>
      <c r="AA135" s="223"/>
      <c r="AB135" s="223"/>
      <c r="AD135" s="225"/>
    </row>
    <row r="136" spans="15:30">
      <c r="O136" s="223"/>
      <c r="P136" s="223"/>
      <c r="Q136" s="223"/>
      <c r="R136" s="223"/>
      <c r="S136" s="223"/>
      <c r="T136" s="223"/>
      <c r="U136" s="223"/>
      <c r="V136" s="223"/>
      <c r="W136" s="223"/>
      <c r="X136" s="223"/>
      <c r="Y136" s="223"/>
      <c r="Z136" s="223"/>
      <c r="AA136" s="223"/>
      <c r="AB136" s="223"/>
      <c r="AD136" s="225"/>
    </row>
    <row r="137" spans="15:30">
      <c r="O137" s="223"/>
      <c r="P137" s="223"/>
      <c r="Q137" s="223"/>
      <c r="R137" s="223"/>
      <c r="S137" s="223"/>
      <c r="T137" s="223"/>
      <c r="U137" s="223"/>
      <c r="V137" s="223"/>
      <c r="W137" s="223"/>
      <c r="X137" s="223"/>
      <c r="Y137" s="223"/>
      <c r="Z137" s="223"/>
      <c r="AA137" s="223"/>
      <c r="AB137" s="223"/>
      <c r="AD137" s="225"/>
    </row>
    <row r="138" spans="15:30">
      <c r="O138" s="223"/>
      <c r="P138" s="223"/>
      <c r="Q138" s="223"/>
      <c r="R138" s="223"/>
      <c r="S138" s="223"/>
      <c r="T138" s="223"/>
      <c r="U138" s="223"/>
      <c r="V138" s="223"/>
      <c r="W138" s="223"/>
      <c r="X138" s="223"/>
      <c r="Y138" s="223"/>
      <c r="Z138" s="223"/>
      <c r="AA138" s="223"/>
      <c r="AB138" s="223"/>
      <c r="AD138" s="225"/>
    </row>
    <row r="139" spans="15:30">
      <c r="O139" s="223"/>
      <c r="P139" s="223"/>
      <c r="Q139" s="223"/>
      <c r="R139" s="223"/>
      <c r="S139" s="223"/>
      <c r="T139" s="223"/>
      <c r="U139" s="223"/>
      <c r="V139" s="223"/>
      <c r="W139" s="223"/>
      <c r="X139" s="223"/>
      <c r="Y139" s="223"/>
      <c r="Z139" s="223"/>
      <c r="AA139" s="223"/>
      <c r="AB139" s="223"/>
      <c r="AD139" s="225"/>
    </row>
    <row r="140" spans="15:30">
      <c r="O140" s="223"/>
      <c r="P140" s="223"/>
      <c r="Q140" s="223"/>
      <c r="R140" s="223"/>
      <c r="S140" s="223"/>
      <c r="T140" s="223"/>
      <c r="U140" s="223"/>
      <c r="V140" s="223"/>
      <c r="W140" s="223"/>
      <c r="X140" s="223"/>
      <c r="Y140" s="223"/>
      <c r="Z140" s="223"/>
      <c r="AA140" s="223"/>
      <c r="AB140" s="223"/>
      <c r="AD140" s="225"/>
    </row>
    <row r="141" spans="15:30">
      <c r="O141" s="223"/>
      <c r="P141" s="223"/>
      <c r="Q141" s="223"/>
      <c r="R141" s="223"/>
      <c r="S141" s="223"/>
      <c r="T141" s="223"/>
      <c r="U141" s="223"/>
      <c r="V141" s="223"/>
      <c r="W141" s="223"/>
      <c r="X141" s="223"/>
      <c r="Y141" s="223"/>
      <c r="Z141" s="223"/>
      <c r="AA141" s="223"/>
      <c r="AB141" s="223"/>
      <c r="AD141" s="225"/>
    </row>
    <row r="142" spans="15:30">
      <c r="O142" s="223"/>
      <c r="P142" s="223"/>
      <c r="Q142" s="223"/>
      <c r="R142" s="223"/>
      <c r="S142" s="223"/>
      <c r="T142" s="223"/>
      <c r="U142" s="223"/>
      <c r="V142" s="223"/>
      <c r="W142" s="223"/>
      <c r="X142" s="223"/>
      <c r="Y142" s="223"/>
      <c r="Z142" s="223"/>
      <c r="AA142" s="223"/>
      <c r="AB142" s="223"/>
      <c r="AD142" s="225"/>
    </row>
    <row r="143" spans="15:30">
      <c r="O143" s="223"/>
      <c r="P143" s="223"/>
      <c r="Q143" s="223"/>
      <c r="R143" s="223"/>
      <c r="S143" s="223"/>
      <c r="T143" s="223"/>
      <c r="U143" s="223"/>
      <c r="V143" s="223"/>
      <c r="W143" s="223"/>
      <c r="X143" s="223"/>
      <c r="Y143" s="223"/>
      <c r="Z143" s="223"/>
      <c r="AA143" s="223"/>
      <c r="AB143" s="223"/>
      <c r="AD143" s="225"/>
    </row>
    <row r="144" spans="15:30">
      <c r="O144" s="223"/>
      <c r="P144" s="223"/>
      <c r="Q144" s="223"/>
      <c r="R144" s="223"/>
      <c r="S144" s="223"/>
      <c r="T144" s="223"/>
      <c r="U144" s="223"/>
      <c r="V144" s="223"/>
      <c r="W144" s="223"/>
      <c r="X144" s="223"/>
      <c r="Y144" s="223"/>
      <c r="Z144" s="223"/>
      <c r="AA144" s="223"/>
      <c r="AB144" s="223"/>
      <c r="AD144" s="225"/>
    </row>
    <row r="145" spans="30:30">
      <c r="AD145" s="225"/>
    </row>
    <row r="146" spans="30:30">
      <c r="AD146" s="225"/>
    </row>
    <row r="147" spans="30:30">
      <c r="AD147" s="225"/>
    </row>
  </sheetData>
  <mergeCells count="43">
    <mergeCell ref="Y10:Y13"/>
    <mergeCell ref="Z10:Z13"/>
    <mergeCell ref="AA10:AA13"/>
    <mergeCell ref="A2:A6"/>
    <mergeCell ref="B2:B6"/>
    <mergeCell ref="C2:C6"/>
    <mergeCell ref="D2:D6"/>
    <mergeCell ref="G2:G6"/>
    <mergeCell ref="A10:A13"/>
    <mergeCell ref="D10:D13"/>
    <mergeCell ref="G10:G13"/>
    <mergeCell ref="H10:H13"/>
    <mergeCell ref="C10:C13"/>
    <mergeCell ref="H2:H6"/>
    <mergeCell ref="I2:I6"/>
    <mergeCell ref="E10:E13"/>
    <mergeCell ref="F10:F13"/>
    <mergeCell ref="E2:E6"/>
    <mergeCell ref="F2:F6"/>
    <mergeCell ref="I10:I13"/>
    <mergeCell ref="K10:K13"/>
    <mergeCell ref="L10:L13"/>
    <mergeCell ref="M10:M13"/>
    <mergeCell ref="J2:J6"/>
    <mergeCell ref="K2:K6"/>
    <mergeCell ref="L2:L6"/>
    <mergeCell ref="J10:J13"/>
    <mergeCell ref="AD2:AD6"/>
    <mergeCell ref="M2:M6"/>
    <mergeCell ref="N10:N13"/>
    <mergeCell ref="AC10:AD10"/>
    <mergeCell ref="AC2:AC6"/>
    <mergeCell ref="O10:O13"/>
    <mergeCell ref="P10:P13"/>
    <mergeCell ref="Q10:Q13"/>
    <mergeCell ref="S10:S13"/>
    <mergeCell ref="R10:R13"/>
    <mergeCell ref="T10:T13"/>
    <mergeCell ref="U10:U13"/>
    <mergeCell ref="V10:V13"/>
    <mergeCell ref="W10:W13"/>
    <mergeCell ref="X10:X13"/>
    <mergeCell ref="AB10:AB13"/>
  </mergeCells>
  <phoneticPr fontId="5" type="noConversion"/>
  <hyperlinks>
    <hyperlink ref="AD1" location="E!A1" display="Retour au menu" xr:uid="{00000000-0004-0000-0100-000000000000}"/>
  </hyperlinks>
  <pageMargins left="0.59055118110236227" right="0.59055118110236227" top="1.1811023622047245" bottom="0.59055118110236227" header="0.11811023622047245" footer="0.19685039370078741"/>
  <pageSetup paperSize="9" scale="53" orientation="landscape" r:id="rId1"/>
  <headerFooter alignWithMargins="0">
    <oddHeader xml:space="preserve">&amp;L&amp;G  &amp;"HermesTT,Normal"&amp;14&amp;U&amp;K002060Le marché du travail bruxellois : données statistiques - &amp;12Emploi indépendant&amp;10&amp;U                                                                                                            </oddHeader>
    <oddFooter xml:space="preserve">&amp;R&amp;8E &amp;P </oddFooter>
  </headerFooter>
  <rowBreaks count="1" manualBreakCount="1">
    <brk id="56"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82"/>
  <sheetViews>
    <sheetView showGridLines="0" zoomScale="90" zoomScaleNormal="90" workbookViewId="0">
      <selection activeCell="C2" sqref="C2"/>
    </sheetView>
  </sheetViews>
  <sheetFormatPr baseColWidth="10" defaultColWidth="11.44140625" defaultRowHeight="10.199999999999999"/>
  <cols>
    <col min="1" max="1" width="19" style="54" customWidth="1"/>
    <col min="2" max="2" width="8.5546875" style="71" customWidth="1"/>
    <col min="3" max="27" width="8.44140625" style="54" customWidth="1"/>
    <col min="28" max="29" width="8.109375" style="54" customWidth="1"/>
    <col min="30" max="16384" width="11.44140625" style="54"/>
  </cols>
  <sheetData>
    <row r="1" spans="1:35" s="4" customFormat="1" ht="24" customHeight="1">
      <c r="A1" s="17" t="s">
        <v>76</v>
      </c>
      <c r="B1" s="67"/>
      <c r="F1" s="20"/>
      <c r="H1" s="18"/>
      <c r="I1" s="18"/>
      <c r="J1" s="65"/>
      <c r="K1" s="65"/>
      <c r="Z1" s="18"/>
      <c r="AA1" s="65" t="s">
        <v>42</v>
      </c>
      <c r="AI1" s="17"/>
    </row>
    <row r="2" spans="1:35" s="4" customFormat="1" ht="3" customHeight="1">
      <c r="A2" s="400"/>
      <c r="B2" s="401"/>
      <c r="C2" s="399"/>
      <c r="D2" s="395"/>
      <c r="E2" s="395"/>
      <c r="F2" s="395"/>
      <c r="G2" s="395"/>
      <c r="H2" s="395"/>
      <c r="I2" s="395"/>
      <c r="J2" s="395"/>
      <c r="K2" s="95"/>
      <c r="Z2" s="395"/>
      <c r="AA2" s="395"/>
      <c r="AC2" s="19"/>
    </row>
    <row r="3" spans="1:35" s="4" customFormat="1" ht="3" customHeight="1">
      <c r="A3" s="394"/>
      <c r="B3" s="401"/>
      <c r="C3" s="399"/>
      <c r="D3" s="395"/>
      <c r="E3" s="395"/>
      <c r="F3" s="395"/>
      <c r="G3" s="395"/>
      <c r="H3" s="395"/>
      <c r="I3" s="395"/>
      <c r="J3" s="395"/>
      <c r="K3" s="95"/>
      <c r="Z3" s="395"/>
      <c r="AA3" s="395"/>
    </row>
    <row r="4" spans="1:35" s="4" customFormat="1" ht="3" customHeight="1">
      <c r="A4" s="394"/>
      <c r="B4" s="401"/>
      <c r="C4" s="399"/>
      <c r="D4" s="395"/>
      <c r="E4" s="395"/>
      <c r="F4" s="395"/>
      <c r="G4" s="395"/>
      <c r="H4" s="395"/>
      <c r="I4" s="395"/>
      <c r="J4" s="395"/>
      <c r="K4" s="95"/>
      <c r="Z4" s="395"/>
      <c r="AA4" s="395"/>
    </row>
    <row r="5" spans="1:35" s="4" customFormat="1" ht="3" customHeight="1">
      <c r="A5" s="394"/>
      <c r="B5" s="401"/>
      <c r="C5" s="399"/>
      <c r="D5" s="395"/>
      <c r="E5" s="395"/>
      <c r="F5" s="395"/>
      <c r="G5" s="395"/>
      <c r="H5" s="395"/>
      <c r="I5" s="395"/>
      <c r="J5" s="395"/>
      <c r="K5" s="95"/>
      <c r="Z5" s="395"/>
      <c r="AA5" s="395"/>
    </row>
    <row r="6" spans="1:35" s="4" customFormat="1" ht="3" customHeight="1">
      <c r="A6" s="394"/>
      <c r="B6" s="401"/>
      <c r="C6" s="399"/>
      <c r="D6" s="395"/>
      <c r="E6" s="395"/>
      <c r="F6" s="395"/>
      <c r="G6" s="395"/>
      <c r="H6" s="395"/>
      <c r="I6" s="395"/>
      <c r="J6" s="395"/>
      <c r="K6" s="95"/>
      <c r="Z6" s="395"/>
      <c r="AA6" s="395"/>
    </row>
    <row r="7" spans="1:35" s="4" customFormat="1" ht="18.75" customHeight="1">
      <c r="A7" s="62" t="s">
        <v>85</v>
      </c>
      <c r="B7" s="73"/>
      <c r="C7" s="63"/>
      <c r="D7" s="63"/>
      <c r="E7" s="63"/>
      <c r="F7" s="64"/>
      <c r="G7" s="63"/>
      <c r="H7" s="63"/>
      <c r="I7" s="63"/>
      <c r="J7" s="63"/>
      <c r="K7" s="63"/>
      <c r="L7" s="63"/>
      <c r="M7" s="63"/>
      <c r="N7" s="63"/>
      <c r="O7" s="63"/>
      <c r="P7" s="63"/>
      <c r="Q7" s="63"/>
      <c r="R7" s="63"/>
      <c r="S7" s="63"/>
      <c r="T7" s="63"/>
      <c r="U7" s="63"/>
      <c r="V7" s="63"/>
      <c r="W7" s="63"/>
      <c r="X7" s="63"/>
      <c r="Y7" s="63"/>
      <c r="Z7" s="63"/>
      <c r="AA7" s="63"/>
      <c r="AG7" s="15"/>
      <c r="AH7" s="15"/>
      <c r="AI7" s="15"/>
    </row>
    <row r="8" spans="1:35" s="4" customFormat="1" ht="4.5" customHeight="1">
      <c r="A8" s="15"/>
      <c r="B8" s="68"/>
      <c r="C8" s="15"/>
      <c r="D8" s="15"/>
      <c r="E8" s="15"/>
      <c r="F8" s="21"/>
      <c r="G8" s="15"/>
      <c r="H8" s="15"/>
      <c r="I8" s="15"/>
      <c r="J8" s="15"/>
      <c r="K8" s="15"/>
      <c r="L8" s="15"/>
      <c r="M8" s="15"/>
      <c r="N8" s="15"/>
      <c r="O8" s="15"/>
      <c r="P8" s="15"/>
      <c r="Q8" s="15"/>
      <c r="R8" s="15"/>
      <c r="S8" s="15"/>
      <c r="T8" s="15"/>
      <c r="U8" s="15"/>
      <c r="V8" s="15"/>
      <c r="W8" s="15"/>
      <c r="X8" s="15"/>
      <c r="Y8" s="15"/>
      <c r="Z8" s="15"/>
      <c r="AA8" s="15"/>
      <c r="AG8" s="15"/>
      <c r="AH8" s="15"/>
      <c r="AI8" s="15"/>
    </row>
    <row r="9" spans="1:35" s="4" customFormat="1" ht="3" customHeight="1">
      <c r="A9" s="100"/>
      <c r="B9" s="101"/>
      <c r="C9" s="110"/>
      <c r="D9" s="110"/>
      <c r="E9" s="110"/>
      <c r="F9" s="111"/>
      <c r="G9" s="110"/>
      <c r="H9" s="110"/>
      <c r="I9" s="110"/>
      <c r="J9" s="110"/>
      <c r="K9" s="110"/>
      <c r="L9" s="110"/>
      <c r="M9" s="112"/>
      <c r="N9" s="112"/>
      <c r="O9" s="112"/>
      <c r="P9" s="112"/>
      <c r="Q9" s="112"/>
      <c r="R9" s="112"/>
      <c r="S9" s="112"/>
      <c r="T9" s="112"/>
      <c r="U9" s="112"/>
      <c r="V9" s="112"/>
      <c r="W9" s="112"/>
      <c r="X9" s="112"/>
      <c r="Y9" s="112"/>
      <c r="Z9" s="112"/>
      <c r="AA9" s="100"/>
      <c r="AG9" s="15"/>
      <c r="AH9" s="15"/>
      <c r="AI9" s="15"/>
    </row>
    <row r="10" spans="1:35" s="40" customFormat="1" ht="24" customHeight="1">
      <c r="A10" s="402" t="s">
        <v>9</v>
      </c>
      <c r="B10" s="69"/>
      <c r="C10" s="396">
        <v>2000</v>
      </c>
      <c r="D10" s="396">
        <v>2001</v>
      </c>
      <c r="E10" s="396">
        <v>2002</v>
      </c>
      <c r="F10" s="396" t="s">
        <v>2</v>
      </c>
      <c r="G10" s="396">
        <v>2004</v>
      </c>
      <c r="H10" s="396">
        <v>2005</v>
      </c>
      <c r="I10" s="396">
        <v>2006</v>
      </c>
      <c r="J10" s="396">
        <v>2007</v>
      </c>
      <c r="K10" s="396">
        <v>2008</v>
      </c>
      <c r="L10" s="396">
        <v>2009</v>
      </c>
      <c r="M10" s="396">
        <v>2010</v>
      </c>
      <c r="N10" s="396">
        <v>2011</v>
      </c>
      <c r="O10" s="396">
        <v>2012</v>
      </c>
      <c r="P10" s="396">
        <v>2013</v>
      </c>
      <c r="Q10" s="396">
        <v>2014</v>
      </c>
      <c r="R10" s="396">
        <v>2015</v>
      </c>
      <c r="S10" s="396">
        <v>2016</v>
      </c>
      <c r="T10" s="396">
        <v>2017</v>
      </c>
      <c r="U10" s="396">
        <v>2018</v>
      </c>
      <c r="V10" s="396">
        <v>2019</v>
      </c>
      <c r="W10" s="396">
        <v>2020</v>
      </c>
      <c r="X10" s="396">
        <v>2021</v>
      </c>
      <c r="Y10" s="396">
        <v>2022</v>
      </c>
      <c r="Z10" s="397" t="s">
        <v>84</v>
      </c>
      <c r="AA10" s="403"/>
      <c r="AB10" s="72"/>
      <c r="AC10" s="72"/>
      <c r="AD10" s="72"/>
      <c r="AE10" s="72"/>
      <c r="AF10" s="72"/>
      <c r="AG10" s="72"/>
    </row>
    <row r="11" spans="1:35" s="40" customFormat="1" ht="3" customHeight="1">
      <c r="A11" s="402"/>
      <c r="B11" s="69"/>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118"/>
      <c r="AA11" s="109"/>
      <c r="AB11" s="72"/>
      <c r="AC11" s="72"/>
      <c r="AD11" s="72"/>
      <c r="AE11" s="72"/>
      <c r="AF11" s="72"/>
      <c r="AG11" s="72"/>
    </row>
    <row r="12" spans="1:35" s="40" customFormat="1" ht="3" customHeight="1">
      <c r="A12" s="402"/>
      <c r="B12" s="69"/>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127"/>
      <c r="AA12" s="99"/>
      <c r="AB12" s="72"/>
      <c r="AC12" s="72"/>
      <c r="AD12" s="72"/>
      <c r="AE12" s="72"/>
      <c r="AF12" s="72"/>
      <c r="AG12" s="72"/>
    </row>
    <row r="13" spans="1:35" s="40" customFormat="1" ht="11.25" customHeight="1">
      <c r="A13" s="402"/>
      <c r="B13" s="69"/>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115" t="s">
        <v>60</v>
      </c>
      <c r="AA13" s="114" t="s">
        <v>4</v>
      </c>
      <c r="AB13" s="72"/>
      <c r="AC13" s="72"/>
      <c r="AD13" s="72"/>
      <c r="AE13" s="72"/>
      <c r="AF13" s="72"/>
      <c r="AG13" s="72"/>
    </row>
    <row r="14" spans="1:35" s="40" customFormat="1" ht="3" customHeight="1">
      <c r="A14" s="107"/>
      <c r="B14" s="108"/>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7"/>
      <c r="AA14" s="118"/>
      <c r="AB14" s="72"/>
      <c r="AC14" s="72"/>
      <c r="AD14" s="72"/>
      <c r="AE14" s="72"/>
      <c r="AF14" s="72"/>
      <c r="AG14" s="72"/>
    </row>
    <row r="15" spans="1:35" s="26" customFormat="1" ht="3" customHeight="1">
      <c r="A15" s="25"/>
      <c r="B15" s="68"/>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20"/>
    </row>
    <row r="16" spans="1:35" s="49" customFormat="1" ht="12" customHeight="1">
      <c r="A16" s="5" t="s">
        <v>14</v>
      </c>
      <c r="B16" s="102"/>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2"/>
      <c r="AB16" s="103"/>
      <c r="AC16" s="47"/>
    </row>
    <row r="17" spans="1:30" s="49" customFormat="1" ht="12" customHeight="1">
      <c r="A17" s="34" t="s">
        <v>10</v>
      </c>
      <c r="B17" s="104" t="s">
        <v>6</v>
      </c>
      <c r="C17" s="130">
        <v>46235</v>
      </c>
      <c r="D17" s="130">
        <v>46155</v>
      </c>
      <c r="E17" s="130">
        <v>46380</v>
      </c>
      <c r="F17" s="130">
        <v>46800</v>
      </c>
      <c r="G17" s="130">
        <v>48145</v>
      </c>
      <c r="H17" s="130">
        <v>49500</v>
      </c>
      <c r="I17" s="130">
        <v>51304</v>
      </c>
      <c r="J17" s="130">
        <v>54883</v>
      </c>
      <c r="K17" s="130">
        <v>57156</v>
      </c>
      <c r="L17" s="130">
        <v>57803</v>
      </c>
      <c r="M17" s="130">
        <v>59273</v>
      </c>
      <c r="N17" s="130">
        <v>61065</v>
      </c>
      <c r="O17" s="130">
        <v>63771</v>
      </c>
      <c r="P17" s="130">
        <v>64904</v>
      </c>
      <c r="Q17" s="130">
        <v>66764</v>
      </c>
      <c r="R17" s="130">
        <v>69101</v>
      </c>
      <c r="S17" s="130">
        <v>70586</v>
      </c>
      <c r="T17" s="130">
        <v>72415</v>
      </c>
      <c r="U17" s="130">
        <v>74656</v>
      </c>
      <c r="V17" s="130">
        <v>77445</v>
      </c>
      <c r="W17" s="130">
        <v>80022</v>
      </c>
      <c r="X17" s="130">
        <v>82213</v>
      </c>
      <c r="Y17" s="123">
        <v>83271</v>
      </c>
      <c r="Z17" s="130">
        <f>Y17-X17</f>
        <v>1058</v>
      </c>
      <c r="AA17" s="333">
        <f>((Y17/X17)-1)*100</f>
        <v>1.2869010983664442</v>
      </c>
      <c r="AB17" s="31"/>
      <c r="AC17" s="52"/>
      <c r="AD17" s="52"/>
    </row>
    <row r="18" spans="1:30" s="49" customFormat="1" ht="12" customHeight="1">
      <c r="A18" s="34"/>
      <c r="B18" s="104" t="s">
        <v>7</v>
      </c>
      <c r="C18" s="130">
        <v>19291</v>
      </c>
      <c r="D18" s="130">
        <v>19308</v>
      </c>
      <c r="E18" s="130">
        <v>19442</v>
      </c>
      <c r="F18" s="130">
        <v>19562</v>
      </c>
      <c r="G18" s="130">
        <v>19708</v>
      </c>
      <c r="H18" s="130">
        <v>20088</v>
      </c>
      <c r="I18" s="130">
        <v>20537</v>
      </c>
      <c r="J18" s="130">
        <v>21439</v>
      </c>
      <c r="K18" s="130">
        <v>22310</v>
      </c>
      <c r="L18" s="130">
        <v>22624</v>
      </c>
      <c r="M18" s="130">
        <v>23231</v>
      </c>
      <c r="N18" s="130">
        <v>23774</v>
      </c>
      <c r="O18" s="130">
        <v>24966</v>
      </c>
      <c r="P18" s="130">
        <v>25705</v>
      </c>
      <c r="Q18" s="130">
        <v>26494</v>
      </c>
      <c r="R18" s="130">
        <v>27400</v>
      </c>
      <c r="S18" s="130">
        <v>27926</v>
      </c>
      <c r="T18" s="130">
        <v>28920</v>
      </c>
      <c r="U18" s="130">
        <v>29761</v>
      </c>
      <c r="V18" s="130">
        <v>30927</v>
      </c>
      <c r="W18" s="130">
        <v>32157</v>
      </c>
      <c r="X18" s="130">
        <v>33617</v>
      </c>
      <c r="Y18" s="123">
        <v>34380</v>
      </c>
      <c r="Z18" s="130">
        <f t="shared" ref="Z18:Z19" si="0">Y18-X18</f>
        <v>763</v>
      </c>
      <c r="AA18" s="333">
        <f t="shared" ref="AA18:AA19" si="1">((Y18/X18)-1)*100</f>
        <v>2.2696849808132802</v>
      </c>
      <c r="AB18" s="31"/>
      <c r="AC18" s="52"/>
      <c r="AD18" s="52"/>
    </row>
    <row r="19" spans="1:30" s="49" customFormat="1" ht="12" customHeight="1">
      <c r="A19" s="34"/>
      <c r="B19" s="104" t="s">
        <v>8</v>
      </c>
      <c r="C19" s="130">
        <v>65526</v>
      </c>
      <c r="D19" s="130">
        <v>65463</v>
      </c>
      <c r="E19" s="130">
        <v>65822</v>
      </c>
      <c r="F19" s="130">
        <v>66362</v>
      </c>
      <c r="G19" s="130">
        <v>67853</v>
      </c>
      <c r="H19" s="130">
        <v>69588</v>
      </c>
      <c r="I19" s="130">
        <v>71841</v>
      </c>
      <c r="J19" s="130">
        <v>76322</v>
      </c>
      <c r="K19" s="130">
        <v>79466</v>
      </c>
      <c r="L19" s="130">
        <v>80427</v>
      </c>
      <c r="M19" s="130">
        <v>82504</v>
      </c>
      <c r="N19" s="130">
        <v>84839</v>
      </c>
      <c r="O19" s="130">
        <v>88737</v>
      </c>
      <c r="P19" s="130">
        <v>90609</v>
      </c>
      <c r="Q19" s="130">
        <v>93258</v>
      </c>
      <c r="R19" s="130">
        <v>96501</v>
      </c>
      <c r="S19" s="130">
        <v>98512</v>
      </c>
      <c r="T19" s="130">
        <v>101335</v>
      </c>
      <c r="U19" s="130">
        <f>SUM(U17:U18)</f>
        <v>104417</v>
      </c>
      <c r="V19" s="130">
        <v>108372</v>
      </c>
      <c r="W19" s="130">
        <v>112179</v>
      </c>
      <c r="X19" s="130">
        <v>115830</v>
      </c>
      <c r="Y19" s="123">
        <v>117651</v>
      </c>
      <c r="Z19" s="130">
        <f t="shared" si="0"/>
        <v>1821</v>
      </c>
      <c r="AA19" s="333">
        <f t="shared" si="1"/>
        <v>1.5721315721315632</v>
      </c>
      <c r="AB19" s="31"/>
      <c r="AC19" s="52"/>
      <c r="AD19" s="52"/>
    </row>
    <row r="20" spans="1:30" s="49" customFormat="1" ht="3" customHeight="1">
      <c r="A20" s="34"/>
      <c r="B20" s="106"/>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334"/>
      <c r="AB20" s="31"/>
      <c r="AC20" s="52"/>
      <c r="AD20" s="52"/>
    </row>
    <row r="21" spans="1:30" s="49" customFormat="1" ht="3" customHeight="1">
      <c r="A21" s="34"/>
      <c r="B21" s="104"/>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333"/>
      <c r="AB21" s="31"/>
      <c r="AC21" s="52"/>
      <c r="AD21" s="52"/>
    </row>
    <row r="22" spans="1:30" s="49" customFormat="1" ht="12" customHeight="1">
      <c r="A22" s="34" t="s">
        <v>11</v>
      </c>
      <c r="B22" s="104" t="s">
        <v>6</v>
      </c>
      <c r="C22" s="130">
        <v>854</v>
      </c>
      <c r="D22" s="130">
        <v>818</v>
      </c>
      <c r="E22" s="130">
        <v>763</v>
      </c>
      <c r="F22" s="130">
        <v>1144</v>
      </c>
      <c r="G22" s="130">
        <v>1148</v>
      </c>
      <c r="H22" s="130">
        <v>1206</v>
      </c>
      <c r="I22" s="130">
        <v>1394</v>
      </c>
      <c r="J22" s="130">
        <v>1722</v>
      </c>
      <c r="K22" s="130">
        <v>1996</v>
      </c>
      <c r="L22" s="130">
        <v>2120</v>
      </c>
      <c r="M22" s="130">
        <v>2510</v>
      </c>
      <c r="N22" s="130">
        <v>2886</v>
      </c>
      <c r="O22" s="130">
        <v>3549</v>
      </c>
      <c r="P22" s="130">
        <v>3631</v>
      </c>
      <c r="Q22" s="130">
        <v>3862</v>
      </c>
      <c r="R22" s="130">
        <v>4130</v>
      </c>
      <c r="S22" s="130">
        <v>4314</v>
      </c>
      <c r="T22" s="130">
        <v>4375</v>
      </c>
      <c r="U22" s="130">
        <v>4500</v>
      </c>
      <c r="V22" s="130">
        <v>4594</v>
      </c>
      <c r="W22" s="130">
        <v>4504</v>
      </c>
      <c r="X22" s="130">
        <v>4609</v>
      </c>
      <c r="Y22" s="123">
        <v>4485</v>
      </c>
      <c r="Z22" s="130">
        <f>Y22-X22</f>
        <v>-124</v>
      </c>
      <c r="AA22" s="333">
        <f>((Y22/X22)-1)*100</f>
        <v>-2.6903883705792997</v>
      </c>
      <c r="AB22" s="34"/>
      <c r="AC22" s="52"/>
    </row>
    <row r="23" spans="1:30" s="49" customFormat="1" ht="12" customHeight="1">
      <c r="A23" s="34"/>
      <c r="B23" s="104" t="s">
        <v>7</v>
      </c>
      <c r="C23" s="130">
        <v>352</v>
      </c>
      <c r="D23" s="130">
        <v>342</v>
      </c>
      <c r="E23" s="130">
        <v>320</v>
      </c>
      <c r="F23" s="130">
        <v>3010</v>
      </c>
      <c r="G23" s="130">
        <v>2492</v>
      </c>
      <c r="H23" s="130">
        <v>2092</v>
      </c>
      <c r="I23" s="130">
        <v>1879</v>
      </c>
      <c r="J23" s="130">
        <v>1788</v>
      </c>
      <c r="K23" s="130">
        <v>1809</v>
      </c>
      <c r="L23" s="130">
        <v>1629</v>
      </c>
      <c r="M23" s="130">
        <v>1616</v>
      </c>
      <c r="N23" s="130">
        <v>1641</v>
      </c>
      <c r="O23" s="130">
        <v>1638</v>
      </c>
      <c r="P23" s="130">
        <v>1632</v>
      </c>
      <c r="Q23" s="130">
        <v>1652</v>
      </c>
      <c r="R23" s="130">
        <v>1664</v>
      </c>
      <c r="S23" s="130">
        <v>1661</v>
      </c>
      <c r="T23" s="130">
        <v>1674</v>
      </c>
      <c r="U23" s="130">
        <v>1575</v>
      </c>
      <c r="V23" s="130">
        <v>1516</v>
      </c>
      <c r="W23" s="130">
        <v>1460</v>
      </c>
      <c r="X23" s="130">
        <v>1346</v>
      </c>
      <c r="Y23" s="123">
        <v>1255</v>
      </c>
      <c r="Z23" s="130">
        <f t="shared" ref="Z23:Z24" si="2">Y23-X23</f>
        <v>-91</v>
      </c>
      <c r="AA23" s="333">
        <f t="shared" ref="AA23:AA24" si="3">((Y23/X23)-1)*100</f>
        <v>-6.760772659732539</v>
      </c>
      <c r="AB23" s="31"/>
      <c r="AC23" s="52"/>
      <c r="AD23" s="52"/>
    </row>
    <row r="24" spans="1:30" s="49" customFormat="1" ht="12" customHeight="1">
      <c r="A24" s="34"/>
      <c r="B24" s="104" t="s">
        <v>8</v>
      </c>
      <c r="C24" s="130">
        <v>1206</v>
      </c>
      <c r="D24" s="130">
        <v>1160</v>
      </c>
      <c r="E24" s="130">
        <v>1083</v>
      </c>
      <c r="F24" s="130">
        <v>4154</v>
      </c>
      <c r="G24" s="130">
        <v>3640</v>
      </c>
      <c r="H24" s="130">
        <v>3298</v>
      </c>
      <c r="I24" s="130">
        <v>3273</v>
      </c>
      <c r="J24" s="130">
        <v>3510</v>
      </c>
      <c r="K24" s="130">
        <v>3805</v>
      </c>
      <c r="L24" s="130">
        <v>3749</v>
      </c>
      <c r="M24" s="130">
        <v>4126</v>
      </c>
      <c r="N24" s="130">
        <v>4527</v>
      </c>
      <c r="O24" s="130">
        <v>5187</v>
      </c>
      <c r="P24" s="130">
        <v>5263</v>
      </c>
      <c r="Q24" s="130">
        <v>5514</v>
      </c>
      <c r="R24" s="130">
        <v>5794</v>
      </c>
      <c r="S24" s="130">
        <v>5975</v>
      </c>
      <c r="T24" s="130">
        <v>6049</v>
      </c>
      <c r="U24" s="130">
        <f>SUM(U22:U23)</f>
        <v>6075</v>
      </c>
      <c r="V24" s="130">
        <v>6110</v>
      </c>
      <c r="W24" s="130">
        <v>5964</v>
      </c>
      <c r="X24" s="130">
        <v>5955</v>
      </c>
      <c r="Y24" s="123">
        <v>5740</v>
      </c>
      <c r="Z24" s="130">
        <f t="shared" si="2"/>
        <v>-215</v>
      </c>
      <c r="AA24" s="333">
        <f t="shared" si="3"/>
        <v>-3.6104114189756453</v>
      </c>
      <c r="AB24" s="31"/>
      <c r="AC24" s="52"/>
      <c r="AD24" s="52"/>
    </row>
    <row r="25" spans="1:30" s="49" customFormat="1" ht="3" customHeight="1">
      <c r="A25" s="34"/>
      <c r="B25" s="106"/>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334"/>
      <c r="AB25" s="31"/>
      <c r="AC25" s="52"/>
      <c r="AD25" s="52"/>
    </row>
    <row r="26" spans="1:30" s="49" customFormat="1" ht="3" customHeight="1">
      <c r="A26" s="34"/>
      <c r="B26" s="104"/>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333"/>
      <c r="AB26" s="31"/>
      <c r="AC26" s="52"/>
      <c r="AD26" s="52"/>
    </row>
    <row r="27" spans="1:30" s="49" customFormat="1" ht="12" customHeight="1">
      <c r="A27" s="34" t="s">
        <v>8</v>
      </c>
      <c r="B27" s="104" t="s">
        <v>6</v>
      </c>
      <c r="C27" s="130">
        <v>47089</v>
      </c>
      <c r="D27" s="130">
        <v>46973</v>
      </c>
      <c r="E27" s="130">
        <v>47143</v>
      </c>
      <c r="F27" s="130">
        <v>47944</v>
      </c>
      <c r="G27" s="130">
        <v>49293</v>
      </c>
      <c r="H27" s="130">
        <v>50706</v>
      </c>
      <c r="I27" s="130">
        <v>52698</v>
      </c>
      <c r="J27" s="130">
        <v>56605</v>
      </c>
      <c r="K27" s="130">
        <v>59152</v>
      </c>
      <c r="L27" s="130">
        <v>59923</v>
      </c>
      <c r="M27" s="130">
        <v>61783</v>
      </c>
      <c r="N27" s="130">
        <v>63951</v>
      </c>
      <c r="O27" s="130">
        <v>67320</v>
      </c>
      <c r="P27" s="130">
        <v>68535</v>
      </c>
      <c r="Q27" s="130">
        <v>70626</v>
      </c>
      <c r="R27" s="130">
        <v>73231</v>
      </c>
      <c r="S27" s="130">
        <v>74900</v>
      </c>
      <c r="T27" s="130">
        <v>76790</v>
      </c>
      <c r="U27" s="130">
        <f>SUM(U17,U22)</f>
        <v>79156</v>
      </c>
      <c r="V27" s="130">
        <v>82039</v>
      </c>
      <c r="W27" s="130">
        <v>84526</v>
      </c>
      <c r="X27" s="130">
        <v>86822</v>
      </c>
      <c r="Y27" s="123">
        <v>87756</v>
      </c>
      <c r="Z27" s="130">
        <f>Y27-X27</f>
        <v>934</v>
      </c>
      <c r="AA27" s="333">
        <f>((Y27/X27)-1)*100</f>
        <v>1.0757642072285911</v>
      </c>
      <c r="AB27" s="31"/>
      <c r="AC27" s="52"/>
      <c r="AD27" s="52"/>
    </row>
    <row r="28" spans="1:30" s="49" customFormat="1" ht="12" customHeight="1">
      <c r="A28" s="34"/>
      <c r="B28" s="104" t="s">
        <v>7</v>
      </c>
      <c r="C28" s="130">
        <v>19643</v>
      </c>
      <c r="D28" s="130">
        <v>19650</v>
      </c>
      <c r="E28" s="130">
        <v>19762</v>
      </c>
      <c r="F28" s="130">
        <v>22572</v>
      </c>
      <c r="G28" s="130">
        <v>22200</v>
      </c>
      <c r="H28" s="130">
        <v>22180</v>
      </c>
      <c r="I28" s="130">
        <v>22416</v>
      </c>
      <c r="J28" s="130">
        <v>23227</v>
      </c>
      <c r="K28" s="130">
        <v>24119</v>
      </c>
      <c r="L28" s="130">
        <v>24253</v>
      </c>
      <c r="M28" s="130">
        <v>24847</v>
      </c>
      <c r="N28" s="130">
        <v>25415</v>
      </c>
      <c r="O28" s="130">
        <v>26604</v>
      </c>
      <c r="P28" s="130">
        <v>27337</v>
      </c>
      <c r="Q28" s="130">
        <v>28146</v>
      </c>
      <c r="R28" s="130">
        <v>29064</v>
      </c>
      <c r="S28" s="130">
        <v>29587</v>
      </c>
      <c r="T28" s="130">
        <v>30594</v>
      </c>
      <c r="U28" s="130">
        <f>SUM(U18,U23)</f>
        <v>31336</v>
      </c>
      <c r="V28" s="130">
        <v>32443</v>
      </c>
      <c r="W28" s="130">
        <v>33617</v>
      </c>
      <c r="X28" s="130">
        <v>34963</v>
      </c>
      <c r="Y28" s="123">
        <v>35635</v>
      </c>
      <c r="Z28" s="130">
        <f t="shared" ref="Z28:Z29" si="4">Y28-X28</f>
        <v>672</v>
      </c>
      <c r="AA28" s="333">
        <f t="shared" ref="AA28:AA29" si="5">((Y28/X28)-1)*100</f>
        <v>1.9220318622543919</v>
      </c>
      <c r="AB28" s="31"/>
      <c r="AC28" s="52"/>
      <c r="AD28" s="52"/>
    </row>
    <row r="29" spans="1:30" s="49" customFormat="1" ht="12" customHeight="1">
      <c r="A29" s="34"/>
      <c r="B29" s="104" t="s">
        <v>8</v>
      </c>
      <c r="C29" s="130">
        <v>66732</v>
      </c>
      <c r="D29" s="130">
        <v>66623</v>
      </c>
      <c r="E29" s="130">
        <v>66905</v>
      </c>
      <c r="F29" s="130">
        <v>70516</v>
      </c>
      <c r="G29" s="130">
        <v>71493</v>
      </c>
      <c r="H29" s="130">
        <v>72886</v>
      </c>
      <c r="I29" s="130">
        <v>75114</v>
      </c>
      <c r="J29" s="130">
        <v>79832</v>
      </c>
      <c r="K29" s="130">
        <v>83271</v>
      </c>
      <c r="L29" s="130">
        <v>84176</v>
      </c>
      <c r="M29" s="130">
        <v>86630</v>
      </c>
      <c r="N29" s="130">
        <v>89366</v>
      </c>
      <c r="O29" s="130">
        <v>93924</v>
      </c>
      <c r="P29" s="130">
        <v>95872</v>
      </c>
      <c r="Q29" s="130">
        <v>98772</v>
      </c>
      <c r="R29" s="130">
        <v>102295</v>
      </c>
      <c r="S29" s="130">
        <v>104487</v>
      </c>
      <c r="T29" s="130">
        <v>107384</v>
      </c>
      <c r="U29" s="130">
        <f>SUM(U27:U28)</f>
        <v>110492</v>
      </c>
      <c r="V29" s="130">
        <v>114482</v>
      </c>
      <c r="W29" s="130">
        <v>118143</v>
      </c>
      <c r="X29" s="130">
        <v>121785</v>
      </c>
      <c r="Y29" s="123">
        <v>123391</v>
      </c>
      <c r="Z29" s="130">
        <f t="shared" si="4"/>
        <v>1606</v>
      </c>
      <c r="AA29" s="333">
        <f t="shared" si="5"/>
        <v>1.3187174118323375</v>
      </c>
      <c r="AB29" s="31"/>
      <c r="AC29" s="52"/>
      <c r="AD29" s="52"/>
    </row>
    <row r="30" spans="1:30" s="49" customFormat="1" ht="3" customHeight="1">
      <c r="A30" s="105"/>
      <c r="B30" s="106"/>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334"/>
      <c r="AB30" s="31"/>
      <c r="AC30" s="52"/>
      <c r="AD30" s="52"/>
    </row>
    <row r="31" spans="1:30" s="49" customFormat="1" ht="3" customHeight="1">
      <c r="A31" s="266"/>
      <c r="B31" s="267"/>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335"/>
      <c r="AB31" s="31"/>
      <c r="AC31" s="52"/>
      <c r="AD31" s="52"/>
    </row>
    <row r="32" spans="1:30" s="49" customFormat="1" ht="12" customHeight="1">
      <c r="A32" s="5" t="s">
        <v>15</v>
      </c>
      <c r="B32" s="102"/>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336"/>
      <c r="AB32" s="31"/>
      <c r="AC32" s="52"/>
      <c r="AD32" s="50"/>
    </row>
    <row r="33" spans="1:30" s="49" customFormat="1" ht="12" customHeight="1">
      <c r="A33" s="34" t="s">
        <v>10</v>
      </c>
      <c r="B33" s="104" t="s">
        <v>6</v>
      </c>
      <c r="C33" s="130">
        <v>320648</v>
      </c>
      <c r="D33" s="130">
        <v>320478</v>
      </c>
      <c r="E33" s="130">
        <v>321485</v>
      </c>
      <c r="F33" s="130">
        <v>320870</v>
      </c>
      <c r="G33" s="130">
        <v>323710</v>
      </c>
      <c r="H33" s="130">
        <v>328532</v>
      </c>
      <c r="I33" s="130">
        <v>334102</v>
      </c>
      <c r="J33" s="130">
        <v>343078</v>
      </c>
      <c r="K33" s="130">
        <v>350640</v>
      </c>
      <c r="L33" s="130">
        <v>358640</v>
      </c>
      <c r="M33" s="130">
        <v>365474</v>
      </c>
      <c r="N33" s="130">
        <v>372180</v>
      </c>
      <c r="O33" s="130">
        <v>378445</v>
      </c>
      <c r="P33" s="130">
        <v>382227</v>
      </c>
      <c r="Q33" s="130">
        <v>386663</v>
      </c>
      <c r="R33" s="130">
        <v>392637</v>
      </c>
      <c r="S33" s="130">
        <v>401435</v>
      </c>
      <c r="T33" s="130">
        <v>411794</v>
      </c>
      <c r="U33" s="130">
        <v>421605</v>
      </c>
      <c r="V33" s="130">
        <v>436151</v>
      </c>
      <c r="W33" s="130">
        <v>453709</v>
      </c>
      <c r="X33" s="130">
        <v>472037</v>
      </c>
      <c r="Y33" s="123">
        <v>484401</v>
      </c>
      <c r="Z33" s="130">
        <f>Y33-X33</f>
        <v>12364</v>
      </c>
      <c r="AA33" s="333">
        <f>((Y33/X33)-1)*100</f>
        <v>2.6192862000224526</v>
      </c>
      <c r="AB33" s="31"/>
      <c r="AC33" s="52"/>
      <c r="AD33" s="52"/>
    </row>
    <row r="34" spans="1:30" s="49" customFormat="1" ht="12" customHeight="1">
      <c r="A34" s="34"/>
      <c r="B34" s="104" t="s">
        <v>7</v>
      </c>
      <c r="C34" s="130">
        <v>132723</v>
      </c>
      <c r="D34" s="130">
        <v>133711</v>
      </c>
      <c r="E34" s="130">
        <v>135235</v>
      </c>
      <c r="F34" s="130">
        <v>138712</v>
      </c>
      <c r="G34" s="130">
        <v>140237</v>
      </c>
      <c r="H34" s="130">
        <v>144368</v>
      </c>
      <c r="I34" s="130">
        <v>149180</v>
      </c>
      <c r="J34" s="130">
        <v>155783</v>
      </c>
      <c r="K34" s="130">
        <v>161849</v>
      </c>
      <c r="L34" s="130">
        <v>167538</v>
      </c>
      <c r="M34" s="130">
        <v>173343</v>
      </c>
      <c r="N34" s="130">
        <v>178455</v>
      </c>
      <c r="O34" s="130">
        <v>183287</v>
      </c>
      <c r="P34" s="130">
        <v>187819</v>
      </c>
      <c r="Q34" s="130">
        <v>193475</v>
      </c>
      <c r="R34" s="130">
        <v>199063</v>
      </c>
      <c r="S34" s="130">
        <v>205776</v>
      </c>
      <c r="T34" s="130">
        <v>214075</v>
      </c>
      <c r="U34" s="130">
        <v>221382</v>
      </c>
      <c r="V34" s="130">
        <v>229650</v>
      </c>
      <c r="W34" s="130">
        <v>240357</v>
      </c>
      <c r="X34" s="130">
        <v>253419</v>
      </c>
      <c r="Y34" s="123">
        <v>261511</v>
      </c>
      <c r="Z34" s="130">
        <f t="shared" ref="Z34:Z35" si="6">Y34-X34</f>
        <v>8092</v>
      </c>
      <c r="AA34" s="333">
        <f t="shared" ref="AA34:AA35" si="7">((Y34/X34)-1)*100</f>
        <v>3.1931307439458045</v>
      </c>
      <c r="AB34" s="31"/>
      <c r="AC34" s="52"/>
      <c r="AD34" s="52"/>
    </row>
    <row r="35" spans="1:30" s="49" customFormat="1" ht="12" customHeight="1">
      <c r="A35" s="34"/>
      <c r="B35" s="104" t="s">
        <v>8</v>
      </c>
      <c r="C35" s="130">
        <v>453371</v>
      </c>
      <c r="D35" s="130">
        <v>454189</v>
      </c>
      <c r="E35" s="130">
        <v>456720</v>
      </c>
      <c r="F35" s="130">
        <v>459582</v>
      </c>
      <c r="G35" s="130">
        <v>463947</v>
      </c>
      <c r="H35" s="130">
        <v>472900</v>
      </c>
      <c r="I35" s="130">
        <v>483282</v>
      </c>
      <c r="J35" s="130">
        <v>498861</v>
      </c>
      <c r="K35" s="130">
        <v>512489</v>
      </c>
      <c r="L35" s="130">
        <v>526178</v>
      </c>
      <c r="M35" s="130">
        <v>538817</v>
      </c>
      <c r="N35" s="130">
        <v>550635</v>
      </c>
      <c r="O35" s="130">
        <v>561732</v>
      </c>
      <c r="P35" s="130">
        <v>570046</v>
      </c>
      <c r="Q35" s="130">
        <v>580138</v>
      </c>
      <c r="R35" s="130">
        <v>591700</v>
      </c>
      <c r="S35" s="130">
        <v>607211</v>
      </c>
      <c r="T35" s="130">
        <v>625869</v>
      </c>
      <c r="U35" s="130">
        <f>SUM(U33:U34)</f>
        <v>642987</v>
      </c>
      <c r="V35" s="130">
        <v>665801</v>
      </c>
      <c r="W35" s="130">
        <v>694066</v>
      </c>
      <c r="X35" s="130">
        <v>725456</v>
      </c>
      <c r="Y35" s="123">
        <v>745912</v>
      </c>
      <c r="Z35" s="130">
        <f t="shared" si="6"/>
        <v>20456</v>
      </c>
      <c r="AA35" s="333">
        <f t="shared" si="7"/>
        <v>2.8197437198120845</v>
      </c>
      <c r="AB35" s="31"/>
      <c r="AC35" s="52"/>
      <c r="AD35" s="52"/>
    </row>
    <row r="36" spans="1:30" s="49" customFormat="1" ht="3" customHeight="1">
      <c r="A36" s="34"/>
      <c r="B36" s="106"/>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334"/>
      <c r="AB36" s="31"/>
      <c r="AC36" s="52"/>
      <c r="AD36" s="52"/>
    </row>
    <row r="37" spans="1:30" s="49" customFormat="1" ht="3" customHeight="1">
      <c r="A37" s="34"/>
      <c r="B37" s="104"/>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333"/>
      <c r="AB37" s="31"/>
      <c r="AC37" s="52"/>
      <c r="AD37" s="52"/>
    </row>
    <row r="38" spans="1:30" s="49" customFormat="1" ht="12" customHeight="1">
      <c r="A38" s="34" t="s">
        <v>11</v>
      </c>
      <c r="B38" s="104" t="s">
        <v>6</v>
      </c>
      <c r="C38" s="130">
        <v>26301</v>
      </c>
      <c r="D38" s="130">
        <v>25687</v>
      </c>
      <c r="E38" s="130">
        <v>24885</v>
      </c>
      <c r="F38" s="130">
        <v>27634</v>
      </c>
      <c r="G38" s="130">
        <v>27656</v>
      </c>
      <c r="H38" s="130">
        <v>26851</v>
      </c>
      <c r="I38" s="130">
        <v>26468</v>
      </c>
      <c r="J38" s="130">
        <v>26277</v>
      </c>
      <c r="K38" s="130">
        <v>25567</v>
      </c>
      <c r="L38" s="130">
        <v>21605</v>
      </c>
      <c r="M38" s="130">
        <v>21200</v>
      </c>
      <c r="N38" s="130">
        <v>20734</v>
      </c>
      <c r="O38" s="130">
        <v>19838</v>
      </c>
      <c r="P38" s="130">
        <v>19493</v>
      </c>
      <c r="Q38" s="130">
        <v>19257</v>
      </c>
      <c r="R38" s="130">
        <v>19114</v>
      </c>
      <c r="S38" s="130">
        <v>18706</v>
      </c>
      <c r="T38" s="130">
        <v>18475</v>
      </c>
      <c r="U38" s="130">
        <v>17921</v>
      </c>
      <c r="V38" s="130">
        <v>17312</v>
      </c>
      <c r="W38" s="130">
        <v>16800</v>
      </c>
      <c r="X38" s="130">
        <v>16672</v>
      </c>
      <c r="Y38" s="123">
        <v>15941</v>
      </c>
      <c r="Z38" s="130">
        <f>Y38-X38</f>
        <v>-731</v>
      </c>
      <c r="AA38" s="333">
        <f>((Y38/X38)-1)*100</f>
        <v>-4.3845969289827202</v>
      </c>
      <c r="AB38" s="34"/>
      <c r="AC38" s="52"/>
    </row>
    <row r="39" spans="1:30" s="49" customFormat="1" ht="12" customHeight="1">
      <c r="A39" s="34"/>
      <c r="B39" s="104" t="s">
        <v>7</v>
      </c>
      <c r="C39" s="130">
        <v>9667</v>
      </c>
      <c r="D39" s="130">
        <v>9666</v>
      </c>
      <c r="E39" s="130">
        <v>9513</v>
      </c>
      <c r="F39" s="130">
        <v>45335</v>
      </c>
      <c r="G39" s="130">
        <v>42812</v>
      </c>
      <c r="H39" s="130">
        <v>40022</v>
      </c>
      <c r="I39" s="130">
        <v>37850</v>
      </c>
      <c r="J39" s="130">
        <v>36465</v>
      </c>
      <c r="K39" s="130">
        <v>34757</v>
      </c>
      <c r="L39" s="130">
        <v>32201</v>
      </c>
      <c r="M39" s="130">
        <v>30746</v>
      </c>
      <c r="N39" s="130">
        <v>29353</v>
      </c>
      <c r="O39" s="130">
        <v>27785</v>
      </c>
      <c r="P39" s="130">
        <v>26750</v>
      </c>
      <c r="Q39" s="130">
        <v>25703</v>
      </c>
      <c r="R39" s="130">
        <v>24693</v>
      </c>
      <c r="S39" s="130">
        <v>23648</v>
      </c>
      <c r="T39" s="130">
        <v>22888</v>
      </c>
      <c r="U39" s="130">
        <v>21528</v>
      </c>
      <c r="V39" s="130">
        <v>20296</v>
      </c>
      <c r="W39" s="130">
        <v>19362</v>
      </c>
      <c r="X39" s="130">
        <v>18560</v>
      </c>
      <c r="Y39" s="123">
        <v>17396</v>
      </c>
      <c r="Z39" s="130">
        <f t="shared" ref="Z39:Z40" si="8">Y39-X39</f>
        <v>-1164</v>
      </c>
      <c r="AA39" s="333">
        <f t="shared" ref="AA39:AA40" si="9">((Y39/X39)-1)*100</f>
        <v>-6.2715517241379359</v>
      </c>
      <c r="AB39" s="31"/>
      <c r="AC39" s="52"/>
      <c r="AD39" s="52"/>
    </row>
    <row r="40" spans="1:30" s="49" customFormat="1">
      <c r="A40" s="34"/>
      <c r="B40" s="104" t="s">
        <v>8</v>
      </c>
      <c r="C40" s="130">
        <v>35968</v>
      </c>
      <c r="D40" s="130">
        <v>35353</v>
      </c>
      <c r="E40" s="130">
        <v>34398</v>
      </c>
      <c r="F40" s="130">
        <v>72969</v>
      </c>
      <c r="G40" s="130">
        <v>70468</v>
      </c>
      <c r="H40" s="130">
        <v>66873</v>
      </c>
      <c r="I40" s="130">
        <v>64318</v>
      </c>
      <c r="J40" s="130">
        <v>62742</v>
      </c>
      <c r="K40" s="130">
        <v>60324</v>
      </c>
      <c r="L40" s="130">
        <v>53806</v>
      </c>
      <c r="M40" s="130">
        <v>51946</v>
      </c>
      <c r="N40" s="130">
        <v>50087</v>
      </c>
      <c r="O40" s="130">
        <v>47623</v>
      </c>
      <c r="P40" s="130">
        <v>46243</v>
      </c>
      <c r="Q40" s="130">
        <v>44960</v>
      </c>
      <c r="R40" s="130">
        <v>43807</v>
      </c>
      <c r="S40" s="130">
        <v>42354</v>
      </c>
      <c r="T40" s="130">
        <v>41363</v>
      </c>
      <c r="U40" s="130">
        <f>SUM(U38:U39)</f>
        <v>39449</v>
      </c>
      <c r="V40" s="130">
        <v>37608</v>
      </c>
      <c r="W40" s="130">
        <v>36162</v>
      </c>
      <c r="X40" s="130">
        <v>35232</v>
      </c>
      <c r="Y40" s="123">
        <v>33337</v>
      </c>
      <c r="Z40" s="130">
        <f t="shared" si="8"/>
        <v>-1895</v>
      </c>
      <c r="AA40" s="333">
        <f t="shared" si="9"/>
        <v>-5.3786330608537654</v>
      </c>
      <c r="AB40" s="31"/>
      <c r="AC40" s="52"/>
      <c r="AD40" s="52"/>
    </row>
    <row r="41" spans="1:30" s="49" customFormat="1" ht="3" customHeight="1">
      <c r="A41" s="34"/>
      <c r="B41" s="106"/>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334"/>
      <c r="AB41" s="31"/>
      <c r="AC41" s="52"/>
      <c r="AD41" s="52"/>
    </row>
    <row r="42" spans="1:30" s="49" customFormat="1" ht="3" customHeight="1">
      <c r="A42" s="34"/>
      <c r="B42" s="104"/>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333"/>
      <c r="AB42" s="31"/>
      <c r="AC42" s="52"/>
      <c r="AD42" s="52"/>
    </row>
    <row r="43" spans="1:30" s="49" customFormat="1" ht="12" customHeight="1">
      <c r="A43" s="34" t="s">
        <v>8</v>
      </c>
      <c r="B43" s="104" t="s">
        <v>6</v>
      </c>
      <c r="C43" s="130">
        <v>346949</v>
      </c>
      <c r="D43" s="130">
        <v>346165</v>
      </c>
      <c r="E43" s="130">
        <v>346370</v>
      </c>
      <c r="F43" s="130">
        <v>348504</v>
      </c>
      <c r="G43" s="130">
        <v>351366</v>
      </c>
      <c r="H43" s="130">
        <v>355383</v>
      </c>
      <c r="I43" s="130">
        <v>360570</v>
      </c>
      <c r="J43" s="130">
        <v>369355</v>
      </c>
      <c r="K43" s="130">
        <v>376207</v>
      </c>
      <c r="L43" s="130">
        <v>380245</v>
      </c>
      <c r="M43" s="130">
        <v>386674</v>
      </c>
      <c r="N43" s="130">
        <v>392914</v>
      </c>
      <c r="O43" s="130">
        <v>398283</v>
      </c>
      <c r="P43" s="130">
        <v>401720</v>
      </c>
      <c r="Q43" s="130">
        <v>405920</v>
      </c>
      <c r="R43" s="130">
        <v>411751</v>
      </c>
      <c r="S43" s="130">
        <v>420141</v>
      </c>
      <c r="T43" s="130">
        <v>430269</v>
      </c>
      <c r="U43" s="130">
        <f>SUM(U33,U38)</f>
        <v>439526</v>
      </c>
      <c r="V43" s="130">
        <v>453463</v>
      </c>
      <c r="W43" s="130">
        <v>470509</v>
      </c>
      <c r="X43" s="130">
        <v>488709</v>
      </c>
      <c r="Y43" s="123">
        <v>500342</v>
      </c>
      <c r="Z43" s="130">
        <f>Y43-X43</f>
        <v>11633</v>
      </c>
      <c r="AA43" s="333">
        <f>((Y43/X43)-1)*100</f>
        <v>2.3803531344828821</v>
      </c>
      <c r="AB43" s="31"/>
      <c r="AC43" s="52"/>
      <c r="AD43" s="52"/>
    </row>
    <row r="44" spans="1:30" s="49" customFormat="1" ht="12" customHeight="1">
      <c r="A44" s="34"/>
      <c r="B44" s="104" t="s">
        <v>7</v>
      </c>
      <c r="C44" s="130">
        <v>142390</v>
      </c>
      <c r="D44" s="130">
        <v>143377</v>
      </c>
      <c r="E44" s="130">
        <v>144748</v>
      </c>
      <c r="F44" s="130">
        <v>184047</v>
      </c>
      <c r="G44" s="130">
        <v>183049</v>
      </c>
      <c r="H44" s="130">
        <v>184390</v>
      </c>
      <c r="I44" s="130">
        <v>187030</v>
      </c>
      <c r="J44" s="130">
        <v>192248</v>
      </c>
      <c r="K44" s="130">
        <v>196606</v>
      </c>
      <c r="L44" s="130">
        <v>199739</v>
      </c>
      <c r="M44" s="130">
        <v>204089</v>
      </c>
      <c r="N44" s="130">
        <v>207808</v>
      </c>
      <c r="O44" s="130">
        <v>211072</v>
      </c>
      <c r="P44" s="130">
        <v>214569</v>
      </c>
      <c r="Q44" s="130">
        <v>219178</v>
      </c>
      <c r="R44" s="130">
        <v>223756</v>
      </c>
      <c r="S44" s="130">
        <v>229424</v>
      </c>
      <c r="T44" s="130">
        <v>236963</v>
      </c>
      <c r="U44" s="130">
        <f>SUM(U34,U39)</f>
        <v>242910</v>
      </c>
      <c r="V44" s="130">
        <v>249946</v>
      </c>
      <c r="W44" s="130">
        <v>259719</v>
      </c>
      <c r="X44" s="130">
        <v>271979</v>
      </c>
      <c r="Y44" s="123">
        <v>278907</v>
      </c>
      <c r="Z44" s="130">
        <f t="shared" ref="Z44:Z45" si="10">Y44-X44</f>
        <v>6928</v>
      </c>
      <c r="AA44" s="333">
        <f t="shared" ref="AA44:AA45" si="11">((Y44/X44)-1)*100</f>
        <v>2.5472554866368347</v>
      </c>
      <c r="AB44" s="31"/>
      <c r="AC44" s="52"/>
      <c r="AD44" s="52"/>
    </row>
    <row r="45" spans="1:30" s="49" customFormat="1">
      <c r="A45" s="34"/>
      <c r="B45" s="104" t="s">
        <v>8</v>
      </c>
      <c r="C45" s="130">
        <v>489339</v>
      </c>
      <c r="D45" s="130">
        <v>489542</v>
      </c>
      <c r="E45" s="130">
        <v>491118</v>
      </c>
      <c r="F45" s="130">
        <v>532551</v>
      </c>
      <c r="G45" s="130">
        <v>534415</v>
      </c>
      <c r="H45" s="130">
        <v>539773</v>
      </c>
      <c r="I45" s="130">
        <v>547600</v>
      </c>
      <c r="J45" s="130">
        <v>561603</v>
      </c>
      <c r="K45" s="130">
        <v>572813</v>
      </c>
      <c r="L45" s="130">
        <v>579984</v>
      </c>
      <c r="M45" s="130">
        <v>590763</v>
      </c>
      <c r="N45" s="130">
        <v>600722</v>
      </c>
      <c r="O45" s="130">
        <v>609355</v>
      </c>
      <c r="P45" s="130">
        <v>616289</v>
      </c>
      <c r="Q45" s="130">
        <v>625098</v>
      </c>
      <c r="R45" s="130">
        <v>635507</v>
      </c>
      <c r="S45" s="130">
        <v>649565</v>
      </c>
      <c r="T45" s="130">
        <v>667232</v>
      </c>
      <c r="U45" s="130">
        <f>SUM(U43:U44)</f>
        <v>682436</v>
      </c>
      <c r="V45" s="130">
        <v>703409</v>
      </c>
      <c r="W45" s="130">
        <v>730228</v>
      </c>
      <c r="X45" s="130">
        <v>760688</v>
      </c>
      <c r="Y45" s="123">
        <v>779249</v>
      </c>
      <c r="Z45" s="130">
        <f t="shared" si="10"/>
        <v>18561</v>
      </c>
      <c r="AA45" s="333">
        <f t="shared" si="11"/>
        <v>2.4400279746755515</v>
      </c>
      <c r="AB45" s="31"/>
      <c r="AC45" s="52"/>
      <c r="AD45" s="52"/>
    </row>
    <row r="46" spans="1:30" s="49" customFormat="1" ht="3" customHeight="1">
      <c r="A46" s="105"/>
      <c r="B46" s="106"/>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334"/>
      <c r="AB46" s="31"/>
      <c r="AC46" s="52"/>
      <c r="AD46" s="52"/>
    </row>
    <row r="47" spans="1:30" s="49" customFormat="1" ht="3" customHeight="1">
      <c r="A47" s="25"/>
      <c r="B47" s="68"/>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337"/>
      <c r="AB47" s="31"/>
      <c r="AC47" s="52"/>
      <c r="AD47" s="52"/>
    </row>
    <row r="48" spans="1:30" s="49" customFormat="1" ht="12" customHeight="1">
      <c r="A48" s="5" t="s">
        <v>16</v>
      </c>
      <c r="B48" s="102"/>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336"/>
      <c r="AB48" s="31"/>
      <c r="AC48" s="52"/>
      <c r="AD48" s="52"/>
    </row>
    <row r="49" spans="1:30" s="49" customFormat="1" ht="12" customHeight="1">
      <c r="A49" s="34" t="s">
        <v>10</v>
      </c>
      <c r="B49" s="104" t="s">
        <v>6</v>
      </c>
      <c r="C49" s="130">
        <v>160209</v>
      </c>
      <c r="D49" s="130">
        <v>158970</v>
      </c>
      <c r="E49" s="130">
        <v>158072</v>
      </c>
      <c r="F49" s="130">
        <v>157184</v>
      </c>
      <c r="G49" s="130">
        <v>157990</v>
      </c>
      <c r="H49" s="130">
        <v>158966</v>
      </c>
      <c r="I49" s="130">
        <v>160761</v>
      </c>
      <c r="J49" s="130">
        <v>163646</v>
      </c>
      <c r="K49" s="130">
        <v>165915</v>
      </c>
      <c r="L49" s="130">
        <v>167235</v>
      </c>
      <c r="M49" s="130">
        <v>169090</v>
      </c>
      <c r="N49" s="130">
        <v>171236</v>
      </c>
      <c r="O49" s="130">
        <v>173766</v>
      </c>
      <c r="P49" s="130">
        <v>175344</v>
      </c>
      <c r="Q49" s="130">
        <v>176636</v>
      </c>
      <c r="R49" s="130">
        <v>178669</v>
      </c>
      <c r="S49" s="130">
        <v>181345</v>
      </c>
      <c r="T49" s="130">
        <v>185287</v>
      </c>
      <c r="U49" s="130">
        <v>187557</v>
      </c>
      <c r="V49" s="130">
        <v>190858</v>
      </c>
      <c r="W49" s="130">
        <v>195289</v>
      </c>
      <c r="X49" s="130">
        <v>200894</v>
      </c>
      <c r="Y49" s="123">
        <v>203745</v>
      </c>
      <c r="Z49" s="130">
        <f>Y49-X49</f>
        <v>2851</v>
      </c>
      <c r="AA49" s="333">
        <f>((Y49/X49)-1)*100</f>
        <v>1.4191563710215238</v>
      </c>
      <c r="AB49" s="31"/>
      <c r="AC49" s="52"/>
      <c r="AD49" s="52"/>
    </row>
    <row r="50" spans="1:30" s="49" customFormat="1" ht="12" customHeight="1">
      <c r="A50" s="34"/>
      <c r="B50" s="104" t="s">
        <v>7</v>
      </c>
      <c r="C50" s="130">
        <v>64543</v>
      </c>
      <c r="D50" s="130">
        <v>64226</v>
      </c>
      <c r="E50" s="130">
        <v>64463</v>
      </c>
      <c r="F50" s="130">
        <v>64867</v>
      </c>
      <c r="G50" s="130">
        <v>65698</v>
      </c>
      <c r="H50" s="130">
        <v>66822</v>
      </c>
      <c r="I50" s="130">
        <v>68702</v>
      </c>
      <c r="J50" s="130">
        <v>71236</v>
      </c>
      <c r="K50" s="130">
        <v>73668</v>
      </c>
      <c r="L50" s="130">
        <v>75781</v>
      </c>
      <c r="M50" s="130">
        <v>78491</v>
      </c>
      <c r="N50" s="130">
        <v>80900</v>
      </c>
      <c r="O50" s="130">
        <v>83865</v>
      </c>
      <c r="P50" s="130">
        <v>86368</v>
      </c>
      <c r="Q50" s="130">
        <v>88843</v>
      </c>
      <c r="R50" s="130">
        <v>91574</v>
      </c>
      <c r="S50" s="130">
        <v>94713</v>
      </c>
      <c r="T50" s="130">
        <v>98801</v>
      </c>
      <c r="U50" s="130">
        <v>101757</v>
      </c>
      <c r="V50" s="130">
        <v>105326</v>
      </c>
      <c r="W50" s="130">
        <v>109356</v>
      </c>
      <c r="X50" s="130">
        <v>114933</v>
      </c>
      <c r="Y50" s="123">
        <v>118346</v>
      </c>
      <c r="Z50" s="130">
        <f t="shared" ref="Z50:Z51" si="12">Y50-X50</f>
        <v>3413</v>
      </c>
      <c r="AA50" s="333">
        <f t="shared" ref="AA50:AA51" si="13">((Y50/X50)-1)*100</f>
        <v>2.969556176207</v>
      </c>
      <c r="AB50" s="31"/>
      <c r="AC50" s="52"/>
      <c r="AD50" s="52"/>
    </row>
    <row r="51" spans="1:30" s="49" customFormat="1" ht="12" customHeight="1">
      <c r="A51" s="34"/>
      <c r="B51" s="104" t="s">
        <v>8</v>
      </c>
      <c r="C51" s="130">
        <v>224752</v>
      </c>
      <c r="D51" s="130">
        <v>223196</v>
      </c>
      <c r="E51" s="130">
        <v>222535</v>
      </c>
      <c r="F51" s="130">
        <v>222051</v>
      </c>
      <c r="G51" s="130">
        <v>223688</v>
      </c>
      <c r="H51" s="130">
        <v>225788</v>
      </c>
      <c r="I51" s="130">
        <v>229463</v>
      </c>
      <c r="J51" s="130">
        <v>234882</v>
      </c>
      <c r="K51" s="130">
        <v>239583</v>
      </c>
      <c r="L51" s="130">
        <v>243016</v>
      </c>
      <c r="M51" s="130">
        <v>247581</v>
      </c>
      <c r="N51" s="130">
        <v>252136</v>
      </c>
      <c r="O51" s="130">
        <v>257631</v>
      </c>
      <c r="P51" s="130">
        <v>261712</v>
      </c>
      <c r="Q51" s="130">
        <v>265479</v>
      </c>
      <c r="R51" s="130">
        <v>270243</v>
      </c>
      <c r="S51" s="130">
        <v>276058</v>
      </c>
      <c r="T51" s="130">
        <v>284088</v>
      </c>
      <c r="U51" s="130">
        <f>SUM(U49:U50)</f>
        <v>289314</v>
      </c>
      <c r="V51" s="130">
        <v>296184</v>
      </c>
      <c r="W51" s="130">
        <v>304645</v>
      </c>
      <c r="X51" s="130">
        <v>315827</v>
      </c>
      <c r="Y51" s="123">
        <v>322091</v>
      </c>
      <c r="Z51" s="130">
        <f t="shared" si="12"/>
        <v>6264</v>
      </c>
      <c r="AA51" s="333">
        <f t="shared" si="13"/>
        <v>1.9833643102078025</v>
      </c>
      <c r="AB51" s="31"/>
      <c r="AC51" s="52"/>
      <c r="AD51" s="52"/>
    </row>
    <row r="52" spans="1:30" s="49" customFormat="1" ht="3" customHeight="1">
      <c r="A52" s="34"/>
      <c r="B52" s="106"/>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334"/>
      <c r="AB52" s="31"/>
      <c r="AC52" s="52"/>
      <c r="AD52" s="52"/>
    </row>
    <row r="53" spans="1:30" s="49" customFormat="1" ht="3" customHeight="1">
      <c r="A53" s="34"/>
      <c r="B53" s="104"/>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333"/>
      <c r="AB53" s="31"/>
      <c r="AC53" s="52"/>
      <c r="AD53" s="52"/>
    </row>
    <row r="54" spans="1:30" s="49" customFormat="1" ht="12" customHeight="1">
      <c r="A54" s="34" t="s">
        <v>11</v>
      </c>
      <c r="B54" s="104" t="s">
        <v>6</v>
      </c>
      <c r="C54" s="130">
        <v>6509</v>
      </c>
      <c r="D54" s="130">
        <v>6388</v>
      </c>
      <c r="E54" s="130">
        <v>6205</v>
      </c>
      <c r="F54" s="130">
        <v>7479</v>
      </c>
      <c r="G54" s="130">
        <v>7545</v>
      </c>
      <c r="H54" s="130">
        <v>7194</v>
      </c>
      <c r="I54" s="130">
        <v>7183</v>
      </c>
      <c r="J54" s="130">
        <v>7073</v>
      </c>
      <c r="K54" s="130">
        <v>6889</v>
      </c>
      <c r="L54" s="130">
        <v>6213</v>
      </c>
      <c r="M54" s="130">
        <v>6092</v>
      </c>
      <c r="N54" s="130">
        <v>6071</v>
      </c>
      <c r="O54" s="130">
        <v>6174</v>
      </c>
      <c r="P54" s="130">
        <v>6155</v>
      </c>
      <c r="Q54" s="130">
        <v>6356</v>
      </c>
      <c r="R54" s="130">
        <v>6525</v>
      </c>
      <c r="S54" s="130">
        <v>6548</v>
      </c>
      <c r="T54" s="130">
        <v>6456</v>
      </c>
      <c r="U54" s="130">
        <v>6924</v>
      </c>
      <c r="V54" s="130">
        <v>7193</v>
      </c>
      <c r="W54" s="130">
        <v>7263</v>
      </c>
      <c r="X54" s="130">
        <v>6832</v>
      </c>
      <c r="Y54" s="123">
        <v>6963</v>
      </c>
      <c r="Z54" s="130">
        <f>Y54-X54</f>
        <v>131</v>
      </c>
      <c r="AA54" s="333">
        <f>((Y54/X54)-1)*100</f>
        <v>1.9174473067915754</v>
      </c>
      <c r="AB54" s="34"/>
      <c r="AC54" s="52"/>
    </row>
    <row r="55" spans="1:30" s="49" customFormat="1" ht="12" customHeight="1">
      <c r="A55" s="34"/>
      <c r="B55" s="104" t="s">
        <v>7</v>
      </c>
      <c r="C55" s="130">
        <v>2248</v>
      </c>
      <c r="D55" s="130">
        <v>2331</v>
      </c>
      <c r="E55" s="130">
        <v>2293</v>
      </c>
      <c r="F55" s="130">
        <v>18002</v>
      </c>
      <c r="G55" s="130">
        <v>16522</v>
      </c>
      <c r="H55" s="130">
        <v>15159</v>
      </c>
      <c r="I55" s="130">
        <v>14318</v>
      </c>
      <c r="J55" s="130">
        <v>13861</v>
      </c>
      <c r="K55" s="130">
        <v>13327</v>
      </c>
      <c r="L55" s="130">
        <v>12557</v>
      </c>
      <c r="M55" s="130">
        <v>12109</v>
      </c>
      <c r="N55" s="130">
        <v>11777</v>
      </c>
      <c r="O55" s="130">
        <v>11387</v>
      </c>
      <c r="P55" s="130">
        <v>11004</v>
      </c>
      <c r="Q55" s="130">
        <v>10814</v>
      </c>
      <c r="R55" s="130">
        <v>10696</v>
      </c>
      <c r="S55" s="130">
        <v>10461</v>
      </c>
      <c r="T55" s="130">
        <v>10201</v>
      </c>
      <c r="U55" s="130">
        <v>10278</v>
      </c>
      <c r="V55" s="130">
        <v>10139</v>
      </c>
      <c r="W55" s="130">
        <v>10061</v>
      </c>
      <c r="X55" s="130">
        <v>9727</v>
      </c>
      <c r="Y55" s="123">
        <v>9586</v>
      </c>
      <c r="Z55" s="130">
        <f t="shared" ref="Z55:Z56" si="14">Y55-X55</f>
        <v>-141</v>
      </c>
      <c r="AA55" s="333">
        <f t="shared" ref="AA55:AA56" si="15">((Y55/X55)-1)*100</f>
        <v>-1.449573352523903</v>
      </c>
      <c r="AB55" s="31"/>
      <c r="AC55" s="52"/>
      <c r="AD55" s="52"/>
    </row>
    <row r="56" spans="1:30" s="49" customFormat="1" ht="12" customHeight="1">
      <c r="A56" s="34"/>
      <c r="B56" s="104" t="s">
        <v>8</v>
      </c>
      <c r="C56" s="130">
        <v>8757</v>
      </c>
      <c r="D56" s="130">
        <v>8719</v>
      </c>
      <c r="E56" s="130">
        <v>8498</v>
      </c>
      <c r="F56" s="130">
        <v>25481</v>
      </c>
      <c r="G56" s="130">
        <v>24067</v>
      </c>
      <c r="H56" s="130">
        <v>22353</v>
      </c>
      <c r="I56" s="130">
        <v>21501</v>
      </c>
      <c r="J56" s="130">
        <v>20934</v>
      </c>
      <c r="K56" s="130">
        <v>20216</v>
      </c>
      <c r="L56" s="130">
        <v>18770</v>
      </c>
      <c r="M56" s="130">
        <v>18201</v>
      </c>
      <c r="N56" s="130">
        <v>17848</v>
      </c>
      <c r="O56" s="130">
        <v>17561</v>
      </c>
      <c r="P56" s="130">
        <v>17159</v>
      </c>
      <c r="Q56" s="130">
        <v>17170</v>
      </c>
      <c r="R56" s="130">
        <v>17221</v>
      </c>
      <c r="S56" s="130">
        <v>17009</v>
      </c>
      <c r="T56" s="130">
        <v>16657</v>
      </c>
      <c r="U56" s="130">
        <f>SUM(U54:U55)</f>
        <v>17202</v>
      </c>
      <c r="V56" s="130">
        <v>17332</v>
      </c>
      <c r="W56" s="130">
        <v>17324</v>
      </c>
      <c r="X56" s="130">
        <v>16559</v>
      </c>
      <c r="Y56" s="123">
        <v>16549</v>
      </c>
      <c r="Z56" s="130">
        <f t="shared" si="14"/>
        <v>-10</v>
      </c>
      <c r="AA56" s="333">
        <f t="shared" si="15"/>
        <v>-6.0390120176334605E-2</v>
      </c>
      <c r="AB56" s="31"/>
      <c r="AC56" s="52"/>
      <c r="AD56" s="52"/>
    </row>
    <row r="57" spans="1:30" s="49" customFormat="1" ht="3" customHeight="1">
      <c r="A57" s="34"/>
      <c r="B57" s="106"/>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334"/>
      <c r="AB57" s="31"/>
      <c r="AC57" s="52"/>
      <c r="AD57" s="52"/>
    </row>
    <row r="58" spans="1:30" s="49" customFormat="1" ht="3" customHeight="1">
      <c r="A58" s="34"/>
      <c r="B58" s="104"/>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333"/>
      <c r="AB58" s="31"/>
      <c r="AC58" s="52"/>
      <c r="AD58" s="52"/>
    </row>
    <row r="59" spans="1:30" s="49" customFormat="1" ht="12" customHeight="1">
      <c r="A59" s="34" t="s">
        <v>8</v>
      </c>
      <c r="B59" s="104" t="s">
        <v>6</v>
      </c>
      <c r="C59" s="130">
        <v>166718</v>
      </c>
      <c r="D59" s="130">
        <v>165358</v>
      </c>
      <c r="E59" s="130">
        <v>164277</v>
      </c>
      <c r="F59" s="130">
        <v>164663</v>
      </c>
      <c r="G59" s="130">
        <v>165535</v>
      </c>
      <c r="H59" s="130">
        <v>166160</v>
      </c>
      <c r="I59" s="130">
        <v>167944</v>
      </c>
      <c r="J59" s="130">
        <v>170719</v>
      </c>
      <c r="K59" s="130">
        <v>172804</v>
      </c>
      <c r="L59" s="130">
        <v>173448</v>
      </c>
      <c r="M59" s="130">
        <v>175182</v>
      </c>
      <c r="N59" s="130">
        <v>177307</v>
      </c>
      <c r="O59" s="130">
        <v>179940</v>
      </c>
      <c r="P59" s="130">
        <v>181499</v>
      </c>
      <c r="Q59" s="130">
        <v>182992</v>
      </c>
      <c r="R59" s="130">
        <v>185194</v>
      </c>
      <c r="S59" s="130">
        <v>187893</v>
      </c>
      <c r="T59" s="130">
        <v>191743</v>
      </c>
      <c r="U59" s="130">
        <f>SUM(U49,U54)</f>
        <v>194481</v>
      </c>
      <c r="V59" s="130">
        <v>198051</v>
      </c>
      <c r="W59" s="130">
        <v>202552</v>
      </c>
      <c r="X59" s="130">
        <v>207726</v>
      </c>
      <c r="Y59" s="123">
        <v>210708</v>
      </c>
      <c r="Z59" s="130">
        <f>Y59-X59</f>
        <v>2982</v>
      </c>
      <c r="AA59" s="333">
        <f>((Y59/X59)-1)*100</f>
        <v>1.4355449004939125</v>
      </c>
      <c r="AB59" s="31"/>
      <c r="AC59" s="52"/>
      <c r="AD59" s="52"/>
    </row>
    <row r="60" spans="1:30" s="49" customFormat="1" ht="12" customHeight="1">
      <c r="A60" s="34"/>
      <c r="B60" s="104" t="s">
        <v>7</v>
      </c>
      <c r="C60" s="130">
        <v>66791</v>
      </c>
      <c r="D60" s="130">
        <v>66557</v>
      </c>
      <c r="E60" s="130">
        <v>66756</v>
      </c>
      <c r="F60" s="130">
        <v>82869</v>
      </c>
      <c r="G60" s="130">
        <v>82220</v>
      </c>
      <c r="H60" s="130">
        <v>81981</v>
      </c>
      <c r="I60" s="130">
        <v>83020</v>
      </c>
      <c r="J60" s="130">
        <v>85097</v>
      </c>
      <c r="K60" s="130">
        <v>86995</v>
      </c>
      <c r="L60" s="130">
        <v>88338</v>
      </c>
      <c r="M60" s="130">
        <v>90600</v>
      </c>
      <c r="N60" s="130">
        <v>92677</v>
      </c>
      <c r="O60" s="130">
        <v>95252</v>
      </c>
      <c r="P60" s="130">
        <v>97372</v>
      </c>
      <c r="Q60" s="130">
        <v>99657</v>
      </c>
      <c r="R60" s="130">
        <v>102270</v>
      </c>
      <c r="S60" s="130">
        <v>105174</v>
      </c>
      <c r="T60" s="130">
        <v>109002</v>
      </c>
      <c r="U60" s="130">
        <f>SUM(U50,U55)</f>
        <v>112035</v>
      </c>
      <c r="V60" s="130">
        <v>115465</v>
      </c>
      <c r="W60" s="130">
        <v>119417</v>
      </c>
      <c r="X60" s="130">
        <v>124660</v>
      </c>
      <c r="Y60" s="123">
        <v>127932</v>
      </c>
      <c r="Z60" s="130">
        <f t="shared" ref="Z60:Z61" si="16">Y60-X60</f>
        <v>3272</v>
      </c>
      <c r="AA60" s="333">
        <f t="shared" ref="AA60:AA61" si="17">((Y60/X60)-1)*100</f>
        <v>2.6247392908711698</v>
      </c>
      <c r="AB60" s="31"/>
      <c r="AC60" s="52"/>
      <c r="AD60" s="52"/>
    </row>
    <row r="61" spans="1:30" s="49" customFormat="1" ht="12" customHeight="1">
      <c r="A61" s="34"/>
      <c r="B61" s="104" t="s">
        <v>8</v>
      </c>
      <c r="C61" s="130">
        <v>233509</v>
      </c>
      <c r="D61" s="130">
        <v>231915</v>
      </c>
      <c r="E61" s="130">
        <v>231033</v>
      </c>
      <c r="F61" s="130">
        <v>247532</v>
      </c>
      <c r="G61" s="130">
        <v>247755</v>
      </c>
      <c r="H61" s="130">
        <v>248141</v>
      </c>
      <c r="I61" s="130">
        <v>250964</v>
      </c>
      <c r="J61" s="130">
        <v>255816</v>
      </c>
      <c r="K61" s="130">
        <v>259799</v>
      </c>
      <c r="L61" s="130">
        <v>261786</v>
      </c>
      <c r="M61" s="130">
        <v>265782</v>
      </c>
      <c r="N61" s="130">
        <v>269984</v>
      </c>
      <c r="O61" s="130">
        <v>275192</v>
      </c>
      <c r="P61" s="130">
        <v>278871</v>
      </c>
      <c r="Q61" s="130">
        <v>282649</v>
      </c>
      <c r="R61" s="130">
        <v>287464</v>
      </c>
      <c r="S61" s="130">
        <v>293067</v>
      </c>
      <c r="T61" s="130">
        <v>300745</v>
      </c>
      <c r="U61" s="130">
        <f>SUM(U59:U60)</f>
        <v>306516</v>
      </c>
      <c r="V61" s="130">
        <v>313516</v>
      </c>
      <c r="W61" s="130">
        <v>321969</v>
      </c>
      <c r="X61" s="130">
        <v>332386</v>
      </c>
      <c r="Y61" s="123">
        <v>338640</v>
      </c>
      <c r="Z61" s="130">
        <f t="shared" si="16"/>
        <v>6254</v>
      </c>
      <c r="AA61" s="333">
        <f t="shared" si="17"/>
        <v>1.8815473575902741</v>
      </c>
      <c r="AB61" s="31"/>
      <c r="AC61" s="52"/>
      <c r="AD61" s="52"/>
    </row>
    <row r="62" spans="1:30" s="49" customFormat="1" ht="3" customHeight="1">
      <c r="A62" s="105"/>
      <c r="B62" s="106"/>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334"/>
      <c r="AB62" s="31"/>
      <c r="AC62" s="52"/>
      <c r="AD62" s="52"/>
    </row>
    <row r="63" spans="1:30" s="49" customFormat="1" ht="3" customHeight="1">
      <c r="A63" s="25"/>
      <c r="B63" s="68"/>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337"/>
      <c r="AB63" s="31"/>
      <c r="AC63" s="52"/>
      <c r="AD63" s="52"/>
    </row>
    <row r="64" spans="1:30" s="49" customFormat="1" ht="12" customHeight="1">
      <c r="A64" s="5" t="s">
        <v>17</v>
      </c>
      <c r="B64" s="102"/>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336"/>
      <c r="AB64" s="31"/>
      <c r="AC64" s="52"/>
      <c r="AD64" s="52"/>
    </row>
    <row r="65" spans="1:30" s="49" customFormat="1" ht="12" customHeight="1">
      <c r="A65" s="34" t="s">
        <v>10</v>
      </c>
      <c r="B65" s="104" t="s">
        <v>6</v>
      </c>
      <c r="C65" s="130">
        <v>527092</v>
      </c>
      <c r="D65" s="130">
        <v>525603</v>
      </c>
      <c r="E65" s="130">
        <v>525937</v>
      </c>
      <c r="F65" s="130">
        <v>524854</v>
      </c>
      <c r="G65" s="130">
        <v>529845</v>
      </c>
      <c r="H65" s="130">
        <v>536998</v>
      </c>
      <c r="I65" s="130">
        <v>546167</v>
      </c>
      <c r="J65" s="130">
        <v>561607</v>
      </c>
      <c r="K65" s="130">
        <v>573711</v>
      </c>
      <c r="L65" s="130">
        <v>583678</v>
      </c>
      <c r="M65" s="130">
        <v>593837</v>
      </c>
      <c r="N65" s="130">
        <v>604481</v>
      </c>
      <c r="O65" s="130">
        <v>615982</v>
      </c>
      <c r="P65" s="130">
        <v>622475</v>
      </c>
      <c r="Q65" s="130">
        <v>630063</v>
      </c>
      <c r="R65" s="130">
        <v>640407</v>
      </c>
      <c r="S65" s="130">
        <v>653366</v>
      </c>
      <c r="T65" s="130">
        <v>669496</v>
      </c>
      <c r="U65" s="130">
        <f>SUM(U17,U33,U49)</f>
        <v>683818</v>
      </c>
      <c r="V65" s="130">
        <f>SUM(V17,V33,V49)</f>
        <v>704454</v>
      </c>
      <c r="W65" s="130">
        <v>729020</v>
      </c>
      <c r="X65" s="130">
        <v>766454</v>
      </c>
      <c r="Y65" s="130">
        <f>SUM(Y17,Y33,Y49)</f>
        <v>771417</v>
      </c>
      <c r="Z65" s="130">
        <f>Y65-X65</f>
        <v>4963</v>
      </c>
      <c r="AA65" s="333">
        <f>((Y65/X65)-1)*100</f>
        <v>0.6475274445693957</v>
      </c>
      <c r="AB65" s="31"/>
      <c r="AC65" s="52"/>
      <c r="AD65" s="52"/>
    </row>
    <row r="66" spans="1:30" s="49" customFormat="1" ht="12" customHeight="1">
      <c r="A66" s="34"/>
      <c r="B66" s="104" t="s">
        <v>7</v>
      </c>
      <c r="C66" s="130">
        <v>216557</v>
      </c>
      <c r="D66" s="130">
        <v>217245</v>
      </c>
      <c r="E66" s="130">
        <v>219140</v>
      </c>
      <c r="F66" s="130">
        <v>223141</v>
      </c>
      <c r="G66" s="130">
        <v>225643</v>
      </c>
      <c r="H66" s="130">
        <v>231278</v>
      </c>
      <c r="I66" s="130">
        <v>238419</v>
      </c>
      <c r="J66" s="130">
        <v>248458</v>
      </c>
      <c r="K66" s="130">
        <v>257827</v>
      </c>
      <c r="L66" s="130">
        <v>265943</v>
      </c>
      <c r="M66" s="130">
        <v>275065</v>
      </c>
      <c r="N66" s="130">
        <v>283129</v>
      </c>
      <c r="O66" s="130">
        <v>292118</v>
      </c>
      <c r="P66" s="130">
        <v>299892</v>
      </c>
      <c r="Q66" s="130">
        <v>308812</v>
      </c>
      <c r="R66" s="130">
        <v>318037</v>
      </c>
      <c r="S66" s="130">
        <v>328415</v>
      </c>
      <c r="T66" s="130">
        <v>341796</v>
      </c>
      <c r="U66" s="130">
        <f>SUM(U18,U34,U50)</f>
        <v>352900</v>
      </c>
      <c r="V66" s="130">
        <f t="shared" ref="V66:V67" si="18">SUM(V18,V34,V50)</f>
        <v>365903</v>
      </c>
      <c r="W66" s="130">
        <v>381870</v>
      </c>
      <c r="X66" s="130">
        <v>405274</v>
      </c>
      <c r="Y66" s="130">
        <f t="shared" ref="Y66:Y67" si="19">SUM(Y18,Y34,Y50)</f>
        <v>414237</v>
      </c>
      <c r="Z66" s="130">
        <f t="shared" ref="Z66:Z67" si="20">Y66-X66</f>
        <v>8963</v>
      </c>
      <c r="AA66" s="333">
        <f t="shared" ref="AA66:AA67" si="21">((Y66/X66)-1)*100</f>
        <v>2.2115901834314666</v>
      </c>
      <c r="AB66" s="31"/>
      <c r="AC66" s="52"/>
      <c r="AD66" s="52"/>
    </row>
    <row r="67" spans="1:30" s="49" customFormat="1" ht="12" customHeight="1">
      <c r="A67" s="34"/>
      <c r="B67" s="104" t="s">
        <v>8</v>
      </c>
      <c r="C67" s="130">
        <v>743649</v>
      </c>
      <c r="D67" s="130">
        <v>742848</v>
      </c>
      <c r="E67" s="130">
        <v>745077</v>
      </c>
      <c r="F67" s="130">
        <v>747995</v>
      </c>
      <c r="G67" s="130">
        <v>755488</v>
      </c>
      <c r="H67" s="130">
        <v>768276</v>
      </c>
      <c r="I67" s="130">
        <v>784586</v>
      </c>
      <c r="J67" s="130">
        <v>810065</v>
      </c>
      <c r="K67" s="130">
        <v>831538</v>
      </c>
      <c r="L67" s="130">
        <v>849621</v>
      </c>
      <c r="M67" s="130">
        <v>868902</v>
      </c>
      <c r="N67" s="130">
        <v>887610</v>
      </c>
      <c r="O67" s="130">
        <v>908100</v>
      </c>
      <c r="P67" s="130">
        <v>922367</v>
      </c>
      <c r="Q67" s="130">
        <v>938875</v>
      </c>
      <c r="R67" s="130">
        <v>958444</v>
      </c>
      <c r="S67" s="130">
        <v>981781</v>
      </c>
      <c r="T67" s="130">
        <v>1011292</v>
      </c>
      <c r="U67" s="130">
        <f>SUM(U65:U66)</f>
        <v>1036718</v>
      </c>
      <c r="V67" s="130">
        <f t="shared" si="18"/>
        <v>1070357</v>
      </c>
      <c r="W67" s="130">
        <v>1110890</v>
      </c>
      <c r="X67" s="130">
        <v>1171728</v>
      </c>
      <c r="Y67" s="130">
        <f t="shared" si="19"/>
        <v>1185654</v>
      </c>
      <c r="Z67" s="130">
        <f t="shared" si="20"/>
        <v>13926</v>
      </c>
      <c r="AA67" s="333">
        <f t="shared" si="21"/>
        <v>1.1885010855761768</v>
      </c>
      <c r="AB67" s="31"/>
      <c r="AC67" s="52"/>
      <c r="AD67" s="52"/>
    </row>
    <row r="68" spans="1:30" s="49" customFormat="1" ht="3" customHeight="1">
      <c r="A68" s="34"/>
      <c r="B68" s="106"/>
      <c r="C68" s="133"/>
      <c r="D68" s="133"/>
      <c r="E68" s="133"/>
      <c r="F68" s="133"/>
      <c r="G68" s="133"/>
      <c r="H68" s="133"/>
      <c r="I68" s="133"/>
      <c r="J68" s="133"/>
      <c r="K68" s="133"/>
      <c r="L68" s="133"/>
      <c r="M68" s="133"/>
      <c r="N68" s="133"/>
      <c r="O68" s="133"/>
      <c r="P68" s="133"/>
      <c r="Q68" s="133">
        <v>0</v>
      </c>
      <c r="R68" s="133">
        <v>0</v>
      </c>
      <c r="S68" s="133">
        <v>0</v>
      </c>
      <c r="T68" s="133">
        <v>0</v>
      </c>
      <c r="U68" s="133"/>
      <c r="V68" s="133"/>
      <c r="W68" s="133"/>
      <c r="X68" s="133"/>
      <c r="Y68" s="133"/>
      <c r="Z68" s="133"/>
      <c r="AA68" s="334"/>
      <c r="AB68" s="31"/>
      <c r="AC68" s="52"/>
      <c r="AD68" s="52"/>
    </row>
    <row r="69" spans="1:30" s="49" customFormat="1" ht="3" customHeight="1">
      <c r="A69" s="34"/>
      <c r="B69" s="104"/>
      <c r="C69" s="130"/>
      <c r="D69" s="130"/>
      <c r="E69" s="130"/>
      <c r="F69" s="130"/>
      <c r="G69" s="130"/>
      <c r="H69" s="130"/>
      <c r="I69" s="130"/>
      <c r="J69" s="130"/>
      <c r="K69" s="130"/>
      <c r="L69" s="130"/>
      <c r="M69" s="130"/>
      <c r="N69" s="130"/>
      <c r="O69" s="130"/>
      <c r="P69" s="130"/>
      <c r="Q69" s="130">
        <v>0</v>
      </c>
      <c r="R69" s="130">
        <v>0</v>
      </c>
      <c r="S69" s="130">
        <v>0</v>
      </c>
      <c r="T69" s="130">
        <v>0</v>
      </c>
      <c r="U69" s="130"/>
      <c r="V69" s="130"/>
      <c r="W69" s="130"/>
      <c r="X69" s="130"/>
      <c r="Y69" s="130"/>
      <c r="Z69" s="130"/>
      <c r="AA69" s="333"/>
      <c r="AB69" s="31"/>
      <c r="AC69" s="52"/>
      <c r="AD69" s="52"/>
    </row>
    <row r="70" spans="1:30" s="49" customFormat="1" ht="12" customHeight="1">
      <c r="A70" s="34" t="s">
        <v>11</v>
      </c>
      <c r="B70" s="104" t="s">
        <v>6</v>
      </c>
      <c r="C70" s="130">
        <v>33664</v>
      </c>
      <c r="D70" s="130">
        <v>32893</v>
      </c>
      <c r="E70" s="130">
        <v>31853</v>
      </c>
      <c r="F70" s="130">
        <v>36257</v>
      </c>
      <c r="G70" s="130">
        <v>36349</v>
      </c>
      <c r="H70" s="130">
        <v>35251</v>
      </c>
      <c r="I70" s="130">
        <v>35045</v>
      </c>
      <c r="J70" s="130">
        <v>35072</v>
      </c>
      <c r="K70" s="130">
        <v>34452</v>
      </c>
      <c r="L70" s="130">
        <v>29938</v>
      </c>
      <c r="M70" s="130">
        <v>29802</v>
      </c>
      <c r="N70" s="130">
        <v>29691</v>
      </c>
      <c r="O70" s="130">
        <v>29561</v>
      </c>
      <c r="P70" s="130">
        <v>29279</v>
      </c>
      <c r="Q70" s="130">
        <v>29475</v>
      </c>
      <c r="R70" s="130">
        <v>29769</v>
      </c>
      <c r="S70" s="130">
        <v>29568</v>
      </c>
      <c r="T70" s="130">
        <v>29306</v>
      </c>
      <c r="U70" s="130">
        <f>SUM(U22,U38,U54)</f>
        <v>29345</v>
      </c>
      <c r="V70" s="130">
        <f>SUM(V22,V38,V54)</f>
        <v>29099</v>
      </c>
      <c r="W70" s="130">
        <v>28567</v>
      </c>
      <c r="X70" s="130">
        <v>28837</v>
      </c>
      <c r="Y70" s="130">
        <f t="shared" ref="Y70:Y72" si="22">SUM(Y22,Y38,Y54)</f>
        <v>27389</v>
      </c>
      <c r="Z70" s="130">
        <f>Y70-X70</f>
        <v>-1448</v>
      </c>
      <c r="AA70" s="333">
        <f>((Y70/X70)-1)*100</f>
        <v>-5.0213267676942781</v>
      </c>
      <c r="AB70" s="34"/>
      <c r="AC70" s="52"/>
    </row>
    <row r="71" spans="1:30" s="49" customFormat="1" ht="12" customHeight="1">
      <c r="A71" s="34"/>
      <c r="B71" s="104" t="s">
        <v>7</v>
      </c>
      <c r="C71" s="130">
        <v>12267</v>
      </c>
      <c r="D71" s="130">
        <v>12339</v>
      </c>
      <c r="E71" s="130">
        <v>12126</v>
      </c>
      <c r="F71" s="130">
        <v>66347</v>
      </c>
      <c r="G71" s="130">
        <v>61826</v>
      </c>
      <c r="H71" s="130">
        <v>57273</v>
      </c>
      <c r="I71" s="130">
        <v>54047</v>
      </c>
      <c r="J71" s="130">
        <v>52114</v>
      </c>
      <c r="K71" s="130">
        <v>49893</v>
      </c>
      <c r="L71" s="130">
        <v>46387</v>
      </c>
      <c r="M71" s="130">
        <v>44471</v>
      </c>
      <c r="N71" s="130">
        <v>42771</v>
      </c>
      <c r="O71" s="130">
        <v>40810</v>
      </c>
      <c r="P71" s="130">
        <v>39386</v>
      </c>
      <c r="Q71" s="130">
        <v>38169</v>
      </c>
      <c r="R71" s="130">
        <v>37053</v>
      </c>
      <c r="S71" s="130">
        <v>35770</v>
      </c>
      <c r="T71" s="130">
        <v>34763</v>
      </c>
      <c r="U71" s="130">
        <f>SUM(U23,U39,U55)</f>
        <v>33381</v>
      </c>
      <c r="V71" s="130">
        <f t="shared" ref="V71:V72" si="23">SUM(V23,V39,V55)</f>
        <v>31951</v>
      </c>
      <c r="W71" s="130">
        <v>30883</v>
      </c>
      <c r="X71" s="130">
        <v>29854</v>
      </c>
      <c r="Y71" s="130">
        <f t="shared" si="22"/>
        <v>28237</v>
      </c>
      <c r="Z71" s="130">
        <f t="shared" ref="Z71:Z72" si="24">Y71-X71</f>
        <v>-1617</v>
      </c>
      <c r="AA71" s="333">
        <f t="shared" ref="AA71:AA72" si="25">((Y71/X71)-1)*100</f>
        <v>-5.4163596168017687</v>
      </c>
      <c r="AB71" s="31"/>
      <c r="AC71" s="52"/>
      <c r="AD71" s="52"/>
    </row>
    <row r="72" spans="1:30" s="49" customFormat="1" ht="12" customHeight="1">
      <c r="A72" s="34"/>
      <c r="B72" s="104" t="s">
        <v>8</v>
      </c>
      <c r="C72" s="130">
        <v>45931</v>
      </c>
      <c r="D72" s="130">
        <v>45232</v>
      </c>
      <c r="E72" s="130">
        <v>43979</v>
      </c>
      <c r="F72" s="130">
        <v>102604</v>
      </c>
      <c r="G72" s="130">
        <v>98175</v>
      </c>
      <c r="H72" s="130">
        <v>92524</v>
      </c>
      <c r="I72" s="130">
        <v>89092</v>
      </c>
      <c r="J72" s="130">
        <v>87186</v>
      </c>
      <c r="K72" s="130">
        <v>84345</v>
      </c>
      <c r="L72" s="130">
        <v>76325</v>
      </c>
      <c r="M72" s="130">
        <v>74273</v>
      </c>
      <c r="N72" s="130">
        <v>72462</v>
      </c>
      <c r="O72" s="130">
        <v>70371</v>
      </c>
      <c r="P72" s="130">
        <v>68665</v>
      </c>
      <c r="Q72" s="130">
        <v>67644</v>
      </c>
      <c r="R72" s="130">
        <v>66822</v>
      </c>
      <c r="S72" s="130">
        <v>65338</v>
      </c>
      <c r="T72" s="130">
        <v>64069</v>
      </c>
      <c r="U72" s="130">
        <f>SUM(U70:U71)</f>
        <v>62726</v>
      </c>
      <c r="V72" s="130">
        <f t="shared" si="23"/>
        <v>61050</v>
      </c>
      <c r="W72" s="130">
        <v>59450</v>
      </c>
      <c r="X72" s="130">
        <v>58691</v>
      </c>
      <c r="Y72" s="130">
        <f t="shared" si="22"/>
        <v>55626</v>
      </c>
      <c r="Z72" s="130">
        <f t="shared" si="24"/>
        <v>-3065</v>
      </c>
      <c r="AA72" s="333">
        <f t="shared" si="25"/>
        <v>-5.2222657647680197</v>
      </c>
      <c r="AB72" s="31"/>
      <c r="AC72" s="52"/>
      <c r="AD72" s="52"/>
    </row>
    <row r="73" spans="1:30" s="49" customFormat="1" ht="3" customHeight="1">
      <c r="A73" s="34"/>
      <c r="B73" s="106"/>
      <c r="C73" s="133"/>
      <c r="D73" s="133"/>
      <c r="E73" s="133"/>
      <c r="F73" s="133"/>
      <c r="G73" s="133"/>
      <c r="H73" s="133"/>
      <c r="I73" s="133"/>
      <c r="J73" s="133"/>
      <c r="K73" s="133"/>
      <c r="L73" s="133"/>
      <c r="M73" s="133"/>
      <c r="N73" s="133"/>
      <c r="O73" s="133"/>
      <c r="P73" s="133"/>
      <c r="Q73" s="133">
        <v>0</v>
      </c>
      <c r="R73" s="133"/>
      <c r="S73" s="133"/>
      <c r="T73" s="133"/>
      <c r="U73" s="133"/>
      <c r="V73" s="133"/>
      <c r="W73" s="133"/>
      <c r="X73" s="133"/>
      <c r="Y73" s="133"/>
      <c r="Z73" s="133"/>
      <c r="AA73" s="334"/>
      <c r="AB73" s="31"/>
      <c r="AC73" s="52"/>
      <c r="AD73" s="52"/>
    </row>
    <row r="74" spans="1:30" s="49" customFormat="1" ht="3" customHeight="1">
      <c r="A74" s="34"/>
      <c r="B74" s="104"/>
      <c r="C74" s="130"/>
      <c r="D74" s="130"/>
      <c r="E74" s="130"/>
      <c r="F74" s="130"/>
      <c r="G74" s="130"/>
      <c r="H74" s="130"/>
      <c r="I74" s="130"/>
      <c r="J74" s="130"/>
      <c r="K74" s="130"/>
      <c r="L74" s="130"/>
      <c r="M74" s="130"/>
      <c r="N74" s="130"/>
      <c r="O74" s="130"/>
      <c r="P74" s="130"/>
      <c r="Q74" s="130">
        <v>0</v>
      </c>
      <c r="R74" s="130"/>
      <c r="S74" s="130"/>
      <c r="T74" s="130"/>
      <c r="U74" s="130"/>
      <c r="V74" s="130"/>
      <c r="W74" s="130"/>
      <c r="X74" s="130"/>
      <c r="Y74" s="130"/>
      <c r="Z74" s="130"/>
      <c r="AA74" s="333"/>
      <c r="AB74" s="31"/>
      <c r="AC74" s="52"/>
      <c r="AD74" s="52"/>
    </row>
    <row r="75" spans="1:30" s="49" customFormat="1" ht="12" customHeight="1">
      <c r="A75" s="34" t="s">
        <v>8</v>
      </c>
      <c r="B75" s="104" t="s">
        <v>6</v>
      </c>
      <c r="C75" s="130">
        <v>560756</v>
      </c>
      <c r="D75" s="130">
        <v>558496</v>
      </c>
      <c r="E75" s="130">
        <v>557790</v>
      </c>
      <c r="F75" s="130">
        <v>561111</v>
      </c>
      <c r="G75" s="130">
        <v>566194</v>
      </c>
      <c r="H75" s="130">
        <v>572249</v>
      </c>
      <c r="I75" s="130">
        <v>581212</v>
      </c>
      <c r="J75" s="130">
        <v>596679</v>
      </c>
      <c r="K75" s="130">
        <v>608163</v>
      </c>
      <c r="L75" s="130">
        <v>613616</v>
      </c>
      <c r="M75" s="130">
        <v>623639</v>
      </c>
      <c r="N75" s="130">
        <v>634172</v>
      </c>
      <c r="O75" s="130">
        <v>645543</v>
      </c>
      <c r="P75" s="130">
        <v>651754</v>
      </c>
      <c r="Q75" s="130">
        <v>659538</v>
      </c>
      <c r="R75" s="130">
        <v>670176</v>
      </c>
      <c r="S75" s="130">
        <v>682934</v>
      </c>
      <c r="T75" s="130">
        <v>698802</v>
      </c>
      <c r="U75" s="130">
        <f>SUM(U27,U43,U59)</f>
        <v>713163</v>
      </c>
      <c r="V75" s="130">
        <f>SUM(V27,V43,V59)</f>
        <v>733553</v>
      </c>
      <c r="W75" s="130">
        <v>757587</v>
      </c>
      <c r="X75" s="130">
        <v>795291</v>
      </c>
      <c r="Y75" s="130">
        <f t="shared" ref="Y75:Y77" si="26">SUM(Y27,Y43,Y59)</f>
        <v>798806</v>
      </c>
      <c r="Z75" s="130">
        <f>Y75-X75</f>
        <v>3515</v>
      </c>
      <c r="AA75" s="333">
        <f>((Y75/X75)-1)*100</f>
        <v>0.44197658467153289</v>
      </c>
      <c r="AB75" s="31"/>
      <c r="AC75" s="52"/>
      <c r="AD75" s="52"/>
    </row>
    <row r="76" spans="1:30" s="49" customFormat="1" ht="12" customHeight="1">
      <c r="A76" s="34"/>
      <c r="B76" s="104" t="s">
        <v>7</v>
      </c>
      <c r="C76" s="130">
        <v>228824</v>
      </c>
      <c r="D76" s="130">
        <v>229584</v>
      </c>
      <c r="E76" s="130">
        <v>231266</v>
      </c>
      <c r="F76" s="130">
        <v>289488</v>
      </c>
      <c r="G76" s="130">
        <v>287469</v>
      </c>
      <c r="H76" s="130">
        <v>288551</v>
      </c>
      <c r="I76" s="130">
        <v>292466</v>
      </c>
      <c r="J76" s="130">
        <v>300572</v>
      </c>
      <c r="K76" s="130">
        <v>307720</v>
      </c>
      <c r="L76" s="130">
        <v>312330</v>
      </c>
      <c r="M76" s="130">
        <v>319536</v>
      </c>
      <c r="N76" s="130">
        <v>325900</v>
      </c>
      <c r="O76" s="130">
        <v>332928</v>
      </c>
      <c r="P76" s="130">
        <v>339278</v>
      </c>
      <c r="Q76" s="130">
        <v>346981</v>
      </c>
      <c r="R76" s="130">
        <v>355090</v>
      </c>
      <c r="S76" s="130">
        <v>364185</v>
      </c>
      <c r="T76" s="130">
        <v>376559</v>
      </c>
      <c r="U76" s="130">
        <f>SUM(U28,U44,U60)</f>
        <v>386281</v>
      </c>
      <c r="V76" s="130">
        <f t="shared" ref="V76:V77" si="27">SUM(V28,V44,V60)</f>
        <v>397854</v>
      </c>
      <c r="W76" s="130">
        <v>412753</v>
      </c>
      <c r="X76" s="130">
        <v>435128</v>
      </c>
      <c r="Y76" s="130">
        <f t="shared" si="26"/>
        <v>442474</v>
      </c>
      <c r="Z76" s="130">
        <f t="shared" ref="Z76:Z77" si="28">Y76-X76</f>
        <v>7346</v>
      </c>
      <c r="AA76" s="333">
        <f t="shared" ref="AA76:AA77" si="29">((Y76/X76)-1)*100</f>
        <v>1.6882388630471867</v>
      </c>
      <c r="AB76" s="31"/>
      <c r="AC76" s="52"/>
      <c r="AD76" s="52"/>
    </row>
    <row r="77" spans="1:30" s="49" customFormat="1" ht="12" customHeight="1">
      <c r="A77" s="34"/>
      <c r="B77" s="104" t="s">
        <v>8</v>
      </c>
      <c r="C77" s="130">
        <v>789580</v>
      </c>
      <c r="D77" s="130">
        <v>788080</v>
      </c>
      <c r="E77" s="130">
        <v>789056</v>
      </c>
      <c r="F77" s="130">
        <v>850599</v>
      </c>
      <c r="G77" s="130">
        <v>853663</v>
      </c>
      <c r="H77" s="130">
        <v>860800</v>
      </c>
      <c r="I77" s="130">
        <v>873678</v>
      </c>
      <c r="J77" s="130">
        <v>897251</v>
      </c>
      <c r="K77" s="130">
        <v>915883</v>
      </c>
      <c r="L77" s="130">
        <v>925946</v>
      </c>
      <c r="M77" s="130">
        <v>943175</v>
      </c>
      <c r="N77" s="130">
        <v>960072</v>
      </c>
      <c r="O77" s="130">
        <v>978471</v>
      </c>
      <c r="P77" s="130">
        <v>991032</v>
      </c>
      <c r="Q77" s="130">
        <v>1006519</v>
      </c>
      <c r="R77" s="130">
        <v>1025266</v>
      </c>
      <c r="S77" s="130">
        <v>1047119</v>
      </c>
      <c r="T77" s="130">
        <v>1075361</v>
      </c>
      <c r="U77" s="130">
        <f>SUM(U75:U76)</f>
        <v>1099444</v>
      </c>
      <c r="V77" s="130">
        <f t="shared" si="27"/>
        <v>1131407</v>
      </c>
      <c r="W77" s="130">
        <v>1170340</v>
      </c>
      <c r="X77" s="130">
        <v>1230419</v>
      </c>
      <c r="Y77" s="130">
        <f t="shared" si="26"/>
        <v>1241280</v>
      </c>
      <c r="Z77" s="130">
        <f t="shared" si="28"/>
        <v>10861</v>
      </c>
      <c r="AA77" s="333">
        <f t="shared" si="29"/>
        <v>0.88270743543459318</v>
      </c>
      <c r="AB77" s="31"/>
      <c r="AC77" s="52"/>
      <c r="AD77" s="52"/>
    </row>
    <row r="78" spans="1:30" s="49" customFormat="1" ht="3" customHeight="1">
      <c r="A78" s="105"/>
      <c r="B78" s="106"/>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226"/>
      <c r="AB78" s="31"/>
      <c r="AC78" s="52"/>
      <c r="AD78" s="52"/>
    </row>
    <row r="79" spans="1:30" s="49" customFormat="1" ht="6" customHeight="1">
      <c r="A79" s="46"/>
      <c r="B79" s="70"/>
      <c r="C79" s="50"/>
      <c r="D79" s="50"/>
      <c r="E79" s="50"/>
      <c r="F79" s="50"/>
      <c r="G79" s="50"/>
      <c r="H79" s="50"/>
      <c r="I79" s="50"/>
      <c r="J79" s="50"/>
      <c r="K79" s="50"/>
      <c r="L79" s="50"/>
      <c r="M79" s="50"/>
      <c r="N79" s="50"/>
      <c r="O79" s="50"/>
      <c r="P79" s="50"/>
      <c r="Q79" s="50"/>
      <c r="R79" s="50"/>
      <c r="S79" s="50"/>
      <c r="T79" s="50"/>
      <c r="U79" s="50"/>
      <c r="V79" s="50"/>
      <c r="W79" s="50"/>
      <c r="X79" s="50"/>
      <c r="Y79" s="50"/>
      <c r="Z79" s="53"/>
      <c r="AA79" s="53"/>
      <c r="AB79" s="31"/>
      <c r="AC79" s="52"/>
      <c r="AD79" s="52"/>
    </row>
    <row r="80" spans="1:30" s="87" customFormat="1" ht="9" customHeight="1">
      <c r="A80" s="91" t="s">
        <v>54</v>
      </c>
      <c r="B80" s="90"/>
      <c r="L80" s="222"/>
      <c r="M80" s="222"/>
      <c r="N80" s="222"/>
      <c r="O80" s="222"/>
      <c r="P80" s="222"/>
      <c r="Q80" s="222"/>
      <c r="R80" s="222"/>
      <c r="S80" s="222"/>
      <c r="T80" s="222"/>
      <c r="U80" s="222"/>
      <c r="V80" s="222"/>
      <c r="W80" s="222"/>
      <c r="X80" s="222"/>
      <c r="Y80" s="222"/>
      <c r="AA80" s="224"/>
      <c r="AB80" s="331"/>
    </row>
    <row r="81" spans="1:28" s="87" customFormat="1" ht="9" customHeight="1">
      <c r="A81" s="86" t="s">
        <v>78</v>
      </c>
      <c r="B81" s="90"/>
      <c r="L81" s="222"/>
      <c r="M81" s="222"/>
      <c r="N81" s="222"/>
      <c r="O81" s="222"/>
      <c r="P81" s="222"/>
      <c r="Q81" s="222"/>
      <c r="R81" s="222"/>
      <c r="S81" s="222"/>
      <c r="T81" s="222"/>
      <c r="U81" s="222"/>
      <c r="V81" s="222"/>
      <c r="W81" s="222"/>
      <c r="X81" s="222"/>
      <c r="Y81" s="222"/>
      <c r="AA81" s="224"/>
      <c r="AB81" s="331"/>
    </row>
    <row r="82" spans="1:28">
      <c r="AB82" s="332"/>
    </row>
  </sheetData>
  <mergeCells count="37">
    <mergeCell ref="X10:X13"/>
    <mergeCell ref="I10:I13"/>
    <mergeCell ref="J10:J13"/>
    <mergeCell ref="V10:V13"/>
    <mergeCell ref="W10:W13"/>
    <mergeCell ref="G2:G6"/>
    <mergeCell ref="Y10:Y13"/>
    <mergeCell ref="AA2:AA6"/>
    <mergeCell ref="J2:J6"/>
    <mergeCell ref="K10:K13"/>
    <mergeCell ref="Z10:AA10"/>
    <mergeCell ref="Z2:Z6"/>
    <mergeCell ref="L10:L13"/>
    <mergeCell ref="M10:M13"/>
    <mergeCell ref="N10:N13"/>
    <mergeCell ref="T10:T13"/>
    <mergeCell ref="R10:R13"/>
    <mergeCell ref="S10:S13"/>
    <mergeCell ref="O10:O13"/>
    <mergeCell ref="H2:H6"/>
    <mergeCell ref="I2:I6"/>
    <mergeCell ref="G10:G13"/>
    <mergeCell ref="U10:U13"/>
    <mergeCell ref="A10:A13"/>
    <mergeCell ref="D10:D13"/>
    <mergeCell ref="E10:E13"/>
    <mergeCell ref="C10:C13"/>
    <mergeCell ref="F10:F13"/>
    <mergeCell ref="H10:H13"/>
    <mergeCell ref="P10:P13"/>
    <mergeCell ref="Q10:Q13"/>
    <mergeCell ref="A2:A6"/>
    <mergeCell ref="B2:B6"/>
    <mergeCell ref="D2:D6"/>
    <mergeCell ref="E2:E6"/>
    <mergeCell ref="F2:F6"/>
    <mergeCell ref="C2:C6"/>
  </mergeCells>
  <phoneticPr fontId="5" type="noConversion"/>
  <hyperlinks>
    <hyperlink ref="AA1" location="E!A1" display="Retour au menu" xr:uid="{00000000-0004-0000-0200-000000000000}"/>
  </hyperlinks>
  <pageMargins left="0.59055118110236227" right="0.59055118110236227" top="1.1811023622047245" bottom="0.59055118110236227" header="0.11811023622047245" footer="0.19685039370078741"/>
  <pageSetup paperSize="9" scale="57" orientation="landscape" r:id="rId1"/>
  <headerFooter alignWithMargins="0">
    <oddHeader xml:space="preserve">&amp;L&amp;G  &amp;"HermesTT,Normal"&amp;14&amp;U&amp;K002060Le marché du travail bruxellois : données statistiques - &amp;12Emploi indépendant&amp;10&amp;U                                                                                                            </oddHeader>
    <oddFooter xml:space="preserve">&amp;R&amp;8E &amp;P </oddFooter>
  </headerFooter>
  <rowBreaks count="1" manualBreakCount="1">
    <brk id="46"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25"/>
  <sheetViews>
    <sheetView showGridLines="0" topLeftCell="A98" zoomScaleNormal="100" zoomScaleSheetLayoutView="100" workbookViewId="0">
      <selection activeCell="C2" sqref="C2"/>
    </sheetView>
  </sheetViews>
  <sheetFormatPr baseColWidth="10" defaultColWidth="11.44140625" defaultRowHeight="10.199999999999999"/>
  <cols>
    <col min="1" max="1" width="22.6640625" style="54" customWidth="1"/>
    <col min="2" max="8" width="14" style="54" customWidth="1"/>
    <col min="9" max="9" width="12.6640625" style="332" customWidth="1"/>
    <col min="10" max="16384" width="11.44140625" style="54"/>
  </cols>
  <sheetData>
    <row r="1" spans="1:17" s="4" customFormat="1" ht="24" customHeight="1">
      <c r="A1" s="17" t="s">
        <v>76</v>
      </c>
      <c r="H1" s="65" t="s">
        <v>42</v>
      </c>
    </row>
    <row r="2" spans="1:17" s="4" customFormat="1" ht="3" customHeight="1">
      <c r="B2" s="231"/>
      <c r="C2" s="95"/>
      <c r="D2" s="95"/>
      <c r="E2" s="95"/>
      <c r="F2" s="232"/>
      <c r="G2" s="232"/>
      <c r="H2" s="95"/>
      <c r="I2" s="383"/>
      <c r="J2" s="95"/>
      <c r="K2" s="95"/>
      <c r="L2" s="19"/>
    </row>
    <row r="3" spans="1:17" s="4" customFormat="1" ht="3" customHeight="1">
      <c r="B3" s="230"/>
      <c r="C3" s="95"/>
      <c r="D3" s="95"/>
      <c r="E3" s="95"/>
      <c r="F3" s="232"/>
      <c r="G3" s="232"/>
      <c r="H3" s="95"/>
      <c r="I3" s="383"/>
      <c r="J3" s="95"/>
      <c r="K3" s="95"/>
    </row>
    <row r="4" spans="1:17" s="4" customFormat="1" ht="3" customHeight="1">
      <c r="B4" s="230"/>
      <c r="C4" s="95"/>
      <c r="D4" s="95"/>
      <c r="E4" s="95"/>
      <c r="F4" s="232"/>
      <c r="G4" s="232"/>
      <c r="H4" s="95"/>
      <c r="I4" s="383"/>
      <c r="J4" s="95"/>
      <c r="K4" s="95"/>
    </row>
    <row r="5" spans="1:17" s="4" customFormat="1" ht="3" customHeight="1">
      <c r="B5" s="230"/>
      <c r="C5" s="95"/>
      <c r="D5" s="95"/>
      <c r="E5" s="95"/>
      <c r="F5" s="232"/>
      <c r="G5" s="232"/>
      <c r="H5" s="95"/>
      <c r="I5" s="383"/>
      <c r="J5" s="95"/>
      <c r="K5" s="95"/>
    </row>
    <row r="6" spans="1:17" s="4" customFormat="1" ht="3" customHeight="1">
      <c r="B6" s="230"/>
      <c r="C6" s="95"/>
      <c r="D6" s="95"/>
      <c r="E6" s="95"/>
      <c r="F6" s="232"/>
      <c r="G6" s="232"/>
      <c r="H6" s="95"/>
      <c r="I6" s="383"/>
      <c r="J6" s="95"/>
      <c r="K6" s="95"/>
    </row>
    <row r="7" spans="1:17" s="4" customFormat="1" ht="18.75" customHeight="1">
      <c r="A7" s="62" t="s">
        <v>86</v>
      </c>
      <c r="B7" s="63"/>
      <c r="C7" s="63"/>
      <c r="D7" s="63"/>
      <c r="E7" s="63"/>
      <c r="F7" s="63"/>
      <c r="G7" s="63"/>
      <c r="H7" s="64"/>
    </row>
    <row r="8" spans="1:17" s="4" customFormat="1" ht="4.5" customHeight="1">
      <c r="A8" s="15"/>
      <c r="B8" s="15"/>
      <c r="C8" s="15"/>
      <c r="D8" s="15"/>
      <c r="E8" s="15"/>
      <c r="F8" s="15"/>
      <c r="G8" s="15"/>
      <c r="H8" s="21"/>
    </row>
    <row r="9" spans="1:17" s="4" customFormat="1" ht="4.5" customHeight="1">
      <c r="A9" s="251"/>
      <c r="B9" s="252"/>
      <c r="C9" s="252"/>
      <c r="D9" s="252"/>
      <c r="E9" s="252"/>
      <c r="F9" s="252"/>
      <c r="G9" s="252"/>
      <c r="H9" s="257"/>
    </row>
    <row r="10" spans="1:17" s="75" customFormat="1" ht="24">
      <c r="A10" s="258" t="s">
        <v>9</v>
      </c>
      <c r="B10" s="144" t="s">
        <v>18</v>
      </c>
      <c r="C10" s="113" t="s">
        <v>3</v>
      </c>
      <c r="D10" s="113" t="s">
        <v>19</v>
      </c>
      <c r="E10" s="113" t="s">
        <v>20</v>
      </c>
      <c r="F10" s="113" t="s">
        <v>21</v>
      </c>
      <c r="G10" s="204" t="s">
        <v>22</v>
      </c>
      <c r="H10" s="145" t="s">
        <v>8</v>
      </c>
    </row>
    <row r="11" spans="1:17" s="75" customFormat="1" ht="4.5" customHeight="1">
      <c r="A11" s="259"/>
      <c r="B11" s="260"/>
      <c r="C11" s="261"/>
      <c r="D11" s="261"/>
      <c r="E11" s="261"/>
      <c r="F11" s="261"/>
      <c r="G11" s="262"/>
      <c r="H11" s="263"/>
    </row>
    <row r="12" spans="1:17" s="26" customFormat="1" ht="4.5" customHeight="1">
      <c r="A12" s="37"/>
      <c r="B12" s="264"/>
      <c r="C12" s="264"/>
      <c r="D12" s="264"/>
      <c r="E12" s="264"/>
      <c r="F12" s="264"/>
      <c r="G12" s="264"/>
      <c r="H12" s="265"/>
    </row>
    <row r="13" spans="1:17" s="49" customFormat="1" ht="12" customHeight="1">
      <c r="A13" s="5" t="s">
        <v>14</v>
      </c>
      <c r="B13" s="121"/>
      <c r="C13" s="121"/>
      <c r="D13" s="121"/>
      <c r="E13" s="121"/>
      <c r="F13" s="121"/>
      <c r="G13" s="121"/>
      <c r="H13" s="122"/>
      <c r="I13" s="34"/>
      <c r="J13" s="55"/>
      <c r="K13" s="47"/>
      <c r="L13" s="47"/>
      <c r="M13" s="47"/>
      <c r="N13" s="47"/>
      <c r="O13" s="47"/>
      <c r="P13" s="47"/>
      <c r="Q13" s="47"/>
    </row>
    <row r="14" spans="1:17" s="48" customFormat="1" ht="12" customHeight="1">
      <c r="A14" s="102">
        <v>2000</v>
      </c>
      <c r="B14" s="269">
        <v>558</v>
      </c>
      <c r="C14" s="269">
        <v>12796</v>
      </c>
      <c r="D14" s="269">
        <v>28196</v>
      </c>
      <c r="E14" s="269">
        <v>21222</v>
      </c>
      <c r="F14" s="269">
        <v>3677</v>
      </c>
      <c r="G14" s="269">
        <v>283</v>
      </c>
      <c r="H14" s="270">
        <v>66732</v>
      </c>
      <c r="I14" s="21"/>
      <c r="K14" s="379"/>
    </row>
    <row r="15" spans="1:17" s="48" customFormat="1" ht="12" customHeight="1">
      <c r="A15" s="102">
        <v>2001</v>
      </c>
      <c r="B15" s="269">
        <v>547</v>
      </c>
      <c r="C15" s="269">
        <v>12176</v>
      </c>
      <c r="D15" s="269">
        <v>28540</v>
      </c>
      <c r="E15" s="269">
        <v>21604</v>
      </c>
      <c r="F15" s="269">
        <v>3505</v>
      </c>
      <c r="G15" s="269">
        <v>251</v>
      </c>
      <c r="H15" s="270">
        <v>66623</v>
      </c>
      <c r="I15" s="21"/>
      <c r="K15" s="47"/>
    </row>
    <row r="16" spans="1:17" s="48" customFormat="1" ht="12" customHeight="1">
      <c r="A16" s="102">
        <v>2002</v>
      </c>
      <c r="B16" s="269">
        <v>537</v>
      </c>
      <c r="C16" s="269">
        <v>11823</v>
      </c>
      <c r="D16" s="269">
        <v>28979</v>
      </c>
      <c r="E16" s="269">
        <v>21899</v>
      </c>
      <c r="F16" s="269">
        <v>3458</v>
      </c>
      <c r="G16" s="269">
        <v>209</v>
      </c>
      <c r="H16" s="270">
        <v>66905</v>
      </c>
      <c r="I16" s="21"/>
      <c r="K16" s="379"/>
    </row>
    <row r="17" spans="1:11" s="48" customFormat="1" ht="12" customHeight="1">
      <c r="A17" s="102">
        <v>2003</v>
      </c>
      <c r="B17" s="269">
        <v>647</v>
      </c>
      <c r="C17" s="269">
        <v>12216</v>
      </c>
      <c r="D17" s="269">
        <v>31084</v>
      </c>
      <c r="E17" s="269">
        <v>22703</v>
      </c>
      <c r="F17" s="269">
        <v>3643</v>
      </c>
      <c r="G17" s="269">
        <v>223</v>
      </c>
      <c r="H17" s="270">
        <v>70516</v>
      </c>
      <c r="I17" s="21"/>
      <c r="K17" s="47"/>
    </row>
    <row r="18" spans="1:11" s="48" customFormat="1" ht="12" customHeight="1">
      <c r="A18" s="102">
        <v>2004</v>
      </c>
      <c r="B18" s="269">
        <v>623</v>
      </c>
      <c r="C18" s="269">
        <v>12649</v>
      </c>
      <c r="D18" s="269">
        <v>31257</v>
      </c>
      <c r="E18" s="269">
        <v>22971</v>
      </c>
      <c r="F18" s="269">
        <v>3655</v>
      </c>
      <c r="G18" s="269">
        <v>338</v>
      </c>
      <c r="H18" s="270">
        <v>71493</v>
      </c>
      <c r="I18" s="21"/>
      <c r="K18" s="379"/>
    </row>
    <row r="19" spans="1:11" s="48" customFormat="1" ht="12" customHeight="1">
      <c r="A19" s="102">
        <v>2005</v>
      </c>
      <c r="B19" s="269">
        <v>629</v>
      </c>
      <c r="C19" s="269">
        <v>13485</v>
      </c>
      <c r="D19" s="269">
        <v>30901</v>
      </c>
      <c r="E19" s="269">
        <v>23686</v>
      </c>
      <c r="F19" s="269">
        <v>3747</v>
      </c>
      <c r="G19" s="269">
        <v>438</v>
      </c>
      <c r="H19" s="270">
        <v>72886</v>
      </c>
      <c r="I19" s="21"/>
      <c r="K19" s="47"/>
    </row>
    <row r="20" spans="1:11" s="48" customFormat="1" ht="12" customHeight="1">
      <c r="A20" s="102">
        <v>2006</v>
      </c>
      <c r="B20" s="269">
        <v>649</v>
      </c>
      <c r="C20" s="269">
        <v>14833</v>
      </c>
      <c r="D20" s="269">
        <v>30796</v>
      </c>
      <c r="E20" s="269">
        <v>24480</v>
      </c>
      <c r="F20" s="269">
        <v>3817</v>
      </c>
      <c r="G20" s="269">
        <v>539</v>
      </c>
      <c r="H20" s="270">
        <v>75114</v>
      </c>
      <c r="I20" s="21"/>
      <c r="K20" s="379"/>
    </row>
    <row r="21" spans="1:11" s="48" customFormat="1" ht="12" customHeight="1">
      <c r="A21" s="102">
        <v>2007</v>
      </c>
      <c r="B21" s="269">
        <v>645</v>
      </c>
      <c r="C21" s="269">
        <v>17408</v>
      </c>
      <c r="D21" s="269">
        <v>31488</v>
      </c>
      <c r="E21" s="269">
        <v>25721</v>
      </c>
      <c r="F21" s="269">
        <v>4005</v>
      </c>
      <c r="G21" s="269">
        <v>565</v>
      </c>
      <c r="H21" s="270">
        <v>79832</v>
      </c>
      <c r="I21" s="21"/>
      <c r="K21" s="47"/>
    </row>
    <row r="22" spans="1:11" s="48" customFormat="1" ht="12" customHeight="1">
      <c r="A22" s="102">
        <v>2008</v>
      </c>
      <c r="B22" s="269">
        <v>672</v>
      </c>
      <c r="C22" s="269">
        <v>18904</v>
      </c>
      <c r="D22" s="269">
        <v>32064</v>
      </c>
      <c r="E22" s="269">
        <v>26921</v>
      </c>
      <c r="F22" s="269">
        <v>4208</v>
      </c>
      <c r="G22" s="269">
        <v>502</v>
      </c>
      <c r="H22" s="270">
        <v>83271</v>
      </c>
      <c r="I22" s="21"/>
      <c r="K22" s="379"/>
    </row>
    <row r="23" spans="1:11" s="48" customFormat="1" ht="12" customHeight="1">
      <c r="A23" s="102">
        <v>2009</v>
      </c>
      <c r="B23" s="269">
        <v>635</v>
      </c>
      <c r="C23" s="269">
        <v>18953</v>
      </c>
      <c r="D23" s="269">
        <v>30539</v>
      </c>
      <c r="E23" s="269">
        <v>28546</v>
      </c>
      <c r="F23" s="269">
        <v>4197</v>
      </c>
      <c r="G23" s="269">
        <v>1306</v>
      </c>
      <c r="H23" s="270">
        <v>84176</v>
      </c>
      <c r="I23" s="21"/>
      <c r="K23" s="47"/>
    </row>
    <row r="24" spans="1:11" s="48" customFormat="1" ht="12" customHeight="1">
      <c r="A24" s="102">
        <v>2010</v>
      </c>
      <c r="B24" s="269">
        <v>649</v>
      </c>
      <c r="C24" s="269">
        <v>20743</v>
      </c>
      <c r="D24" s="269">
        <v>30059</v>
      </c>
      <c r="E24" s="269">
        <v>29777</v>
      </c>
      <c r="F24" s="269">
        <v>4487</v>
      </c>
      <c r="G24" s="269">
        <v>915</v>
      </c>
      <c r="H24" s="270">
        <v>86630</v>
      </c>
      <c r="I24" s="21"/>
      <c r="K24" s="379"/>
    </row>
    <row r="25" spans="1:11" s="48" customFormat="1" ht="12" customHeight="1">
      <c r="A25" s="102">
        <v>2011</v>
      </c>
      <c r="B25" s="269">
        <v>608</v>
      </c>
      <c r="C25" s="269">
        <v>22392</v>
      </c>
      <c r="D25" s="269">
        <v>29374</v>
      </c>
      <c r="E25" s="269">
        <v>30732</v>
      </c>
      <c r="F25" s="269">
        <v>4801</v>
      </c>
      <c r="G25" s="269">
        <v>1459</v>
      </c>
      <c r="H25" s="270">
        <v>89366</v>
      </c>
      <c r="I25" s="21"/>
      <c r="K25" s="47"/>
    </row>
    <row r="26" spans="1:11" s="48" customFormat="1" ht="12" customHeight="1">
      <c r="A26" s="102">
        <v>2012</v>
      </c>
      <c r="B26" s="269">
        <v>619</v>
      </c>
      <c r="C26" s="269">
        <v>25019</v>
      </c>
      <c r="D26" s="269">
        <v>29371</v>
      </c>
      <c r="E26" s="269">
        <v>32236</v>
      </c>
      <c r="F26" s="269">
        <v>5222</v>
      </c>
      <c r="G26" s="269">
        <v>1457</v>
      </c>
      <c r="H26" s="270">
        <v>93924</v>
      </c>
      <c r="I26" s="21"/>
      <c r="K26" s="379"/>
    </row>
    <row r="27" spans="1:11" s="48" customFormat="1" ht="12" customHeight="1">
      <c r="A27" s="102">
        <v>2013</v>
      </c>
      <c r="B27" s="269">
        <v>725</v>
      </c>
      <c r="C27" s="269">
        <v>25728</v>
      </c>
      <c r="D27" s="269">
        <v>29227</v>
      </c>
      <c r="E27" s="269">
        <v>33477</v>
      </c>
      <c r="F27" s="269">
        <v>5387</v>
      </c>
      <c r="G27" s="269">
        <v>1328</v>
      </c>
      <c r="H27" s="270">
        <v>95872</v>
      </c>
      <c r="I27" s="21"/>
      <c r="K27" s="47"/>
    </row>
    <row r="28" spans="1:11" s="48" customFormat="1" ht="12" customHeight="1">
      <c r="A28" s="102">
        <v>2014</v>
      </c>
      <c r="B28" s="269">
        <v>894</v>
      </c>
      <c r="C28" s="269">
        <v>27095</v>
      </c>
      <c r="D28" s="269">
        <v>29110</v>
      </c>
      <c r="E28" s="269">
        <v>34803</v>
      </c>
      <c r="F28" s="269">
        <v>5563</v>
      </c>
      <c r="G28" s="269">
        <v>1307</v>
      </c>
      <c r="H28" s="270">
        <v>98772</v>
      </c>
      <c r="I28" s="21"/>
      <c r="K28" s="379"/>
    </row>
    <row r="29" spans="1:11" s="48" customFormat="1" ht="12" customHeight="1">
      <c r="A29" s="102">
        <v>2015</v>
      </c>
      <c r="B29" s="269">
        <v>1337</v>
      </c>
      <c r="C29" s="269">
        <v>28727</v>
      </c>
      <c r="D29" s="269">
        <v>28862</v>
      </c>
      <c r="E29" s="269">
        <v>36151</v>
      </c>
      <c r="F29" s="269">
        <v>5620</v>
      </c>
      <c r="G29" s="269">
        <v>1598</v>
      </c>
      <c r="H29" s="270">
        <v>102295</v>
      </c>
      <c r="I29" s="21"/>
      <c r="K29" s="47"/>
    </row>
    <row r="30" spans="1:11" s="48" customFormat="1" ht="12" customHeight="1">
      <c r="A30" s="102">
        <v>2016</v>
      </c>
      <c r="B30" s="269">
        <v>1872</v>
      </c>
      <c r="C30" s="269">
        <v>29883</v>
      </c>
      <c r="D30" s="269">
        <v>28382</v>
      </c>
      <c r="E30" s="269">
        <v>37584</v>
      </c>
      <c r="F30" s="269">
        <v>5731</v>
      </c>
      <c r="G30" s="269">
        <v>1035</v>
      </c>
      <c r="H30" s="270">
        <v>104487</v>
      </c>
      <c r="I30" s="21"/>
      <c r="K30" s="379"/>
    </row>
    <row r="31" spans="1:11" s="48" customFormat="1" ht="12" customHeight="1">
      <c r="A31" s="102">
        <v>2017</v>
      </c>
      <c r="B31" s="269">
        <v>2112</v>
      </c>
      <c r="C31" s="269">
        <v>31360</v>
      </c>
      <c r="D31" s="269">
        <v>27897</v>
      </c>
      <c r="E31" s="269">
        <v>39087</v>
      </c>
      <c r="F31" s="269">
        <v>5884</v>
      </c>
      <c r="G31" s="269">
        <v>1044</v>
      </c>
      <c r="H31" s="270">
        <v>107384</v>
      </c>
      <c r="I31" s="21"/>
      <c r="K31" s="47"/>
    </row>
    <row r="32" spans="1:11" s="48" customFormat="1" ht="12" customHeight="1">
      <c r="A32" s="102">
        <v>2018</v>
      </c>
      <c r="B32" s="269">
        <v>2667</v>
      </c>
      <c r="C32" s="269">
        <v>32982</v>
      </c>
      <c r="D32" s="269">
        <v>27429</v>
      </c>
      <c r="E32" s="269">
        <v>40288</v>
      </c>
      <c r="F32" s="269">
        <v>6010</v>
      </c>
      <c r="G32" s="269">
        <v>1116</v>
      </c>
      <c r="H32" s="270">
        <v>110492</v>
      </c>
      <c r="I32" s="21"/>
      <c r="K32" s="379"/>
    </row>
    <row r="33" spans="1:17" s="48" customFormat="1" ht="12" customHeight="1">
      <c r="A33" s="102">
        <v>2019</v>
      </c>
      <c r="B33" s="269">
        <v>2722</v>
      </c>
      <c r="C33" s="269">
        <v>34896</v>
      </c>
      <c r="D33" s="269">
        <v>27691</v>
      </c>
      <c r="E33" s="269">
        <v>42406</v>
      </c>
      <c r="F33" s="269">
        <v>6084</v>
      </c>
      <c r="G33" s="269">
        <v>683</v>
      </c>
      <c r="H33" s="270">
        <v>114482</v>
      </c>
      <c r="I33" s="21"/>
      <c r="K33" s="47"/>
    </row>
    <row r="34" spans="1:17" s="48" customFormat="1" ht="12" customHeight="1">
      <c r="A34" s="102">
        <v>2020</v>
      </c>
      <c r="B34" s="269">
        <v>2966</v>
      </c>
      <c r="C34" s="269">
        <v>36266</v>
      </c>
      <c r="D34" s="269">
        <v>27949</v>
      </c>
      <c r="E34" s="269">
        <v>43944</v>
      </c>
      <c r="F34" s="269">
        <v>6203</v>
      </c>
      <c r="G34" s="269">
        <v>815</v>
      </c>
      <c r="H34" s="270">
        <v>118143</v>
      </c>
      <c r="I34" s="21"/>
      <c r="K34" s="379"/>
    </row>
    <row r="35" spans="1:17" s="48" customFormat="1" ht="12" customHeight="1">
      <c r="A35" s="102">
        <v>2021</v>
      </c>
      <c r="B35" s="269">
        <v>2504</v>
      </c>
      <c r="C35" s="269">
        <v>37844</v>
      </c>
      <c r="D35" s="269">
        <v>28116</v>
      </c>
      <c r="E35" s="269">
        <v>45524</v>
      </c>
      <c r="F35" s="269">
        <v>6336</v>
      </c>
      <c r="G35" s="269">
        <v>1461</v>
      </c>
      <c r="H35" s="270">
        <v>121785</v>
      </c>
      <c r="I35" s="21"/>
      <c r="K35" s="379"/>
    </row>
    <row r="36" spans="1:17" s="48" customFormat="1" ht="12" customHeight="1">
      <c r="A36" s="102">
        <v>2022</v>
      </c>
      <c r="B36" s="269">
        <v>2255</v>
      </c>
      <c r="C36" s="269">
        <v>38750</v>
      </c>
      <c r="D36" s="269">
        <v>27538</v>
      </c>
      <c r="E36" s="269">
        <v>47116</v>
      </c>
      <c r="F36" s="269">
        <v>6278</v>
      </c>
      <c r="G36" s="269">
        <v>1454</v>
      </c>
      <c r="H36" s="270">
        <v>123391</v>
      </c>
      <c r="I36" s="21"/>
      <c r="K36" s="379"/>
    </row>
    <row r="37" spans="1:17" s="48" customFormat="1" ht="12" customHeight="1">
      <c r="A37" s="102" t="s">
        <v>87</v>
      </c>
      <c r="B37" s="271">
        <f t="shared" ref="B37:H37" si="0">B36-B35</f>
        <v>-249</v>
      </c>
      <c r="C37" s="271">
        <f t="shared" si="0"/>
        <v>906</v>
      </c>
      <c r="D37" s="271">
        <f t="shared" si="0"/>
        <v>-578</v>
      </c>
      <c r="E37" s="271">
        <f t="shared" si="0"/>
        <v>1592</v>
      </c>
      <c r="F37" s="271">
        <f t="shared" si="0"/>
        <v>-58</v>
      </c>
      <c r="G37" s="271">
        <f t="shared" si="0"/>
        <v>-7</v>
      </c>
      <c r="H37" s="272">
        <f t="shared" si="0"/>
        <v>1606</v>
      </c>
      <c r="I37" s="21"/>
      <c r="K37" s="47"/>
    </row>
    <row r="38" spans="1:17" s="48" customFormat="1" ht="12" customHeight="1">
      <c r="A38" s="102" t="s">
        <v>88</v>
      </c>
      <c r="B38" s="273">
        <f t="shared" ref="B38:H38" si="1">((B36/B35)-1)*100</f>
        <v>-9.9440894568690101</v>
      </c>
      <c r="C38" s="273">
        <f t="shared" si="1"/>
        <v>2.394038685128419</v>
      </c>
      <c r="D38" s="273">
        <f t="shared" si="1"/>
        <v>-2.0557689571774063</v>
      </c>
      <c r="E38" s="273">
        <f t="shared" si="1"/>
        <v>3.4970564976715579</v>
      </c>
      <c r="F38" s="273">
        <f t="shared" si="1"/>
        <v>-0.91540404040404422</v>
      </c>
      <c r="G38" s="273">
        <f t="shared" si="1"/>
        <v>-0.47912388774812298</v>
      </c>
      <c r="H38" s="360">
        <f t="shared" si="1"/>
        <v>1.3187174118323375</v>
      </c>
      <c r="I38" s="15"/>
      <c r="K38" s="379"/>
    </row>
    <row r="39" spans="1:17" s="48" customFormat="1" ht="4.5" customHeight="1">
      <c r="A39" s="170"/>
      <c r="B39" s="164"/>
      <c r="C39" s="164"/>
      <c r="D39" s="164"/>
      <c r="E39" s="164"/>
      <c r="F39" s="164"/>
      <c r="G39" s="164"/>
      <c r="H39" s="165"/>
      <c r="I39" s="15"/>
      <c r="K39" s="47"/>
    </row>
    <row r="40" spans="1:17" s="48" customFormat="1" ht="4.5" customHeight="1">
      <c r="A40" s="169"/>
      <c r="B40" s="249"/>
      <c r="C40" s="249"/>
      <c r="D40" s="249"/>
      <c r="E40" s="249"/>
      <c r="F40" s="249"/>
      <c r="G40" s="249"/>
      <c r="H40" s="250"/>
      <c r="I40" s="15"/>
    </row>
    <row r="41" spans="1:17" s="49" customFormat="1" ht="12" customHeight="1">
      <c r="A41" s="5" t="s">
        <v>15</v>
      </c>
      <c r="B41" s="121"/>
      <c r="C41" s="121"/>
      <c r="D41" s="121"/>
      <c r="E41" s="121"/>
      <c r="F41" s="121"/>
      <c r="G41" s="121"/>
      <c r="H41" s="122"/>
      <c r="I41" s="34"/>
      <c r="J41" s="55"/>
      <c r="K41" s="47"/>
      <c r="L41" s="47"/>
      <c r="M41" s="47"/>
      <c r="N41" s="47"/>
      <c r="O41" s="47"/>
      <c r="P41" s="47"/>
      <c r="Q41" s="47"/>
    </row>
    <row r="42" spans="1:17" s="48" customFormat="1" ht="12" customHeight="1">
      <c r="A42" s="102">
        <v>2000</v>
      </c>
      <c r="B42" s="269">
        <v>55738</v>
      </c>
      <c r="C42" s="269">
        <v>98834</v>
      </c>
      <c r="D42" s="269">
        <v>204407</v>
      </c>
      <c r="E42" s="269">
        <v>83018</v>
      </c>
      <c r="F42" s="269">
        <v>45644</v>
      </c>
      <c r="G42" s="269">
        <v>1698</v>
      </c>
      <c r="H42" s="270">
        <v>489339</v>
      </c>
      <c r="I42" s="21"/>
      <c r="J42" s="379"/>
    </row>
    <row r="43" spans="1:17" s="48" customFormat="1" ht="12" customHeight="1">
      <c r="A43" s="102">
        <v>2001</v>
      </c>
      <c r="B43" s="269">
        <v>54829</v>
      </c>
      <c r="C43" s="269">
        <v>98146</v>
      </c>
      <c r="D43" s="269">
        <v>203731</v>
      </c>
      <c r="E43" s="269">
        <v>85212</v>
      </c>
      <c r="F43" s="269">
        <v>45840</v>
      </c>
      <c r="G43" s="269">
        <v>1784</v>
      </c>
      <c r="H43" s="270">
        <v>489542</v>
      </c>
      <c r="I43" s="21"/>
    </row>
    <row r="44" spans="1:17" s="48" customFormat="1" ht="12" customHeight="1">
      <c r="A44" s="102">
        <v>2002</v>
      </c>
      <c r="B44" s="269">
        <v>54037</v>
      </c>
      <c r="C44" s="269">
        <v>99860</v>
      </c>
      <c r="D44" s="269">
        <v>202502</v>
      </c>
      <c r="E44" s="269">
        <v>87084</v>
      </c>
      <c r="F44" s="269">
        <v>46059</v>
      </c>
      <c r="G44" s="269">
        <v>1576</v>
      </c>
      <c r="H44" s="270">
        <v>491118</v>
      </c>
      <c r="I44" s="21"/>
    </row>
    <row r="45" spans="1:17" s="48" customFormat="1" ht="12" customHeight="1">
      <c r="A45" s="102">
        <v>2003</v>
      </c>
      <c r="B45" s="269">
        <v>61413</v>
      </c>
      <c r="C45" s="269">
        <v>107814</v>
      </c>
      <c r="D45" s="269">
        <v>217533</v>
      </c>
      <c r="E45" s="269">
        <v>94413</v>
      </c>
      <c r="F45" s="269">
        <v>49766</v>
      </c>
      <c r="G45" s="269">
        <v>1612</v>
      </c>
      <c r="H45" s="270">
        <v>532551</v>
      </c>
      <c r="I45" s="21"/>
    </row>
    <row r="46" spans="1:17" s="48" customFormat="1" ht="12" customHeight="1">
      <c r="A46" s="102">
        <v>2004</v>
      </c>
      <c r="B46" s="269">
        <v>60573</v>
      </c>
      <c r="C46" s="269">
        <v>108100</v>
      </c>
      <c r="D46" s="269">
        <v>215987</v>
      </c>
      <c r="E46" s="269">
        <v>97914</v>
      </c>
      <c r="F46" s="269">
        <v>50187</v>
      </c>
      <c r="G46" s="269">
        <v>1654</v>
      </c>
      <c r="H46" s="270">
        <v>534415</v>
      </c>
      <c r="I46" s="21"/>
    </row>
    <row r="47" spans="1:17" s="48" customFormat="1" ht="12" customHeight="1">
      <c r="A47" s="102">
        <v>2005</v>
      </c>
      <c r="B47" s="269">
        <v>59939</v>
      </c>
      <c r="C47" s="269">
        <v>109676</v>
      </c>
      <c r="D47" s="269">
        <v>215109</v>
      </c>
      <c r="E47" s="269">
        <v>101924</v>
      </c>
      <c r="F47" s="269">
        <v>51394</v>
      </c>
      <c r="G47" s="269">
        <v>1731</v>
      </c>
      <c r="H47" s="270">
        <v>539773</v>
      </c>
      <c r="I47" s="21"/>
    </row>
    <row r="48" spans="1:17" s="48" customFormat="1" ht="12" customHeight="1">
      <c r="A48" s="102">
        <v>2006</v>
      </c>
      <c r="B48" s="269">
        <v>59506</v>
      </c>
      <c r="C48" s="269">
        <v>114149</v>
      </c>
      <c r="D48" s="269">
        <v>212979</v>
      </c>
      <c r="E48" s="269">
        <v>106580</v>
      </c>
      <c r="F48" s="269">
        <v>52517</v>
      </c>
      <c r="G48" s="269">
        <v>1869</v>
      </c>
      <c r="H48" s="270">
        <v>547600</v>
      </c>
      <c r="I48" s="21"/>
    </row>
    <row r="49" spans="1:11" s="48" customFormat="1" ht="12" customHeight="1">
      <c r="A49" s="102">
        <v>2007</v>
      </c>
      <c r="B49" s="269">
        <v>58874</v>
      </c>
      <c r="C49" s="269">
        <v>118310</v>
      </c>
      <c r="D49" s="269">
        <v>214836</v>
      </c>
      <c r="E49" s="269">
        <v>112928</v>
      </c>
      <c r="F49" s="269">
        <v>54365</v>
      </c>
      <c r="G49" s="269">
        <v>2290</v>
      </c>
      <c r="H49" s="270">
        <v>561603</v>
      </c>
      <c r="I49" s="21"/>
    </row>
    <row r="50" spans="1:11" s="48" customFormat="1" ht="12" customHeight="1">
      <c r="A50" s="102">
        <v>2008</v>
      </c>
      <c r="B50" s="269">
        <v>58659</v>
      </c>
      <c r="C50" s="269">
        <v>120109</v>
      </c>
      <c r="D50" s="269">
        <v>215726</v>
      </c>
      <c r="E50" s="269">
        <v>119070</v>
      </c>
      <c r="F50" s="269">
        <v>56289</v>
      </c>
      <c r="G50" s="269">
        <v>2960</v>
      </c>
      <c r="H50" s="270">
        <v>572813</v>
      </c>
      <c r="I50" s="21"/>
    </row>
    <row r="51" spans="1:11" s="48" customFormat="1" ht="12" customHeight="1">
      <c r="A51" s="102">
        <v>2009</v>
      </c>
      <c r="B51" s="269">
        <v>54463</v>
      </c>
      <c r="C51" s="269">
        <v>117541</v>
      </c>
      <c r="D51" s="269">
        <v>214726</v>
      </c>
      <c r="E51" s="269">
        <v>128452</v>
      </c>
      <c r="F51" s="269">
        <v>57624</v>
      </c>
      <c r="G51" s="269">
        <v>7178</v>
      </c>
      <c r="H51" s="270">
        <v>579984</v>
      </c>
      <c r="I51" s="21"/>
    </row>
    <row r="52" spans="1:11" s="48" customFormat="1" ht="12" customHeight="1">
      <c r="A52" s="102">
        <v>2010</v>
      </c>
      <c r="B52" s="271">
        <v>53267</v>
      </c>
      <c r="C52" s="271">
        <v>128470</v>
      </c>
      <c r="D52" s="271">
        <v>214803</v>
      </c>
      <c r="E52" s="271">
        <v>136753</v>
      </c>
      <c r="F52" s="271">
        <v>51188</v>
      </c>
      <c r="G52" s="271">
        <v>6282</v>
      </c>
      <c r="H52" s="272">
        <v>590763</v>
      </c>
      <c r="I52" s="21"/>
    </row>
    <row r="53" spans="1:11" s="48" customFormat="1" ht="12" customHeight="1">
      <c r="A53" s="102">
        <v>2011</v>
      </c>
      <c r="B53" s="271">
        <v>52661</v>
      </c>
      <c r="C53" s="271">
        <v>130689</v>
      </c>
      <c r="D53" s="271">
        <v>213469</v>
      </c>
      <c r="E53" s="271">
        <v>142780</v>
      </c>
      <c r="F53" s="271">
        <v>51759</v>
      </c>
      <c r="G53" s="271">
        <v>9364</v>
      </c>
      <c r="H53" s="272">
        <v>600722</v>
      </c>
      <c r="I53" s="21"/>
    </row>
    <row r="54" spans="1:11" s="48" customFormat="1" ht="12" customHeight="1">
      <c r="A54" s="102">
        <v>2012</v>
      </c>
      <c r="B54" s="271">
        <v>51850</v>
      </c>
      <c r="C54" s="271">
        <v>132514</v>
      </c>
      <c r="D54" s="271">
        <v>212486</v>
      </c>
      <c r="E54" s="271">
        <v>149867</v>
      </c>
      <c r="F54" s="271">
        <v>52096</v>
      </c>
      <c r="G54" s="271">
        <v>10542</v>
      </c>
      <c r="H54" s="272">
        <v>609355</v>
      </c>
      <c r="I54" s="21"/>
    </row>
    <row r="55" spans="1:11" s="48" customFormat="1" ht="12" customHeight="1">
      <c r="A55" s="102">
        <v>2013</v>
      </c>
      <c r="B55" s="271">
        <v>51903</v>
      </c>
      <c r="C55" s="271">
        <v>133638</v>
      </c>
      <c r="D55" s="271">
        <v>211084</v>
      </c>
      <c r="E55" s="271">
        <v>156217</v>
      </c>
      <c r="F55" s="271">
        <v>52697</v>
      </c>
      <c r="G55" s="271">
        <v>10750</v>
      </c>
      <c r="H55" s="272">
        <v>616289</v>
      </c>
      <c r="I55" s="21"/>
    </row>
    <row r="56" spans="1:11" s="48" customFormat="1" ht="12" customHeight="1">
      <c r="A56" s="102">
        <v>2014</v>
      </c>
      <c r="B56" s="271">
        <v>52862</v>
      </c>
      <c r="C56" s="271">
        <v>135548</v>
      </c>
      <c r="D56" s="271">
        <v>209824</v>
      </c>
      <c r="E56" s="271">
        <v>163476</v>
      </c>
      <c r="F56" s="271">
        <v>52693</v>
      </c>
      <c r="G56" s="271">
        <v>10695</v>
      </c>
      <c r="H56" s="272">
        <v>625098</v>
      </c>
      <c r="I56" s="21"/>
    </row>
    <row r="57" spans="1:11" s="48" customFormat="1" ht="12" customHeight="1">
      <c r="A57" s="102">
        <v>2015</v>
      </c>
      <c r="B57" s="271">
        <v>55505</v>
      </c>
      <c r="C57" s="271">
        <v>132647</v>
      </c>
      <c r="D57" s="271">
        <v>208241</v>
      </c>
      <c r="E57" s="271">
        <v>168213</v>
      </c>
      <c r="F57" s="271">
        <v>57303</v>
      </c>
      <c r="G57" s="271">
        <v>13598</v>
      </c>
      <c r="H57" s="272">
        <v>635507</v>
      </c>
      <c r="I57" s="21"/>
    </row>
    <row r="58" spans="1:11" s="48" customFormat="1" ht="12" customHeight="1">
      <c r="A58" s="102">
        <v>2016</v>
      </c>
      <c r="B58" s="271">
        <v>58190</v>
      </c>
      <c r="C58" s="271">
        <v>142524</v>
      </c>
      <c r="D58" s="271">
        <v>206941</v>
      </c>
      <c r="E58" s="271">
        <v>180787</v>
      </c>
      <c r="F58" s="271">
        <v>52609</v>
      </c>
      <c r="G58" s="271">
        <v>8514</v>
      </c>
      <c r="H58" s="272">
        <v>649565</v>
      </c>
      <c r="I58" s="21"/>
    </row>
    <row r="59" spans="1:11" s="48" customFormat="1" ht="12" customHeight="1">
      <c r="A59" s="102">
        <v>2017</v>
      </c>
      <c r="B59" s="271">
        <v>60296</v>
      </c>
      <c r="C59" s="271">
        <v>147956</v>
      </c>
      <c r="D59" s="271">
        <v>207608</v>
      </c>
      <c r="E59" s="271">
        <v>190023</v>
      </c>
      <c r="F59" s="271">
        <v>52818</v>
      </c>
      <c r="G59" s="271">
        <v>8531</v>
      </c>
      <c r="H59" s="272">
        <v>667232</v>
      </c>
      <c r="I59" s="21"/>
    </row>
    <row r="60" spans="1:11" s="48" customFormat="1" ht="12" customHeight="1">
      <c r="A60" s="102">
        <v>2018</v>
      </c>
      <c r="B60" s="269">
        <v>63446</v>
      </c>
      <c r="C60" s="269">
        <v>152968</v>
      </c>
      <c r="D60" s="269">
        <v>205408</v>
      </c>
      <c r="E60" s="269">
        <v>197743</v>
      </c>
      <c r="F60" s="269">
        <v>52675</v>
      </c>
      <c r="G60" s="269">
        <v>10196</v>
      </c>
      <c r="H60" s="270">
        <v>682436</v>
      </c>
      <c r="I60" s="21"/>
    </row>
    <row r="61" spans="1:11" s="48" customFormat="1" ht="12" customHeight="1">
      <c r="A61" s="102">
        <v>2019</v>
      </c>
      <c r="B61" s="269">
        <v>64699</v>
      </c>
      <c r="C61" s="269">
        <v>161870</v>
      </c>
      <c r="D61" s="269">
        <v>207284</v>
      </c>
      <c r="E61" s="269">
        <v>208649</v>
      </c>
      <c r="F61" s="269">
        <v>54376</v>
      </c>
      <c r="G61" s="269">
        <v>6531</v>
      </c>
      <c r="H61" s="270">
        <v>703409</v>
      </c>
      <c r="I61" s="21"/>
    </row>
    <row r="62" spans="1:11" s="48" customFormat="1" ht="12" customHeight="1">
      <c r="A62" s="102">
        <v>2020</v>
      </c>
      <c r="B62" s="269">
        <v>66925</v>
      </c>
      <c r="C62" s="269">
        <v>170755</v>
      </c>
      <c r="D62" s="269">
        <v>210455</v>
      </c>
      <c r="E62" s="269">
        <v>218241</v>
      </c>
      <c r="F62" s="269">
        <v>55162</v>
      </c>
      <c r="G62" s="269">
        <v>8690</v>
      </c>
      <c r="H62" s="270">
        <v>730228</v>
      </c>
      <c r="I62" s="21"/>
    </row>
    <row r="63" spans="1:11" s="48" customFormat="1" ht="12" customHeight="1">
      <c r="A63" s="102">
        <v>2021</v>
      </c>
      <c r="B63" s="269">
        <v>66216</v>
      </c>
      <c r="C63" s="269">
        <v>181801</v>
      </c>
      <c r="D63" s="269">
        <v>214687</v>
      </c>
      <c r="E63" s="269">
        <v>230605</v>
      </c>
      <c r="F63" s="269">
        <v>56275</v>
      </c>
      <c r="G63" s="269">
        <v>11104</v>
      </c>
      <c r="H63" s="270">
        <v>760688</v>
      </c>
      <c r="I63" s="21"/>
      <c r="K63" s="379"/>
    </row>
    <row r="64" spans="1:11" s="48" customFormat="1" ht="12" customHeight="1">
      <c r="A64" s="102">
        <v>2022</v>
      </c>
      <c r="B64" s="269">
        <v>65753</v>
      </c>
      <c r="C64" s="269">
        <v>188273</v>
      </c>
      <c r="D64" s="269">
        <v>214784</v>
      </c>
      <c r="E64" s="269">
        <v>241756</v>
      </c>
      <c r="F64" s="269">
        <v>56599</v>
      </c>
      <c r="G64" s="269">
        <v>12084</v>
      </c>
      <c r="H64" s="270">
        <v>779249</v>
      </c>
      <c r="I64" s="21"/>
      <c r="K64" s="379"/>
    </row>
    <row r="65" spans="1:17" s="48" customFormat="1" ht="12" customHeight="1">
      <c r="A65" s="102" t="s">
        <v>87</v>
      </c>
      <c r="B65" s="271">
        <f t="shared" ref="B65:H65" si="2">B64-B63</f>
        <v>-463</v>
      </c>
      <c r="C65" s="271">
        <f t="shared" si="2"/>
        <v>6472</v>
      </c>
      <c r="D65" s="271">
        <f t="shared" si="2"/>
        <v>97</v>
      </c>
      <c r="E65" s="271">
        <f t="shared" si="2"/>
        <v>11151</v>
      </c>
      <c r="F65" s="271">
        <f t="shared" si="2"/>
        <v>324</v>
      </c>
      <c r="G65" s="271">
        <f t="shared" si="2"/>
        <v>980</v>
      </c>
      <c r="H65" s="272">
        <f t="shared" si="2"/>
        <v>18561</v>
      </c>
      <c r="I65" s="21"/>
      <c r="K65" s="47"/>
    </row>
    <row r="66" spans="1:17" s="48" customFormat="1" ht="12" customHeight="1">
      <c r="A66" s="102" t="s">
        <v>88</v>
      </c>
      <c r="B66" s="273">
        <f t="shared" ref="B66:H66" si="3">((B64/B63)-1)*100</f>
        <v>-0.69922677298538405</v>
      </c>
      <c r="C66" s="273">
        <f t="shared" si="3"/>
        <v>3.5599364139911271</v>
      </c>
      <c r="D66" s="273">
        <f t="shared" si="3"/>
        <v>4.518205573695866E-2</v>
      </c>
      <c r="E66" s="273">
        <f t="shared" si="3"/>
        <v>4.8355412935539022</v>
      </c>
      <c r="F66" s="273">
        <f t="shared" si="3"/>
        <v>0.57574411372722789</v>
      </c>
      <c r="G66" s="273">
        <f t="shared" si="3"/>
        <v>8.8256484149855865</v>
      </c>
      <c r="H66" s="360">
        <f t="shared" si="3"/>
        <v>2.4400279746755515</v>
      </c>
      <c r="I66" s="15"/>
      <c r="K66" s="379"/>
    </row>
    <row r="67" spans="1:17" s="48" customFormat="1" ht="4.5" customHeight="1">
      <c r="A67" s="170"/>
      <c r="B67" s="164"/>
      <c r="C67" s="164"/>
      <c r="D67" s="164"/>
      <c r="E67" s="164"/>
      <c r="F67" s="164"/>
      <c r="G67" s="164"/>
      <c r="H67" s="165"/>
      <c r="I67" s="15"/>
    </row>
    <row r="68" spans="1:17" s="48" customFormat="1" ht="4.5" customHeight="1">
      <c r="A68" s="169"/>
      <c r="B68" s="249"/>
      <c r="C68" s="249"/>
      <c r="D68" s="249"/>
      <c r="E68" s="249"/>
      <c r="F68" s="249"/>
      <c r="G68" s="249"/>
      <c r="H68" s="250"/>
      <c r="I68" s="15"/>
    </row>
    <row r="69" spans="1:17" s="49" customFormat="1" ht="12" customHeight="1">
      <c r="A69" s="5" t="s">
        <v>16</v>
      </c>
      <c r="B69" s="121"/>
      <c r="C69" s="121"/>
      <c r="D69" s="121"/>
      <c r="E69" s="121"/>
      <c r="F69" s="121"/>
      <c r="G69" s="121"/>
      <c r="H69" s="122"/>
      <c r="I69" s="34"/>
      <c r="J69" s="55"/>
      <c r="K69" s="47"/>
      <c r="L69" s="47"/>
      <c r="M69" s="47"/>
      <c r="N69" s="47"/>
      <c r="O69" s="47"/>
      <c r="P69" s="47"/>
      <c r="Q69" s="47"/>
    </row>
    <row r="70" spans="1:17" s="48" customFormat="1" ht="12" customHeight="1">
      <c r="A70" s="102">
        <v>2000</v>
      </c>
      <c r="B70" s="269">
        <v>27009</v>
      </c>
      <c r="C70" s="269">
        <v>48224</v>
      </c>
      <c r="D70" s="269">
        <v>88052</v>
      </c>
      <c r="E70" s="269">
        <v>50034</v>
      </c>
      <c r="F70" s="269">
        <v>19581</v>
      </c>
      <c r="G70" s="269">
        <v>609</v>
      </c>
      <c r="H70" s="270">
        <v>233509</v>
      </c>
      <c r="I70" s="21"/>
    </row>
    <row r="71" spans="1:17" s="48" customFormat="1" ht="12" customHeight="1">
      <c r="A71" s="102">
        <v>2001</v>
      </c>
      <c r="B71" s="269">
        <v>26418</v>
      </c>
      <c r="C71" s="269">
        <v>47353</v>
      </c>
      <c r="D71" s="269">
        <v>87324</v>
      </c>
      <c r="E71" s="269">
        <v>50776</v>
      </c>
      <c r="F71" s="269">
        <v>19460</v>
      </c>
      <c r="G71" s="269">
        <v>584</v>
      </c>
      <c r="H71" s="270">
        <v>231915</v>
      </c>
      <c r="I71" s="21"/>
    </row>
    <row r="72" spans="1:17" s="48" customFormat="1" ht="12" customHeight="1">
      <c r="A72" s="102">
        <v>2002</v>
      </c>
      <c r="B72" s="269">
        <v>25819</v>
      </c>
      <c r="C72" s="269">
        <v>46769</v>
      </c>
      <c r="D72" s="269">
        <v>86825</v>
      </c>
      <c r="E72" s="269">
        <v>51656</v>
      </c>
      <c r="F72" s="269">
        <v>19432</v>
      </c>
      <c r="G72" s="269">
        <v>532</v>
      </c>
      <c r="H72" s="270">
        <v>231033</v>
      </c>
      <c r="I72" s="21"/>
    </row>
    <row r="73" spans="1:17" s="48" customFormat="1" ht="12" customHeight="1">
      <c r="A73" s="102">
        <v>2003</v>
      </c>
      <c r="B73" s="269">
        <v>29169</v>
      </c>
      <c r="C73" s="269">
        <v>50360</v>
      </c>
      <c r="D73" s="269">
        <v>92025</v>
      </c>
      <c r="E73" s="269">
        <v>55092</v>
      </c>
      <c r="F73" s="269">
        <v>20267</v>
      </c>
      <c r="G73" s="269">
        <v>619</v>
      </c>
      <c r="H73" s="270">
        <v>247532</v>
      </c>
      <c r="I73" s="21"/>
    </row>
    <row r="74" spans="1:17" s="48" customFormat="1" ht="12" customHeight="1">
      <c r="A74" s="102">
        <v>2004</v>
      </c>
      <c r="B74" s="269">
        <v>28508</v>
      </c>
      <c r="C74" s="269">
        <v>49879</v>
      </c>
      <c r="D74" s="269">
        <v>91843</v>
      </c>
      <c r="E74" s="269">
        <v>56477</v>
      </c>
      <c r="F74" s="269">
        <v>20334</v>
      </c>
      <c r="G74" s="269">
        <v>714</v>
      </c>
      <c r="H74" s="270">
        <v>247755</v>
      </c>
      <c r="I74" s="21"/>
    </row>
    <row r="75" spans="1:17" s="48" customFormat="1" ht="12" customHeight="1">
      <c r="A75" s="102">
        <v>2005</v>
      </c>
      <c r="B75" s="269">
        <v>27923</v>
      </c>
      <c r="C75" s="269">
        <v>49444</v>
      </c>
      <c r="D75" s="269">
        <v>91426</v>
      </c>
      <c r="E75" s="269">
        <v>58109</v>
      </c>
      <c r="F75" s="269">
        <v>20376</v>
      </c>
      <c r="G75" s="269">
        <v>863</v>
      </c>
      <c r="H75" s="270">
        <v>248141</v>
      </c>
      <c r="I75" s="21"/>
    </row>
    <row r="76" spans="1:17" s="48" customFormat="1" ht="12" customHeight="1">
      <c r="A76" s="102">
        <v>2006</v>
      </c>
      <c r="B76" s="269">
        <v>27536</v>
      </c>
      <c r="C76" s="269">
        <v>49893</v>
      </c>
      <c r="D76" s="269">
        <v>91313</v>
      </c>
      <c r="E76" s="269">
        <v>60437</v>
      </c>
      <c r="F76" s="269">
        <v>20805</v>
      </c>
      <c r="G76" s="269">
        <v>980</v>
      </c>
      <c r="H76" s="270">
        <v>250964</v>
      </c>
      <c r="I76" s="21"/>
    </row>
    <row r="77" spans="1:17" s="48" customFormat="1" ht="12" customHeight="1">
      <c r="A77" s="102">
        <v>2007</v>
      </c>
      <c r="B77" s="269">
        <v>27195</v>
      </c>
      <c r="C77" s="269">
        <v>51043</v>
      </c>
      <c r="D77" s="269">
        <v>92202</v>
      </c>
      <c r="E77" s="269">
        <v>62998</v>
      </c>
      <c r="F77" s="269">
        <v>21362</v>
      </c>
      <c r="G77" s="269">
        <v>1016</v>
      </c>
      <c r="H77" s="270">
        <v>255816</v>
      </c>
      <c r="I77" s="21"/>
    </row>
    <row r="78" spans="1:17" s="48" customFormat="1" ht="12" customHeight="1">
      <c r="A78" s="102">
        <v>2008</v>
      </c>
      <c r="B78" s="269">
        <v>26738</v>
      </c>
      <c r="C78" s="269">
        <v>51743</v>
      </c>
      <c r="D78" s="269">
        <v>92572</v>
      </c>
      <c r="E78" s="269">
        <v>65745</v>
      </c>
      <c r="F78" s="269">
        <v>22014</v>
      </c>
      <c r="G78" s="269">
        <v>987</v>
      </c>
      <c r="H78" s="270">
        <v>259799</v>
      </c>
      <c r="I78" s="21"/>
    </row>
    <row r="79" spans="1:17" s="48" customFormat="1" ht="12" customHeight="1">
      <c r="A79" s="102">
        <v>2009</v>
      </c>
      <c r="B79" s="269">
        <v>26381</v>
      </c>
      <c r="C79" s="269">
        <v>51795</v>
      </c>
      <c r="D79" s="269">
        <v>90164</v>
      </c>
      <c r="E79" s="269">
        <v>69737</v>
      </c>
      <c r="F79" s="269">
        <v>21785</v>
      </c>
      <c r="G79" s="269">
        <v>1924</v>
      </c>
      <c r="H79" s="270">
        <v>261786</v>
      </c>
      <c r="I79" s="21"/>
    </row>
    <row r="80" spans="1:17" s="48" customFormat="1" ht="12" customHeight="1">
      <c r="A80" s="102">
        <v>2010</v>
      </c>
      <c r="B80" s="271">
        <v>26474</v>
      </c>
      <c r="C80" s="271">
        <v>52932</v>
      </c>
      <c r="D80" s="271">
        <v>90832</v>
      </c>
      <c r="E80" s="271">
        <v>73033</v>
      </c>
      <c r="F80" s="271">
        <v>21315</v>
      </c>
      <c r="G80" s="271">
        <v>1196</v>
      </c>
      <c r="H80" s="272">
        <v>265782</v>
      </c>
      <c r="I80" s="21"/>
    </row>
    <row r="81" spans="1:11" s="48" customFormat="1" ht="12" customHeight="1">
      <c r="A81" s="102">
        <v>2011</v>
      </c>
      <c r="B81" s="271">
        <v>26597</v>
      </c>
      <c r="C81" s="271">
        <v>54008</v>
      </c>
      <c r="D81" s="271">
        <v>90546</v>
      </c>
      <c r="E81" s="271">
        <v>76143</v>
      </c>
      <c r="F81" s="271">
        <v>21189</v>
      </c>
      <c r="G81" s="271">
        <v>1501</v>
      </c>
      <c r="H81" s="272">
        <v>269984</v>
      </c>
      <c r="I81" s="21"/>
    </row>
    <row r="82" spans="1:11" s="48" customFormat="1" ht="12" customHeight="1">
      <c r="A82" s="102">
        <v>2012</v>
      </c>
      <c r="B82" s="271">
        <v>26697</v>
      </c>
      <c r="C82" s="271">
        <v>55300</v>
      </c>
      <c r="D82" s="271">
        <v>90740</v>
      </c>
      <c r="E82" s="271">
        <v>79581</v>
      </c>
      <c r="F82" s="271">
        <v>21325</v>
      </c>
      <c r="G82" s="271">
        <v>1549</v>
      </c>
      <c r="H82" s="272">
        <v>275192</v>
      </c>
      <c r="I82" s="21"/>
    </row>
    <row r="83" spans="1:11" s="48" customFormat="1" ht="12" customHeight="1">
      <c r="A83" s="102">
        <v>2013</v>
      </c>
      <c r="B83" s="271">
        <v>26814</v>
      </c>
      <c r="C83" s="271">
        <v>55989</v>
      </c>
      <c r="D83" s="271">
        <v>90662</v>
      </c>
      <c r="E83" s="271">
        <v>82563</v>
      </c>
      <c r="F83" s="271">
        <v>21311</v>
      </c>
      <c r="G83" s="271">
        <v>1532</v>
      </c>
      <c r="H83" s="272">
        <v>278871</v>
      </c>
      <c r="I83" s="21"/>
    </row>
    <row r="84" spans="1:11" s="48" customFormat="1" ht="12" customHeight="1">
      <c r="A84" s="102">
        <v>2014</v>
      </c>
      <c r="B84" s="271">
        <v>27168</v>
      </c>
      <c r="C84" s="271">
        <v>56661</v>
      </c>
      <c r="D84" s="271">
        <v>90298</v>
      </c>
      <c r="E84" s="271">
        <v>85748</v>
      </c>
      <c r="F84" s="271">
        <v>21231</v>
      </c>
      <c r="G84" s="271">
        <v>1543</v>
      </c>
      <c r="H84" s="272">
        <v>282649</v>
      </c>
      <c r="I84" s="21"/>
    </row>
    <row r="85" spans="1:11" s="48" customFormat="1" ht="12" customHeight="1">
      <c r="A85" s="102">
        <v>2015</v>
      </c>
      <c r="B85" s="271">
        <v>27551</v>
      </c>
      <c r="C85" s="271">
        <v>57639</v>
      </c>
      <c r="D85" s="271">
        <v>89771</v>
      </c>
      <c r="E85" s="271">
        <v>88636</v>
      </c>
      <c r="F85" s="271">
        <v>21706</v>
      </c>
      <c r="G85" s="271">
        <v>2161</v>
      </c>
      <c r="H85" s="272">
        <v>287464</v>
      </c>
      <c r="I85" s="21"/>
    </row>
    <row r="86" spans="1:11" s="48" customFormat="1" ht="12" customHeight="1">
      <c r="A86" s="102">
        <v>2016</v>
      </c>
      <c r="B86" s="271">
        <v>28613</v>
      </c>
      <c r="C86" s="271">
        <v>58883</v>
      </c>
      <c r="D86" s="271">
        <v>89191</v>
      </c>
      <c r="E86" s="271">
        <v>93376</v>
      </c>
      <c r="F86" s="271">
        <v>21455</v>
      </c>
      <c r="G86" s="271">
        <v>1549</v>
      </c>
      <c r="H86" s="272">
        <v>293067</v>
      </c>
      <c r="I86" s="21"/>
    </row>
    <row r="87" spans="1:11" s="48" customFormat="1" ht="12" customHeight="1">
      <c r="A87" s="102">
        <v>2017</v>
      </c>
      <c r="B87" s="271">
        <v>29250</v>
      </c>
      <c r="C87" s="271">
        <v>60562</v>
      </c>
      <c r="D87" s="271">
        <v>89869</v>
      </c>
      <c r="E87" s="271">
        <v>97310</v>
      </c>
      <c r="F87" s="271">
        <v>21957</v>
      </c>
      <c r="G87" s="271">
        <v>1797</v>
      </c>
      <c r="H87" s="272">
        <v>300745</v>
      </c>
      <c r="I87" s="21"/>
    </row>
    <row r="88" spans="1:11" s="48" customFormat="1" ht="12" customHeight="1">
      <c r="A88" s="102">
        <v>2018</v>
      </c>
      <c r="B88" s="269">
        <v>30298</v>
      </c>
      <c r="C88" s="269">
        <v>62105</v>
      </c>
      <c r="D88" s="269">
        <v>89467</v>
      </c>
      <c r="E88" s="269">
        <v>100882</v>
      </c>
      <c r="F88" s="269">
        <v>22234</v>
      </c>
      <c r="G88" s="269">
        <v>1530</v>
      </c>
      <c r="H88" s="270">
        <v>306516</v>
      </c>
      <c r="I88" s="21"/>
    </row>
    <row r="89" spans="1:11" s="48" customFormat="1" ht="12" customHeight="1">
      <c r="A89" s="102">
        <v>2019</v>
      </c>
      <c r="B89" s="269">
        <v>30676</v>
      </c>
      <c r="C89" s="269">
        <v>63673</v>
      </c>
      <c r="D89" s="269">
        <v>89995</v>
      </c>
      <c r="E89" s="269">
        <v>105144</v>
      </c>
      <c r="F89" s="269">
        <v>22696</v>
      </c>
      <c r="G89" s="269">
        <v>1332</v>
      </c>
      <c r="H89" s="270">
        <v>313516</v>
      </c>
      <c r="I89" s="21"/>
    </row>
    <row r="90" spans="1:11" s="48" customFormat="1" ht="12" customHeight="1">
      <c r="A90" s="102">
        <v>2020</v>
      </c>
      <c r="B90" s="269">
        <v>31383</v>
      </c>
      <c r="C90" s="269">
        <v>65745</v>
      </c>
      <c r="D90" s="269">
        <v>90679</v>
      </c>
      <c r="E90" s="269">
        <v>109300</v>
      </c>
      <c r="F90" s="269">
        <v>23115</v>
      </c>
      <c r="G90" s="269">
        <v>1747</v>
      </c>
      <c r="H90" s="270">
        <v>321969</v>
      </c>
      <c r="I90" s="21"/>
    </row>
    <row r="91" spans="1:11" s="48" customFormat="1" ht="12" customHeight="1">
      <c r="A91" s="102">
        <v>2021</v>
      </c>
      <c r="B91" s="269">
        <v>31472</v>
      </c>
      <c r="C91" s="269">
        <v>67673</v>
      </c>
      <c r="D91" s="269">
        <v>91771</v>
      </c>
      <c r="E91" s="269">
        <v>113868</v>
      </c>
      <c r="F91" s="269">
        <v>23506</v>
      </c>
      <c r="G91" s="269">
        <v>4096</v>
      </c>
      <c r="H91" s="270">
        <v>332386</v>
      </c>
      <c r="I91" s="21"/>
      <c r="K91" s="379"/>
    </row>
    <row r="92" spans="1:11" s="48" customFormat="1" ht="12" customHeight="1">
      <c r="A92" s="102">
        <v>2022</v>
      </c>
      <c r="B92" s="269">
        <v>31666</v>
      </c>
      <c r="C92" s="269">
        <v>69561</v>
      </c>
      <c r="D92" s="269">
        <v>91460</v>
      </c>
      <c r="E92" s="269">
        <v>118943</v>
      </c>
      <c r="F92" s="269">
        <v>23985</v>
      </c>
      <c r="G92" s="269">
        <v>3025</v>
      </c>
      <c r="H92" s="270">
        <v>338640</v>
      </c>
      <c r="I92" s="21"/>
      <c r="K92" s="379"/>
    </row>
    <row r="93" spans="1:11" s="48" customFormat="1" ht="12" customHeight="1">
      <c r="A93" s="102" t="s">
        <v>87</v>
      </c>
      <c r="B93" s="271">
        <f t="shared" ref="B93:H93" si="4">B92-B91</f>
        <v>194</v>
      </c>
      <c r="C93" s="271">
        <f t="shared" si="4"/>
        <v>1888</v>
      </c>
      <c r="D93" s="271">
        <f t="shared" si="4"/>
        <v>-311</v>
      </c>
      <c r="E93" s="271">
        <f t="shared" si="4"/>
        <v>5075</v>
      </c>
      <c r="F93" s="271">
        <f t="shared" si="4"/>
        <v>479</v>
      </c>
      <c r="G93" s="271">
        <f t="shared" si="4"/>
        <v>-1071</v>
      </c>
      <c r="H93" s="272">
        <f t="shared" si="4"/>
        <v>6254</v>
      </c>
      <c r="I93" s="21"/>
      <c r="K93" s="47"/>
    </row>
    <row r="94" spans="1:11" s="48" customFormat="1" ht="12" customHeight="1">
      <c r="A94" s="102" t="s">
        <v>88</v>
      </c>
      <c r="B94" s="273">
        <f t="shared" ref="B94:H94" si="5">((B92/B91)-1)*100</f>
        <v>0.6164209456024361</v>
      </c>
      <c r="C94" s="273">
        <f t="shared" si="5"/>
        <v>2.7898866608544015</v>
      </c>
      <c r="D94" s="273">
        <f t="shared" si="5"/>
        <v>-0.33888701223697693</v>
      </c>
      <c r="E94" s="273">
        <f t="shared" si="5"/>
        <v>4.4569150244142319</v>
      </c>
      <c r="F94" s="273">
        <f t="shared" si="5"/>
        <v>2.0377775887007621</v>
      </c>
      <c r="G94" s="273">
        <f t="shared" si="5"/>
        <v>-26.1474609375</v>
      </c>
      <c r="H94" s="360">
        <f t="shared" si="5"/>
        <v>1.8815473575902741</v>
      </c>
      <c r="I94" s="15"/>
      <c r="K94" s="379"/>
    </row>
    <row r="95" spans="1:11" s="48" customFormat="1" ht="4.5" customHeight="1">
      <c r="A95" s="170"/>
      <c r="B95" s="164"/>
      <c r="C95" s="164"/>
      <c r="D95" s="164"/>
      <c r="E95" s="164"/>
      <c r="F95" s="164"/>
      <c r="G95" s="164"/>
      <c r="H95" s="165"/>
      <c r="I95" s="15"/>
    </row>
    <row r="96" spans="1:11" s="48" customFormat="1" ht="4.5" customHeight="1">
      <c r="A96" s="169"/>
      <c r="B96" s="249"/>
      <c r="C96" s="249"/>
      <c r="D96" s="249"/>
      <c r="E96" s="249"/>
      <c r="F96" s="249"/>
      <c r="G96" s="249"/>
      <c r="H96" s="250"/>
      <c r="I96" s="15"/>
    </row>
    <row r="97" spans="1:17" s="49" customFormat="1" ht="12" customHeight="1">
      <c r="A97" s="5" t="s">
        <v>17</v>
      </c>
      <c r="B97" s="121"/>
      <c r="C97" s="121"/>
      <c r="D97" s="121"/>
      <c r="E97" s="121"/>
      <c r="F97" s="121"/>
      <c r="G97" s="121"/>
      <c r="H97" s="122"/>
      <c r="I97" s="34"/>
      <c r="J97" s="55"/>
      <c r="K97" s="47"/>
      <c r="L97" s="47"/>
      <c r="M97" s="47"/>
      <c r="N97" s="47"/>
      <c r="O97" s="47"/>
      <c r="P97" s="47"/>
      <c r="Q97" s="47"/>
    </row>
    <row r="98" spans="1:17" s="48" customFormat="1" ht="12" customHeight="1">
      <c r="A98" s="102">
        <v>2000</v>
      </c>
      <c r="B98" s="269">
        <v>83305</v>
      </c>
      <c r="C98" s="269">
        <v>159854</v>
      </c>
      <c r="D98" s="269">
        <v>320655</v>
      </c>
      <c r="E98" s="269">
        <v>154274</v>
      </c>
      <c r="F98" s="269">
        <v>68902</v>
      </c>
      <c r="G98" s="269">
        <v>2590</v>
      </c>
      <c r="H98" s="270">
        <v>789580</v>
      </c>
      <c r="I98" s="15"/>
    </row>
    <row r="99" spans="1:17" s="48" customFormat="1" ht="12" customHeight="1">
      <c r="A99" s="102">
        <v>2001</v>
      </c>
      <c r="B99" s="269">
        <v>81794</v>
      </c>
      <c r="C99" s="269">
        <v>157675</v>
      </c>
      <c r="D99" s="269">
        <v>319595</v>
      </c>
      <c r="E99" s="269">
        <v>157592</v>
      </c>
      <c r="F99" s="269">
        <v>68805</v>
      </c>
      <c r="G99" s="269">
        <v>2619</v>
      </c>
      <c r="H99" s="270">
        <v>788080</v>
      </c>
      <c r="I99" s="15"/>
    </row>
    <row r="100" spans="1:17" s="48" customFormat="1" ht="12" customHeight="1">
      <c r="A100" s="102">
        <v>2002</v>
      </c>
      <c r="B100" s="269">
        <v>80393</v>
      </c>
      <c r="C100" s="269">
        <v>158452</v>
      </c>
      <c r="D100" s="269">
        <v>318306</v>
      </c>
      <c r="E100" s="269">
        <v>160639</v>
      </c>
      <c r="F100" s="269">
        <v>68949</v>
      </c>
      <c r="G100" s="269">
        <v>2317</v>
      </c>
      <c r="H100" s="270">
        <v>789056</v>
      </c>
      <c r="I100" s="15"/>
    </row>
    <row r="101" spans="1:17" s="48" customFormat="1" ht="12" customHeight="1">
      <c r="A101" s="102">
        <v>2003</v>
      </c>
      <c r="B101" s="269">
        <v>91229</v>
      </c>
      <c r="C101" s="269">
        <v>170390</v>
      </c>
      <c r="D101" s="269">
        <v>340642</v>
      </c>
      <c r="E101" s="269">
        <v>172208</v>
      </c>
      <c r="F101" s="269">
        <v>73676</v>
      </c>
      <c r="G101" s="269">
        <v>2454</v>
      </c>
      <c r="H101" s="270">
        <v>850599</v>
      </c>
      <c r="I101" s="15"/>
    </row>
    <row r="102" spans="1:17" s="48" customFormat="1" ht="12" customHeight="1">
      <c r="A102" s="102">
        <v>2004</v>
      </c>
      <c r="B102" s="269">
        <v>89704</v>
      </c>
      <c r="C102" s="269">
        <v>170628</v>
      </c>
      <c r="D102" s="269">
        <v>339087</v>
      </c>
      <c r="E102" s="269">
        <v>177362</v>
      </c>
      <c r="F102" s="269">
        <v>74176</v>
      </c>
      <c r="G102" s="269">
        <v>2706</v>
      </c>
      <c r="H102" s="270">
        <v>853663</v>
      </c>
      <c r="I102" s="15"/>
    </row>
    <row r="103" spans="1:17" s="48" customFormat="1" ht="12" customHeight="1">
      <c r="A103" s="102">
        <v>2005</v>
      </c>
      <c r="B103" s="269">
        <v>88491</v>
      </c>
      <c r="C103" s="269">
        <v>172605</v>
      </c>
      <c r="D103" s="269">
        <v>337436</v>
      </c>
      <c r="E103" s="269">
        <v>183719</v>
      </c>
      <c r="F103" s="269">
        <v>75517</v>
      </c>
      <c r="G103" s="269">
        <v>3032</v>
      </c>
      <c r="H103" s="270">
        <v>860800</v>
      </c>
      <c r="I103" s="15"/>
    </row>
    <row r="104" spans="1:17" s="48" customFormat="1" ht="12" customHeight="1">
      <c r="A104" s="102">
        <v>2006</v>
      </c>
      <c r="B104" s="269">
        <v>87691</v>
      </c>
      <c r="C104" s="269">
        <v>178875</v>
      </c>
      <c r="D104" s="269">
        <v>335088</v>
      </c>
      <c r="E104" s="269">
        <v>191497</v>
      </c>
      <c r="F104" s="269">
        <v>77139</v>
      </c>
      <c r="G104" s="269">
        <v>3388</v>
      </c>
      <c r="H104" s="270">
        <v>873678</v>
      </c>
      <c r="I104" s="15"/>
    </row>
    <row r="105" spans="1:17" s="48" customFormat="1" ht="12" customHeight="1">
      <c r="A105" s="102">
        <v>2007</v>
      </c>
      <c r="B105" s="269">
        <v>86714</v>
      </c>
      <c r="C105" s="269">
        <v>186761</v>
      </c>
      <c r="D105" s="269">
        <v>338526</v>
      </c>
      <c r="E105" s="269">
        <v>201647</v>
      </c>
      <c r="F105" s="269">
        <v>79732</v>
      </c>
      <c r="G105" s="269">
        <v>3871</v>
      </c>
      <c r="H105" s="270">
        <v>897251</v>
      </c>
      <c r="I105" s="15"/>
    </row>
    <row r="106" spans="1:17" s="48" customFormat="1" ht="12" customHeight="1">
      <c r="A106" s="102">
        <v>2008</v>
      </c>
      <c r="B106" s="269">
        <v>86069</v>
      </c>
      <c r="C106" s="269">
        <v>190756</v>
      </c>
      <c r="D106" s="269">
        <v>340362</v>
      </c>
      <c r="E106" s="269">
        <v>211736</v>
      </c>
      <c r="F106" s="269">
        <v>82511</v>
      </c>
      <c r="G106" s="269">
        <v>4449</v>
      </c>
      <c r="H106" s="270">
        <v>915883</v>
      </c>
      <c r="I106" s="15"/>
    </row>
    <row r="107" spans="1:17" s="48" customFormat="1" ht="12" customHeight="1">
      <c r="A107" s="102">
        <v>2009</v>
      </c>
      <c r="B107" s="269">
        <v>81479</v>
      </c>
      <c r="C107" s="269">
        <v>188289</v>
      </c>
      <c r="D107" s="269">
        <v>335429</v>
      </c>
      <c r="E107" s="269">
        <v>226735</v>
      </c>
      <c r="F107" s="269">
        <v>83606</v>
      </c>
      <c r="G107" s="269">
        <v>10408</v>
      </c>
      <c r="H107" s="270">
        <v>925946</v>
      </c>
      <c r="I107" s="15"/>
    </row>
    <row r="108" spans="1:17" s="48" customFormat="1" ht="12" customHeight="1">
      <c r="A108" s="102">
        <v>2010</v>
      </c>
      <c r="B108" s="271">
        <v>80390</v>
      </c>
      <c r="C108" s="271">
        <v>202145</v>
      </c>
      <c r="D108" s="271">
        <v>335694</v>
      </c>
      <c r="E108" s="271">
        <v>239563</v>
      </c>
      <c r="F108" s="271">
        <v>76990</v>
      </c>
      <c r="G108" s="271">
        <v>8393</v>
      </c>
      <c r="H108" s="272">
        <v>943175</v>
      </c>
      <c r="I108" s="15"/>
    </row>
    <row r="109" spans="1:17" s="48" customFormat="1" ht="12" customHeight="1">
      <c r="A109" s="102">
        <v>2011</v>
      </c>
      <c r="B109" s="271">
        <v>79866</v>
      </c>
      <c r="C109" s="271">
        <v>207089</v>
      </c>
      <c r="D109" s="271">
        <v>333389</v>
      </c>
      <c r="E109" s="271">
        <v>249655</v>
      </c>
      <c r="F109" s="271">
        <v>77749</v>
      </c>
      <c r="G109" s="271">
        <v>12324</v>
      </c>
      <c r="H109" s="272">
        <v>960072</v>
      </c>
      <c r="I109" s="15"/>
    </row>
    <row r="110" spans="1:17" s="48" customFormat="1" ht="12" customHeight="1">
      <c r="A110" s="102">
        <v>2012</v>
      </c>
      <c r="B110" s="271">
        <v>79166</v>
      </c>
      <c r="C110" s="271">
        <v>212833</v>
      </c>
      <c r="D110" s="271">
        <v>332597</v>
      </c>
      <c r="E110" s="271">
        <v>261684</v>
      </c>
      <c r="F110" s="271">
        <v>78643</v>
      </c>
      <c r="G110" s="271">
        <v>13548</v>
      </c>
      <c r="H110" s="272">
        <v>978471</v>
      </c>
      <c r="I110" s="15"/>
    </row>
    <row r="111" spans="1:17" s="48" customFormat="1" ht="12" customHeight="1">
      <c r="A111" s="102">
        <v>2013</v>
      </c>
      <c r="B111" s="271">
        <v>79442</v>
      </c>
      <c r="C111" s="271">
        <v>215355</v>
      </c>
      <c r="D111" s="271">
        <v>330973</v>
      </c>
      <c r="E111" s="271">
        <v>272257</v>
      </c>
      <c r="F111" s="271">
        <v>79395</v>
      </c>
      <c r="G111" s="271">
        <v>13610</v>
      </c>
      <c r="H111" s="272">
        <v>991032</v>
      </c>
      <c r="I111" s="15"/>
    </row>
    <row r="112" spans="1:17" s="48" customFormat="1" ht="12" customHeight="1">
      <c r="A112" s="102">
        <v>2014</v>
      </c>
      <c r="B112" s="271">
        <v>80924</v>
      </c>
      <c r="C112" s="271">
        <v>219304</v>
      </c>
      <c r="D112" s="271">
        <v>329232</v>
      </c>
      <c r="E112" s="271">
        <v>284027</v>
      </c>
      <c r="F112" s="271">
        <v>79487</v>
      </c>
      <c r="G112" s="271">
        <v>13545</v>
      </c>
      <c r="H112" s="272">
        <v>1006519</v>
      </c>
      <c r="I112" s="15"/>
    </row>
    <row r="113" spans="1:11" s="48" customFormat="1" ht="12" customHeight="1">
      <c r="A113" s="102">
        <v>2015</v>
      </c>
      <c r="B113" s="269">
        <v>84393</v>
      </c>
      <c r="C113" s="269">
        <v>219013</v>
      </c>
      <c r="D113" s="269">
        <v>326874</v>
      </c>
      <c r="E113" s="269">
        <v>293000</v>
      </c>
      <c r="F113" s="269">
        <v>84629</v>
      </c>
      <c r="G113" s="269">
        <v>17357</v>
      </c>
      <c r="H113" s="270">
        <v>1025266</v>
      </c>
      <c r="I113" s="15"/>
    </row>
    <row r="114" spans="1:11" s="48" customFormat="1" ht="12" customHeight="1">
      <c r="A114" s="102">
        <v>2016</v>
      </c>
      <c r="B114" s="269">
        <v>88675</v>
      </c>
      <c r="C114" s="269">
        <v>231290</v>
      </c>
      <c r="D114" s="269">
        <v>324514</v>
      </c>
      <c r="E114" s="269">
        <v>311747</v>
      </c>
      <c r="F114" s="269">
        <v>79795</v>
      </c>
      <c r="G114" s="269">
        <v>11098</v>
      </c>
      <c r="H114" s="270">
        <v>1047119</v>
      </c>
      <c r="I114" s="15"/>
    </row>
    <row r="115" spans="1:11" s="48" customFormat="1" ht="12" customHeight="1">
      <c r="A115" s="102">
        <v>2017</v>
      </c>
      <c r="B115" s="269">
        <v>91658</v>
      </c>
      <c r="C115" s="269">
        <v>239878</v>
      </c>
      <c r="D115" s="269">
        <v>325374</v>
      </c>
      <c r="E115" s="269">
        <v>326420</v>
      </c>
      <c r="F115" s="269">
        <v>80659</v>
      </c>
      <c r="G115" s="269">
        <v>11372</v>
      </c>
      <c r="H115" s="270">
        <v>1075361</v>
      </c>
      <c r="I115" s="15"/>
    </row>
    <row r="116" spans="1:11" s="48" customFormat="1" ht="12" customHeight="1">
      <c r="A116" s="102">
        <v>2018</v>
      </c>
      <c r="B116" s="269">
        <f>SUM(B88,B60,B32)</f>
        <v>96411</v>
      </c>
      <c r="C116" s="269">
        <f t="shared" ref="C116:H116" si="6">SUM(C88,C60,C32)</f>
        <v>248055</v>
      </c>
      <c r="D116" s="269">
        <f t="shared" si="6"/>
        <v>322304</v>
      </c>
      <c r="E116" s="269">
        <f t="shared" si="6"/>
        <v>338913</v>
      </c>
      <c r="F116" s="269">
        <f t="shared" si="6"/>
        <v>80919</v>
      </c>
      <c r="G116" s="269">
        <f t="shared" si="6"/>
        <v>12842</v>
      </c>
      <c r="H116" s="270">
        <f t="shared" si="6"/>
        <v>1099444</v>
      </c>
      <c r="I116" s="15"/>
    </row>
    <row r="117" spans="1:11" s="48" customFormat="1" ht="12" customHeight="1">
      <c r="A117" s="102">
        <v>2019</v>
      </c>
      <c r="B117" s="269">
        <f t="shared" ref="B117:H118" si="7">SUM(B33,B61,B89)</f>
        <v>98097</v>
      </c>
      <c r="C117" s="269">
        <f t="shared" si="7"/>
        <v>260439</v>
      </c>
      <c r="D117" s="269">
        <f t="shared" si="7"/>
        <v>324970</v>
      </c>
      <c r="E117" s="269">
        <f t="shared" si="7"/>
        <v>356199</v>
      </c>
      <c r="F117" s="269">
        <f t="shared" si="7"/>
        <v>83156</v>
      </c>
      <c r="G117" s="269">
        <f t="shared" si="7"/>
        <v>8546</v>
      </c>
      <c r="H117" s="270">
        <f t="shared" si="7"/>
        <v>1131407</v>
      </c>
      <c r="I117" s="15"/>
    </row>
    <row r="118" spans="1:11" s="48" customFormat="1" ht="12" customHeight="1">
      <c r="A118" s="102">
        <v>2020</v>
      </c>
      <c r="B118" s="269">
        <f t="shared" si="7"/>
        <v>101274</v>
      </c>
      <c r="C118" s="269">
        <f t="shared" si="7"/>
        <v>272766</v>
      </c>
      <c r="D118" s="269">
        <f t="shared" si="7"/>
        <v>329083</v>
      </c>
      <c r="E118" s="269">
        <f t="shared" si="7"/>
        <v>371485</v>
      </c>
      <c r="F118" s="269">
        <f t="shared" si="7"/>
        <v>84480</v>
      </c>
      <c r="G118" s="269">
        <f t="shared" si="7"/>
        <v>11252</v>
      </c>
      <c r="H118" s="270">
        <f t="shared" si="7"/>
        <v>1170340</v>
      </c>
      <c r="I118" s="15"/>
    </row>
    <row r="119" spans="1:11" s="48" customFormat="1" ht="12" customHeight="1">
      <c r="A119" s="102">
        <v>2021</v>
      </c>
      <c r="B119" s="269">
        <v>100192</v>
      </c>
      <c r="C119" s="269">
        <v>287318</v>
      </c>
      <c r="D119" s="269">
        <v>334574</v>
      </c>
      <c r="E119" s="269">
        <v>389997</v>
      </c>
      <c r="F119" s="269">
        <v>86117</v>
      </c>
      <c r="G119" s="269">
        <v>16661</v>
      </c>
      <c r="H119" s="270">
        <v>1214859</v>
      </c>
      <c r="I119" s="21"/>
      <c r="K119" s="379"/>
    </row>
    <row r="120" spans="1:11" s="48" customFormat="1" ht="12" customHeight="1">
      <c r="A120" s="102">
        <v>2022</v>
      </c>
      <c r="B120" s="269">
        <f>SUM(B36,B64,B92)</f>
        <v>99674</v>
      </c>
      <c r="C120" s="269">
        <f t="shared" ref="C120:H120" si="8">SUM(C36,C64,C92)</f>
        <v>296584</v>
      </c>
      <c r="D120" s="269">
        <f t="shared" si="8"/>
        <v>333782</v>
      </c>
      <c r="E120" s="269">
        <f t="shared" si="8"/>
        <v>407815</v>
      </c>
      <c r="F120" s="269">
        <f t="shared" si="8"/>
        <v>86862</v>
      </c>
      <c r="G120" s="269">
        <f t="shared" si="8"/>
        <v>16563</v>
      </c>
      <c r="H120" s="270">
        <f t="shared" si="8"/>
        <v>1241280</v>
      </c>
      <c r="I120" s="21"/>
      <c r="K120" s="379"/>
    </row>
    <row r="121" spans="1:11" s="48" customFormat="1" ht="12" customHeight="1">
      <c r="A121" s="102" t="s">
        <v>87</v>
      </c>
      <c r="B121" s="271">
        <f t="shared" ref="B121:H121" si="9">B120-B119</f>
        <v>-518</v>
      </c>
      <c r="C121" s="271">
        <f t="shared" si="9"/>
        <v>9266</v>
      </c>
      <c r="D121" s="271">
        <f t="shared" si="9"/>
        <v>-792</v>
      </c>
      <c r="E121" s="271">
        <f t="shared" si="9"/>
        <v>17818</v>
      </c>
      <c r="F121" s="271">
        <f t="shared" si="9"/>
        <v>745</v>
      </c>
      <c r="G121" s="271">
        <f t="shared" si="9"/>
        <v>-98</v>
      </c>
      <c r="H121" s="272">
        <f t="shared" si="9"/>
        <v>26421</v>
      </c>
      <c r="I121" s="21"/>
      <c r="K121" s="47"/>
    </row>
    <row r="122" spans="1:11" s="48" customFormat="1" ht="12" customHeight="1">
      <c r="A122" s="102" t="s">
        <v>88</v>
      </c>
      <c r="B122" s="273">
        <f t="shared" ref="B122:H122" si="10">((B120/B119)-1)*100</f>
        <v>-0.51700734589588127</v>
      </c>
      <c r="C122" s="273">
        <f t="shared" si="10"/>
        <v>3.2249980857447236</v>
      </c>
      <c r="D122" s="273">
        <f t="shared" si="10"/>
        <v>-0.23671893213459416</v>
      </c>
      <c r="E122" s="273">
        <f t="shared" si="10"/>
        <v>4.5687530929725106</v>
      </c>
      <c r="F122" s="273">
        <f t="shared" si="10"/>
        <v>0.86510212849959522</v>
      </c>
      <c r="G122" s="273">
        <f t="shared" si="10"/>
        <v>-0.58819998799591877</v>
      </c>
      <c r="H122" s="360">
        <f t="shared" si="10"/>
        <v>2.1748202877864831</v>
      </c>
      <c r="I122" s="15"/>
      <c r="K122" s="379"/>
    </row>
    <row r="123" spans="1:11" s="48" customFormat="1" ht="4.5" customHeight="1">
      <c r="A123" s="170"/>
      <c r="B123" s="164"/>
      <c r="C123" s="164"/>
      <c r="D123" s="164"/>
      <c r="E123" s="164"/>
      <c r="F123" s="164"/>
      <c r="G123" s="164"/>
      <c r="H123" s="165"/>
      <c r="I123" s="15"/>
    </row>
    <row r="124" spans="1:11" s="48" customFormat="1" ht="9" customHeight="1">
      <c r="A124" s="49"/>
      <c r="B124" s="50"/>
      <c r="C124" s="50"/>
      <c r="D124" s="50"/>
      <c r="E124" s="50"/>
      <c r="F124" s="50"/>
      <c r="G124" s="50"/>
      <c r="H124" s="49"/>
      <c r="I124" s="15"/>
    </row>
    <row r="125" spans="1:11" s="93" customFormat="1" ht="9" customHeight="1">
      <c r="A125" s="86" t="s">
        <v>78</v>
      </c>
      <c r="B125" s="92"/>
      <c r="C125" s="92"/>
      <c r="D125" s="92"/>
      <c r="E125" s="92"/>
      <c r="F125" s="92"/>
      <c r="G125" s="92"/>
      <c r="I125" s="84"/>
    </row>
  </sheetData>
  <phoneticPr fontId="5" type="noConversion"/>
  <hyperlinks>
    <hyperlink ref="H1" location="E!A1" display="Retour au menu" xr:uid="{00000000-0004-0000-0300-000000000000}"/>
  </hyperlinks>
  <pageMargins left="0.59055118110236227" right="0.59055118110236227" top="1.1811023622047245" bottom="0.59055118110236227" header="0.11811023622047245" footer="0.19685039370078741"/>
  <pageSetup paperSize="9" scale="70" orientation="landscape" r:id="rId1"/>
  <headerFooter alignWithMargins="0">
    <oddHeader xml:space="preserve">&amp;L&amp;G  &amp;"HermesTT,Normal"&amp;14&amp;U&amp;K002060Le marché du travail bruxellois : données statistiques - &amp;12Emploi indépendant&amp;10&amp;U                                                                                                            </oddHeader>
    <oddFooter xml:space="preserve">&amp;R&amp;8E &amp;P </oddFooter>
  </headerFooter>
  <rowBreaks count="3" manualBreakCount="3">
    <brk id="39" max="7" man="1"/>
    <brk id="67" max="7" man="1"/>
    <brk id="9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7"/>
  <sheetViews>
    <sheetView showGridLines="0" zoomScaleNormal="100" workbookViewId="0">
      <selection activeCell="C2" sqref="C2"/>
    </sheetView>
  </sheetViews>
  <sheetFormatPr baseColWidth="10" defaultColWidth="11.44140625" defaultRowHeight="10.199999999999999"/>
  <cols>
    <col min="1" max="1" width="21.6640625" style="54" customWidth="1"/>
    <col min="2" max="5" width="9.44140625" style="54" customWidth="1"/>
    <col min="6" max="6" width="3.6640625" style="54" customWidth="1"/>
    <col min="7" max="7" width="21.6640625" style="58" customWidth="1"/>
    <col min="8" max="11" width="9.44140625" style="54" customWidth="1"/>
    <col min="12" max="12" width="8.109375" style="54" customWidth="1"/>
    <col min="13" max="16384" width="11.44140625" style="54"/>
  </cols>
  <sheetData>
    <row r="1" spans="1:17" s="4" customFormat="1" ht="24" customHeight="1">
      <c r="A1" s="17" t="s">
        <v>76</v>
      </c>
      <c r="E1" s="20"/>
      <c r="F1" s="20"/>
      <c r="K1" s="65" t="s">
        <v>42</v>
      </c>
      <c r="Q1" s="17"/>
    </row>
    <row r="2" spans="1:17" s="4" customFormat="1" ht="3" customHeight="1">
      <c r="A2" s="400"/>
      <c r="B2" s="395"/>
      <c r="C2" s="395"/>
      <c r="D2" s="395"/>
      <c r="E2" s="399"/>
      <c r="F2" s="399"/>
      <c r="G2" s="395"/>
      <c r="H2" s="395"/>
      <c r="I2" s="395"/>
      <c r="J2" s="395"/>
      <c r="K2" s="395"/>
      <c r="L2" s="395"/>
      <c r="Q2" s="19"/>
    </row>
    <row r="3" spans="1:17" s="4" customFormat="1" ht="3" customHeight="1">
      <c r="A3" s="394"/>
      <c r="B3" s="394"/>
      <c r="C3" s="394"/>
      <c r="D3" s="394"/>
      <c r="E3" s="394"/>
      <c r="F3" s="394"/>
      <c r="G3" s="394"/>
      <c r="H3" s="394"/>
      <c r="I3" s="394"/>
      <c r="J3" s="394"/>
      <c r="K3" s="394"/>
      <c r="L3" s="394"/>
    </row>
    <row r="4" spans="1:17" s="4" customFormat="1" ht="3" customHeight="1">
      <c r="A4" s="394"/>
      <c r="B4" s="394"/>
      <c r="C4" s="394"/>
      <c r="D4" s="394"/>
      <c r="E4" s="394"/>
      <c r="F4" s="394"/>
      <c r="G4" s="394"/>
      <c r="H4" s="394"/>
      <c r="I4" s="394"/>
      <c r="J4" s="394"/>
      <c r="K4" s="394"/>
      <c r="L4" s="394"/>
    </row>
    <row r="5" spans="1:17" s="4" customFormat="1" ht="3" customHeight="1">
      <c r="A5" s="394"/>
      <c r="B5" s="394"/>
      <c r="C5" s="394"/>
      <c r="D5" s="394"/>
      <c r="E5" s="394"/>
      <c r="F5" s="394"/>
      <c r="G5" s="394"/>
      <c r="H5" s="394"/>
      <c r="I5" s="394"/>
      <c r="J5" s="394"/>
      <c r="K5" s="394"/>
      <c r="L5" s="394"/>
    </row>
    <row r="6" spans="1:17" s="4" customFormat="1" ht="3" customHeight="1">
      <c r="A6" s="394"/>
      <c r="B6" s="394"/>
      <c r="C6" s="394"/>
      <c r="D6" s="394"/>
      <c r="E6" s="394"/>
      <c r="F6" s="394"/>
      <c r="G6" s="394"/>
      <c r="H6" s="394"/>
      <c r="I6" s="394"/>
      <c r="J6" s="394"/>
      <c r="K6" s="394"/>
      <c r="L6" s="394"/>
    </row>
    <row r="7" spans="1:17" s="4" customFormat="1" ht="18.75" customHeight="1">
      <c r="A7" s="404" t="s">
        <v>89</v>
      </c>
      <c r="B7" s="404"/>
      <c r="C7" s="404"/>
      <c r="D7" s="404"/>
      <c r="E7" s="404"/>
      <c r="F7" s="404"/>
      <c r="G7" s="404"/>
      <c r="H7" s="404"/>
      <c r="I7" s="404"/>
      <c r="J7" s="404"/>
      <c r="K7" s="404"/>
      <c r="L7" s="15"/>
      <c r="O7" s="15"/>
      <c r="P7" s="15"/>
      <c r="Q7" s="15"/>
    </row>
    <row r="8" spans="1:17" s="4" customFormat="1" ht="4.5" customHeight="1">
      <c r="A8" s="15"/>
      <c r="B8" s="15"/>
      <c r="C8" s="15"/>
      <c r="D8" s="15"/>
      <c r="E8" s="21"/>
      <c r="F8" s="21"/>
      <c r="G8" s="56"/>
      <c r="H8" s="15"/>
      <c r="I8" s="15"/>
      <c r="J8" s="15"/>
      <c r="K8" s="15"/>
      <c r="L8" s="15"/>
      <c r="O8" s="15"/>
      <c r="P8" s="15"/>
      <c r="Q8" s="15"/>
    </row>
    <row r="9" spans="1:17" s="4" customFormat="1" ht="4.5" customHeight="1">
      <c r="A9" s="100"/>
      <c r="B9" s="110"/>
      <c r="C9" s="110"/>
      <c r="D9" s="110"/>
      <c r="E9" s="138"/>
      <c r="F9" s="21"/>
      <c r="G9" s="137"/>
      <c r="H9" s="110"/>
      <c r="I9" s="110"/>
      <c r="J9" s="110"/>
      <c r="K9" s="112"/>
      <c r="L9" s="15"/>
      <c r="O9" s="15"/>
      <c r="P9" s="15"/>
      <c r="Q9" s="15"/>
    </row>
    <row r="10" spans="1:17" s="5" customFormat="1" ht="24" customHeight="1">
      <c r="A10" s="22" t="s">
        <v>9</v>
      </c>
      <c r="B10" s="144" t="s">
        <v>14</v>
      </c>
      <c r="C10" s="144" t="s">
        <v>15</v>
      </c>
      <c r="D10" s="144" t="s">
        <v>16</v>
      </c>
      <c r="E10" s="145" t="s">
        <v>17</v>
      </c>
      <c r="F10" s="23"/>
      <c r="G10" s="22" t="s">
        <v>43</v>
      </c>
      <c r="H10" s="144" t="s">
        <v>14</v>
      </c>
      <c r="I10" s="144" t="s">
        <v>15</v>
      </c>
      <c r="J10" s="144" t="s">
        <v>16</v>
      </c>
      <c r="K10" s="145" t="s">
        <v>17</v>
      </c>
      <c r="L10" s="24"/>
      <c r="M10" s="24"/>
      <c r="N10" s="24"/>
      <c r="O10" s="24"/>
    </row>
    <row r="11" spans="1:17" s="5" customFormat="1" ht="4.5" customHeight="1">
      <c r="A11" s="107"/>
      <c r="B11" s="139"/>
      <c r="C11" s="139"/>
      <c r="D11" s="139"/>
      <c r="E11" s="140"/>
      <c r="F11" s="23"/>
      <c r="G11" s="107"/>
      <c r="H11" s="139"/>
      <c r="I11" s="139"/>
      <c r="J11" s="139"/>
      <c r="K11" s="140"/>
      <c r="L11" s="24"/>
      <c r="M11" s="24"/>
      <c r="N11" s="24"/>
      <c r="O11" s="24"/>
    </row>
    <row r="12" spans="1:17" s="26" customFormat="1" ht="4.5" customHeight="1">
      <c r="A12" s="25"/>
      <c r="B12" s="119"/>
      <c r="C12" s="119"/>
      <c r="D12" s="119"/>
      <c r="E12" s="120"/>
      <c r="G12" s="25"/>
      <c r="H12" s="119"/>
      <c r="I12" s="119"/>
      <c r="J12" s="119"/>
      <c r="K12" s="120"/>
    </row>
    <row r="13" spans="1:17" s="49" customFormat="1" ht="12" customHeight="1">
      <c r="A13" s="5" t="s">
        <v>12</v>
      </c>
      <c r="B13" s="121"/>
      <c r="C13" s="121"/>
      <c r="D13" s="121"/>
      <c r="E13" s="122"/>
      <c r="F13" s="103"/>
      <c r="G13" s="5" t="s">
        <v>12</v>
      </c>
      <c r="H13" s="121"/>
      <c r="I13" s="121"/>
      <c r="J13" s="121"/>
      <c r="K13" s="122"/>
      <c r="L13" s="47"/>
    </row>
    <row r="14" spans="1:17" s="49" customFormat="1" ht="12" customHeight="1">
      <c r="A14" s="34" t="s">
        <v>10</v>
      </c>
      <c r="B14" s="123">
        <v>87671</v>
      </c>
      <c r="C14" s="123">
        <v>465060</v>
      </c>
      <c r="D14" s="123">
        <v>188353</v>
      </c>
      <c r="E14" s="146">
        <f>SUM(B14:D14)</f>
        <v>741084</v>
      </c>
      <c r="F14" s="30"/>
      <c r="G14" s="34" t="s">
        <v>10</v>
      </c>
      <c r="H14" s="148">
        <f>B14/E14*100</f>
        <v>11.830102930302099</v>
      </c>
      <c r="I14" s="148">
        <f>C14/E14*100</f>
        <v>62.754019787230597</v>
      </c>
      <c r="J14" s="148">
        <f>D14/E14*100</f>
        <v>25.415877282467303</v>
      </c>
      <c r="K14" s="134">
        <f>E14/E14*100</f>
        <v>100</v>
      </c>
      <c r="L14" s="52"/>
      <c r="M14" s="52"/>
    </row>
    <row r="15" spans="1:17" s="49" customFormat="1" ht="12" customHeight="1">
      <c r="A15" s="34" t="s">
        <v>11</v>
      </c>
      <c r="B15" s="123">
        <v>5115</v>
      </c>
      <c r="C15" s="123">
        <v>27013</v>
      </c>
      <c r="D15" s="123">
        <v>10614</v>
      </c>
      <c r="E15" s="146">
        <f t="shared" ref="E15:E16" si="0">SUM(B15:D15)</f>
        <v>42742</v>
      </c>
      <c r="F15" s="30"/>
      <c r="G15" s="34" t="s">
        <v>11</v>
      </c>
      <c r="H15" s="148">
        <f>B15/E15*100</f>
        <v>11.967151747695477</v>
      </c>
      <c r="I15" s="148">
        <f>C15/E15*100</f>
        <v>63.200131018670156</v>
      </c>
      <c r="J15" s="148">
        <f>D15/E15*100</f>
        <v>24.832717233634362</v>
      </c>
      <c r="K15" s="134">
        <f>E15/E15*100</f>
        <v>100</v>
      </c>
      <c r="L15" s="52"/>
      <c r="M15" s="52"/>
    </row>
    <row r="16" spans="1:17" s="49" customFormat="1" ht="12" customHeight="1">
      <c r="A16" s="34" t="s">
        <v>8</v>
      </c>
      <c r="B16" s="130">
        <f>SUM(B14:B15)</f>
        <v>92786</v>
      </c>
      <c r="C16" s="130">
        <f t="shared" ref="C16:D16" si="1">SUM(C14:C15)</f>
        <v>492073</v>
      </c>
      <c r="D16" s="130">
        <f t="shared" si="1"/>
        <v>198967</v>
      </c>
      <c r="E16" s="146">
        <f t="shared" si="0"/>
        <v>783826</v>
      </c>
      <c r="F16" s="30"/>
      <c r="G16" s="34" t="s">
        <v>8</v>
      </c>
      <c r="H16" s="148">
        <f>B16/E16*100</f>
        <v>11.837576196757954</v>
      </c>
      <c r="I16" s="148">
        <f>C16/E16*100</f>
        <v>62.778346214593547</v>
      </c>
      <c r="J16" s="148">
        <f>D16/E16*100</f>
        <v>25.384077588648502</v>
      </c>
      <c r="K16" s="134">
        <f>E16/E16*100</f>
        <v>100</v>
      </c>
      <c r="L16" s="52"/>
      <c r="M16" s="52"/>
    </row>
    <row r="17" spans="1:14" s="49" customFormat="1" ht="4.5" customHeight="1">
      <c r="A17" s="136"/>
      <c r="B17" s="133"/>
      <c r="C17" s="133"/>
      <c r="D17" s="133"/>
      <c r="E17" s="147"/>
      <c r="F17" s="30"/>
      <c r="G17" s="136"/>
      <c r="H17" s="149"/>
      <c r="I17" s="149"/>
      <c r="J17" s="149"/>
      <c r="K17" s="135"/>
      <c r="L17" s="52"/>
      <c r="M17" s="52"/>
    </row>
    <row r="18" spans="1:14" s="49" customFormat="1" ht="4.5" customHeight="1">
      <c r="A18" s="34"/>
      <c r="B18" s="130"/>
      <c r="C18" s="130"/>
      <c r="D18" s="130"/>
      <c r="E18" s="146"/>
      <c r="F18" s="31"/>
      <c r="G18" s="34"/>
      <c r="H18" s="148"/>
      <c r="I18" s="148"/>
      <c r="J18" s="148"/>
      <c r="K18" s="134"/>
      <c r="L18" s="52"/>
      <c r="M18" s="52"/>
    </row>
    <row r="19" spans="1:14" s="49" customFormat="1" ht="12" customHeight="1">
      <c r="A19" s="5" t="s">
        <v>13</v>
      </c>
      <c r="B19" s="130"/>
      <c r="C19" s="130"/>
      <c r="D19" s="130"/>
      <c r="E19" s="146"/>
      <c r="F19" s="31"/>
      <c r="G19" s="5" t="s">
        <v>13</v>
      </c>
      <c r="H19" s="148"/>
      <c r="I19" s="148"/>
      <c r="J19" s="148"/>
      <c r="K19" s="134"/>
      <c r="L19" s="52"/>
      <c r="M19" s="50"/>
    </row>
    <row r="20" spans="1:14" s="49" customFormat="1" ht="12" customHeight="1">
      <c r="A20" s="34" t="s">
        <v>10</v>
      </c>
      <c r="B20" s="123">
        <v>20244</v>
      </c>
      <c r="C20" s="123">
        <v>199368</v>
      </c>
      <c r="D20" s="123">
        <v>93236</v>
      </c>
      <c r="E20" s="146">
        <f>SUM(B20:D20)</f>
        <v>312848</v>
      </c>
      <c r="F20" s="30"/>
      <c r="G20" s="34" t="s">
        <v>10</v>
      </c>
      <c r="H20" s="148">
        <f>B20/E20*100</f>
        <v>6.4708740346749867</v>
      </c>
      <c r="I20" s="148">
        <f>C20/E20*100</f>
        <v>63.726793842377127</v>
      </c>
      <c r="J20" s="148">
        <f>D20/E20*100</f>
        <v>29.802332122947885</v>
      </c>
      <c r="K20" s="134">
        <f>E20/E20*100</f>
        <v>100</v>
      </c>
      <c r="L20" s="52"/>
      <c r="M20" s="52"/>
    </row>
    <row r="21" spans="1:14" s="49" customFormat="1" ht="12" customHeight="1">
      <c r="A21" s="34" t="s">
        <v>11</v>
      </c>
      <c r="B21" s="384">
        <v>444</v>
      </c>
      <c r="C21" s="123">
        <v>3544</v>
      </c>
      <c r="D21" s="123">
        <v>4281</v>
      </c>
      <c r="E21" s="146">
        <f t="shared" ref="E21:E22" si="2">SUM(B21:D21)</f>
        <v>8269</v>
      </c>
      <c r="F21" s="30"/>
      <c r="G21" s="34" t="s">
        <v>11</v>
      </c>
      <c r="H21" s="148">
        <f>B21/E21*100</f>
        <v>5.3694521707582537</v>
      </c>
      <c r="I21" s="148">
        <f>C21/E21*100</f>
        <v>42.858870480106418</v>
      </c>
      <c r="J21" s="148">
        <f>D21/E21*100</f>
        <v>51.771677349135324</v>
      </c>
      <c r="K21" s="134">
        <f>E21/E21*100</f>
        <v>100</v>
      </c>
      <c r="L21" s="52"/>
      <c r="M21" s="52"/>
    </row>
    <row r="22" spans="1:14" s="49" customFormat="1" ht="12" customHeight="1">
      <c r="A22" s="34" t="s">
        <v>8</v>
      </c>
      <c r="B22" s="130">
        <f>SUM(B20:B21)</f>
        <v>20688</v>
      </c>
      <c r="C22" s="130">
        <f t="shared" ref="C22" si="3">SUM(C20:C21)</f>
        <v>202912</v>
      </c>
      <c r="D22" s="130">
        <f t="shared" ref="D22" si="4">SUM(D20:D21)</f>
        <v>97517</v>
      </c>
      <c r="E22" s="146">
        <f t="shared" si="2"/>
        <v>321117</v>
      </c>
      <c r="F22" s="30"/>
      <c r="G22" s="34" t="s">
        <v>8</v>
      </c>
      <c r="H22" s="148">
        <f>B22/E22*100</f>
        <v>6.4425116079186093</v>
      </c>
      <c r="I22" s="148">
        <f>C22/E22*100</f>
        <v>63.189429398007576</v>
      </c>
      <c r="J22" s="148">
        <f>D22/E22*100</f>
        <v>30.368058994073809</v>
      </c>
      <c r="K22" s="134">
        <f>E22/E22*100</f>
        <v>100</v>
      </c>
      <c r="L22" s="52"/>
      <c r="M22" s="52"/>
    </row>
    <row r="23" spans="1:14" s="49" customFormat="1" ht="4.5" customHeight="1">
      <c r="A23" s="136"/>
      <c r="B23" s="133"/>
      <c r="C23" s="133"/>
      <c r="D23" s="133"/>
      <c r="E23" s="147"/>
      <c r="F23" s="30"/>
      <c r="G23" s="136"/>
      <c r="H23" s="149"/>
      <c r="I23" s="149"/>
      <c r="J23" s="149"/>
      <c r="K23" s="135"/>
      <c r="L23" s="52"/>
      <c r="M23" s="52"/>
    </row>
    <row r="24" spans="1:14" s="49" customFormat="1" ht="4.5" customHeight="1">
      <c r="A24" s="34"/>
      <c r="B24" s="130"/>
      <c r="C24" s="130"/>
      <c r="D24" s="130"/>
      <c r="E24" s="146"/>
      <c r="F24" s="30"/>
      <c r="G24" s="34"/>
      <c r="H24" s="148"/>
      <c r="I24" s="148"/>
      <c r="J24" s="148"/>
      <c r="K24" s="134"/>
      <c r="L24" s="52"/>
      <c r="M24" s="52"/>
    </row>
    <row r="25" spans="1:14" s="49" customFormat="1" ht="12" customHeight="1">
      <c r="A25" s="5" t="s">
        <v>41</v>
      </c>
      <c r="B25" s="130"/>
      <c r="C25" s="130"/>
      <c r="D25" s="130"/>
      <c r="E25" s="146"/>
      <c r="F25" s="30"/>
      <c r="G25" s="5" t="s">
        <v>41</v>
      </c>
      <c r="H25" s="148"/>
      <c r="I25" s="148"/>
      <c r="J25" s="148"/>
      <c r="K25" s="134"/>
      <c r="L25" s="52"/>
      <c r="M25" s="50"/>
    </row>
    <row r="26" spans="1:14" s="49" customFormat="1" ht="12" customHeight="1">
      <c r="A26" s="34" t="s">
        <v>10</v>
      </c>
      <c r="B26" s="123">
        <v>9736</v>
      </c>
      <c r="C26" s="123">
        <v>81484</v>
      </c>
      <c r="D26" s="123">
        <v>40502</v>
      </c>
      <c r="E26" s="146">
        <f>SUM(B26:D26)</f>
        <v>131722</v>
      </c>
      <c r="F26" s="30"/>
      <c r="G26" s="34" t="s">
        <v>10</v>
      </c>
      <c r="H26" s="148">
        <f>B26/E26*100</f>
        <v>7.3913241523815305</v>
      </c>
      <c r="I26" s="148">
        <f>C26/E26*100</f>
        <v>61.860585171801219</v>
      </c>
      <c r="J26" s="148">
        <f>D26/E26*100</f>
        <v>30.748090675817252</v>
      </c>
      <c r="K26" s="134">
        <f>E26/E26*100</f>
        <v>100</v>
      </c>
      <c r="L26" s="52"/>
      <c r="M26" s="52"/>
    </row>
    <row r="27" spans="1:14" s="49" customFormat="1" ht="12" customHeight="1">
      <c r="A27" s="34" t="s">
        <v>11</v>
      </c>
      <c r="B27" s="384">
        <v>181</v>
      </c>
      <c r="C27" s="123">
        <v>2780</v>
      </c>
      <c r="D27" s="123">
        <v>1654</v>
      </c>
      <c r="E27" s="146">
        <f t="shared" ref="E27:E28" si="5">SUM(B27:D27)</f>
        <v>4615</v>
      </c>
      <c r="F27" s="30"/>
      <c r="G27" s="34" t="s">
        <v>11</v>
      </c>
      <c r="H27" s="148">
        <f>B27/E27*100</f>
        <v>3.9219934994582881</v>
      </c>
      <c r="I27" s="148">
        <f>C27/E27*100</f>
        <v>60.238353196099666</v>
      </c>
      <c r="J27" s="148">
        <f>D27/E27*100</f>
        <v>35.839653304442038</v>
      </c>
      <c r="K27" s="134">
        <f>E27/E27*100</f>
        <v>100</v>
      </c>
      <c r="L27" s="52"/>
      <c r="M27" s="52"/>
    </row>
    <row r="28" spans="1:14" s="49" customFormat="1" ht="12" customHeight="1">
      <c r="A28" s="34" t="s">
        <v>8</v>
      </c>
      <c r="B28" s="130">
        <f>SUM(B26:B27)</f>
        <v>9917</v>
      </c>
      <c r="C28" s="130">
        <f t="shared" ref="C28" si="6">SUM(C26:C27)</f>
        <v>84264</v>
      </c>
      <c r="D28" s="130">
        <f t="shared" ref="D28" si="7">SUM(D26:D27)</f>
        <v>42156</v>
      </c>
      <c r="E28" s="146">
        <f t="shared" si="5"/>
        <v>136337</v>
      </c>
      <c r="F28" s="30"/>
      <c r="G28" s="34" t="s">
        <v>8</v>
      </c>
      <c r="H28" s="148">
        <f>B28/E28*100</f>
        <v>7.2738874993582083</v>
      </c>
      <c r="I28" s="148">
        <f>C28/E28*100</f>
        <v>61.805672708068983</v>
      </c>
      <c r="J28" s="148">
        <f>D28/E28*100</f>
        <v>30.920439792572818</v>
      </c>
      <c r="K28" s="134">
        <f>E28/E28*100</f>
        <v>100</v>
      </c>
      <c r="L28" s="52"/>
      <c r="M28" s="52"/>
      <c r="N28" s="378"/>
    </row>
    <row r="29" spans="1:14" s="49" customFormat="1" ht="4.5" customHeight="1">
      <c r="A29" s="136"/>
      <c r="B29" s="133"/>
      <c r="C29" s="133"/>
      <c r="D29" s="133"/>
      <c r="E29" s="147"/>
      <c r="F29" s="30"/>
      <c r="G29" s="136"/>
      <c r="H29" s="149"/>
      <c r="I29" s="149"/>
      <c r="J29" s="149"/>
      <c r="K29" s="135"/>
      <c r="L29" s="52"/>
      <c r="M29" s="52"/>
    </row>
    <row r="30" spans="1:14" s="49" customFormat="1" ht="4.5" customHeight="1">
      <c r="A30" s="34"/>
      <c r="B30" s="130"/>
      <c r="C30" s="130"/>
      <c r="D30" s="130"/>
      <c r="E30" s="146"/>
      <c r="F30" s="30"/>
      <c r="G30" s="34"/>
      <c r="H30" s="148"/>
      <c r="I30" s="148"/>
      <c r="J30" s="148"/>
      <c r="K30" s="134"/>
      <c r="L30" s="52"/>
      <c r="M30" s="50"/>
    </row>
    <row r="31" spans="1:14" s="49" customFormat="1" ht="12" customHeight="1">
      <c r="A31" s="5" t="s">
        <v>8</v>
      </c>
      <c r="B31" s="130"/>
      <c r="C31" s="130"/>
      <c r="D31" s="130"/>
      <c r="E31" s="146"/>
      <c r="F31" s="30"/>
      <c r="G31" s="5" t="s">
        <v>8</v>
      </c>
      <c r="H31" s="148"/>
      <c r="I31" s="148"/>
      <c r="J31" s="148"/>
      <c r="K31" s="134"/>
      <c r="L31" s="52"/>
      <c r="M31" s="50"/>
    </row>
    <row r="32" spans="1:14" s="49" customFormat="1" ht="12" customHeight="1">
      <c r="A32" s="34" t="s">
        <v>10</v>
      </c>
      <c r="B32" s="130">
        <f>SUM(B14,B20,B26)</f>
        <v>117651</v>
      </c>
      <c r="C32" s="130">
        <f t="shared" ref="C32:D32" si="8">SUM(C14,C20,C26)</f>
        <v>745912</v>
      </c>
      <c r="D32" s="130">
        <f t="shared" si="8"/>
        <v>322091</v>
      </c>
      <c r="E32" s="146">
        <f>SUM(B32:D32)</f>
        <v>1185654</v>
      </c>
      <c r="F32" s="30"/>
      <c r="G32" s="34" t="s">
        <v>10</v>
      </c>
      <c r="H32" s="148">
        <f>B32/E32*100</f>
        <v>9.922878006568526</v>
      </c>
      <c r="I32" s="148">
        <f>C32/E32*100</f>
        <v>62.911439593675723</v>
      </c>
      <c r="J32" s="148">
        <f>D32/E32*100</f>
        <v>27.165682399755749</v>
      </c>
      <c r="K32" s="134">
        <f>E32/E32*100</f>
        <v>100</v>
      </c>
      <c r="L32" s="52"/>
      <c r="M32" s="52"/>
    </row>
    <row r="33" spans="1:13" s="49" customFormat="1" ht="12" customHeight="1">
      <c r="A33" s="34" t="s">
        <v>11</v>
      </c>
      <c r="B33" s="130">
        <f>SUM(B15,B21,B27)</f>
        <v>5740</v>
      </c>
      <c r="C33" s="130">
        <f t="shared" ref="C33:D33" si="9">SUM(C15,C21,C27)</f>
        <v>33337</v>
      </c>
      <c r="D33" s="130">
        <f t="shared" si="9"/>
        <v>16549</v>
      </c>
      <c r="E33" s="146">
        <f t="shared" ref="E33:E34" si="10">SUM(B33:D33)</f>
        <v>55626</v>
      </c>
      <c r="F33" s="30"/>
      <c r="G33" s="34" t="s">
        <v>11</v>
      </c>
      <c r="H33" s="148">
        <f>B33/E33*100</f>
        <v>10.318915615000179</v>
      </c>
      <c r="I33" s="148">
        <f>C33/E33*100</f>
        <v>59.930607989069863</v>
      </c>
      <c r="J33" s="148">
        <f>D33/E33*100</f>
        <v>29.750476395929958</v>
      </c>
      <c r="K33" s="134">
        <f>E33/E33*100</f>
        <v>100</v>
      </c>
      <c r="L33" s="52"/>
      <c r="M33" s="52"/>
    </row>
    <row r="34" spans="1:13" s="49" customFormat="1" ht="12" customHeight="1">
      <c r="A34" s="34" t="s">
        <v>8</v>
      </c>
      <c r="B34" s="130">
        <f>SUM(B32:B33)</f>
        <v>123391</v>
      </c>
      <c r="C34" s="130">
        <f t="shared" ref="C34" si="11">SUM(C32:C33)</f>
        <v>779249</v>
      </c>
      <c r="D34" s="130">
        <f t="shared" ref="D34" si="12">SUM(D32:D33)</f>
        <v>338640</v>
      </c>
      <c r="E34" s="146">
        <f t="shared" si="10"/>
        <v>1241280</v>
      </c>
      <c r="F34" s="30"/>
      <c r="G34" s="34" t="s">
        <v>8</v>
      </c>
      <c r="H34" s="148">
        <f>B34/E34*100</f>
        <v>9.9406258056200052</v>
      </c>
      <c r="I34" s="148">
        <f>C34/E34*100</f>
        <v>62.777858339778291</v>
      </c>
      <c r="J34" s="148">
        <f>D34/E34*100</f>
        <v>27.2815158546017</v>
      </c>
      <c r="K34" s="134">
        <f>E34/E34*100</f>
        <v>100</v>
      </c>
      <c r="L34" s="52"/>
      <c r="M34" s="52"/>
    </row>
    <row r="35" spans="1:13" s="49" customFormat="1" ht="4.5" customHeight="1">
      <c r="A35" s="136"/>
      <c r="B35" s="124"/>
      <c r="C35" s="124"/>
      <c r="D35" s="124"/>
      <c r="E35" s="141"/>
      <c r="F35" s="30"/>
      <c r="G35" s="136"/>
      <c r="H35" s="142"/>
      <c r="I35" s="142"/>
      <c r="J35" s="142"/>
      <c r="K35" s="143"/>
      <c r="L35" s="52"/>
      <c r="M35" s="52"/>
    </row>
    <row r="36" spans="1:13" s="49" customFormat="1" ht="9" customHeight="1">
      <c r="B36" s="53"/>
      <c r="C36" s="53"/>
      <c r="D36" s="53"/>
      <c r="E36" s="53"/>
      <c r="F36" s="33"/>
      <c r="G36" s="57"/>
    </row>
    <row r="37" spans="1:13" s="87" customFormat="1" ht="9" customHeight="1">
      <c r="A37" s="86" t="s">
        <v>78</v>
      </c>
      <c r="E37" s="88"/>
      <c r="F37" s="88"/>
      <c r="G37" s="89"/>
    </row>
  </sheetData>
  <mergeCells count="13">
    <mergeCell ref="J2:J6"/>
    <mergeCell ref="K2:K6"/>
    <mergeCell ref="L2:L6"/>
    <mergeCell ref="A7:K7"/>
    <mergeCell ref="A2:A6"/>
    <mergeCell ref="B2:B6"/>
    <mergeCell ref="C2:C6"/>
    <mergeCell ref="D2:D6"/>
    <mergeCell ref="E2:E6"/>
    <mergeCell ref="F2:F6"/>
    <mergeCell ref="G2:G6"/>
    <mergeCell ref="H2:H6"/>
    <mergeCell ref="I2:I6"/>
  </mergeCells>
  <phoneticPr fontId="5" type="noConversion"/>
  <hyperlinks>
    <hyperlink ref="K1" location="E!A1" display="Retour au menu" xr:uid="{00000000-0004-0000-0400-000000000000}"/>
  </hyperlinks>
  <pageMargins left="0.59055118110236227" right="0.59055118110236227" top="1.1811023622047245" bottom="0.59055118110236227" header="0.11811023622047245" footer="0.19685039370078741"/>
  <pageSetup paperSize="9" orientation="landscape" r:id="rId1"/>
  <headerFooter alignWithMargins="0">
    <oddHeader xml:space="preserve">&amp;L&amp;G  &amp;"HermesTT,Normal"&amp;14&amp;U&amp;K002060Le marché du travail bruxellois : données statistiques - &amp;12Emploi indépendant&amp;10&amp;U                                                                                                            </oddHeader>
    <oddFooter xml:space="preserve">&amp;R&amp;8E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P40"/>
  <sheetViews>
    <sheetView showGridLines="0" zoomScaleNormal="100" workbookViewId="0">
      <selection activeCell="C2" sqref="C2"/>
    </sheetView>
  </sheetViews>
  <sheetFormatPr baseColWidth="10" defaultColWidth="11.44140625" defaultRowHeight="10.199999999999999"/>
  <cols>
    <col min="1" max="1" width="22.109375" style="54" customWidth="1"/>
    <col min="2" max="17" width="8.44140625" style="54" customWidth="1"/>
    <col min="18" max="16384" width="11.44140625" style="54"/>
  </cols>
  <sheetData>
    <row r="1" spans="1:250" s="4" customFormat="1" ht="24" customHeight="1">
      <c r="A1" s="17" t="s">
        <v>76</v>
      </c>
      <c r="P1" s="17"/>
      <c r="Q1" s="65" t="s">
        <v>42</v>
      </c>
    </row>
    <row r="2" spans="1:250" s="4" customFormat="1" ht="3" customHeight="1">
      <c r="A2" s="400"/>
      <c r="B2" s="395"/>
      <c r="C2" s="395"/>
      <c r="D2" s="395"/>
      <c r="E2" s="399"/>
      <c r="F2" s="399"/>
      <c r="G2" s="395"/>
      <c r="H2" s="395"/>
      <c r="I2" s="395"/>
      <c r="J2" s="395"/>
      <c r="K2" s="395"/>
      <c r="L2" s="395"/>
      <c r="M2" s="395"/>
      <c r="N2" s="395"/>
      <c r="O2" s="395"/>
      <c r="P2" s="395"/>
      <c r="Q2" s="395"/>
      <c r="V2" s="19"/>
    </row>
    <row r="3" spans="1:250" s="4" customFormat="1" ht="3" customHeight="1">
      <c r="A3" s="394"/>
      <c r="B3" s="395"/>
      <c r="C3" s="395"/>
      <c r="D3" s="395"/>
      <c r="E3" s="399"/>
      <c r="F3" s="399"/>
      <c r="G3" s="395"/>
      <c r="H3" s="395"/>
      <c r="I3" s="395"/>
      <c r="J3" s="395"/>
      <c r="K3" s="395"/>
      <c r="L3" s="395"/>
      <c r="M3" s="395"/>
      <c r="N3" s="395"/>
      <c r="O3" s="395"/>
      <c r="P3" s="395"/>
      <c r="Q3" s="395"/>
    </row>
    <row r="4" spans="1:250" s="4" customFormat="1" ht="3" customHeight="1">
      <c r="A4" s="394"/>
      <c r="B4" s="395"/>
      <c r="C4" s="395"/>
      <c r="D4" s="395"/>
      <c r="E4" s="399"/>
      <c r="F4" s="399"/>
      <c r="G4" s="395"/>
      <c r="H4" s="395"/>
      <c r="I4" s="395"/>
      <c r="J4" s="395"/>
      <c r="K4" s="395"/>
      <c r="L4" s="395"/>
      <c r="M4" s="395"/>
      <c r="N4" s="395"/>
      <c r="O4" s="395"/>
      <c r="P4" s="395"/>
      <c r="Q4" s="395"/>
    </row>
    <row r="5" spans="1:250" s="4" customFormat="1" ht="3" customHeight="1">
      <c r="A5" s="394"/>
      <c r="B5" s="395"/>
      <c r="C5" s="395"/>
      <c r="D5" s="395"/>
      <c r="E5" s="399"/>
      <c r="F5" s="399"/>
      <c r="G5" s="395"/>
      <c r="H5" s="395"/>
      <c r="I5" s="395"/>
      <c r="J5" s="395"/>
      <c r="K5" s="395"/>
      <c r="L5" s="395"/>
      <c r="M5" s="395"/>
      <c r="N5" s="395"/>
      <c r="O5" s="395"/>
      <c r="P5" s="395"/>
      <c r="Q5" s="395"/>
    </row>
    <row r="6" spans="1:250" s="4" customFormat="1" ht="3" customHeight="1">
      <c r="A6" s="394"/>
      <c r="B6" s="395"/>
      <c r="C6" s="395"/>
      <c r="D6" s="395"/>
      <c r="E6" s="399"/>
      <c r="F6" s="399"/>
      <c r="G6" s="395"/>
      <c r="H6" s="395"/>
      <c r="I6" s="395"/>
      <c r="J6" s="395"/>
      <c r="K6" s="395"/>
      <c r="L6" s="395"/>
      <c r="M6" s="395"/>
      <c r="N6" s="395"/>
      <c r="O6" s="395"/>
      <c r="P6" s="395"/>
      <c r="Q6" s="395"/>
    </row>
    <row r="7" spans="1:250" s="4" customFormat="1" ht="18.75" customHeight="1">
      <c r="A7" s="404" t="s">
        <v>90</v>
      </c>
      <c r="B7" s="404"/>
      <c r="C7" s="404"/>
      <c r="D7" s="404"/>
      <c r="E7" s="404"/>
      <c r="F7" s="404"/>
      <c r="G7" s="404"/>
      <c r="H7" s="404"/>
      <c r="I7" s="404"/>
      <c r="J7" s="404"/>
      <c r="K7" s="404"/>
      <c r="L7" s="404"/>
      <c r="M7" s="404"/>
      <c r="N7" s="404"/>
      <c r="O7" s="404"/>
      <c r="P7" s="404"/>
      <c r="Q7" s="404"/>
    </row>
    <row r="8" spans="1:250" s="4" customFormat="1" ht="4.5" customHeight="1">
      <c r="A8" s="15"/>
      <c r="B8" s="15"/>
      <c r="C8" s="15"/>
      <c r="D8" s="15"/>
      <c r="E8" s="15"/>
      <c r="F8" s="15"/>
      <c r="G8" s="15"/>
      <c r="H8" s="15"/>
      <c r="I8" s="15"/>
      <c r="J8" s="15"/>
      <c r="N8" s="15"/>
      <c r="O8" s="15"/>
      <c r="P8" s="15"/>
    </row>
    <row r="9" spans="1:250" s="4" customFormat="1" ht="3" customHeight="1">
      <c r="A9" s="100"/>
      <c r="B9" s="112"/>
      <c r="C9" s="100"/>
      <c r="D9" s="100"/>
      <c r="E9" s="167"/>
      <c r="F9" s="100"/>
      <c r="G9" s="100"/>
      <c r="H9" s="100"/>
      <c r="I9" s="100"/>
      <c r="J9" s="112"/>
      <c r="K9" s="150"/>
      <c r="L9" s="150"/>
      <c r="M9" s="129"/>
      <c r="N9" s="100"/>
      <c r="O9" s="100"/>
      <c r="P9" s="100"/>
      <c r="Q9" s="150"/>
    </row>
    <row r="10" spans="1:250" s="6" customFormat="1" ht="12" customHeight="1">
      <c r="A10" s="402" t="s">
        <v>9</v>
      </c>
      <c r="B10" s="405" t="s">
        <v>14</v>
      </c>
      <c r="C10" s="406"/>
      <c r="D10" s="406"/>
      <c r="E10" s="407"/>
      <c r="F10" s="406" t="s">
        <v>15</v>
      </c>
      <c r="G10" s="406"/>
      <c r="H10" s="406"/>
      <c r="I10" s="406"/>
      <c r="J10" s="405" t="s">
        <v>16</v>
      </c>
      <c r="K10" s="406"/>
      <c r="L10" s="406"/>
      <c r="M10" s="407"/>
      <c r="N10" s="406" t="s">
        <v>17</v>
      </c>
      <c r="O10" s="406"/>
      <c r="P10" s="406"/>
      <c r="Q10" s="40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row>
    <row r="11" spans="1:250" s="6" customFormat="1" ht="3" customHeight="1">
      <c r="A11" s="402"/>
      <c r="B11" s="168"/>
      <c r="C11" s="151"/>
      <c r="D11" s="151"/>
      <c r="E11" s="128"/>
      <c r="F11" s="151"/>
      <c r="G11" s="151"/>
      <c r="H11" s="151"/>
      <c r="I11" s="151"/>
      <c r="J11" s="168"/>
      <c r="K11" s="151"/>
      <c r="L11" s="151"/>
      <c r="M11" s="128"/>
      <c r="N11" s="151"/>
      <c r="O11" s="151"/>
      <c r="P11" s="151"/>
      <c r="Q11" s="151"/>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row>
    <row r="12" spans="1:250" s="6" customFormat="1" ht="3" customHeight="1">
      <c r="A12" s="402"/>
      <c r="B12" s="152"/>
      <c r="C12" s="152"/>
      <c r="D12" s="152"/>
      <c r="E12" s="152"/>
      <c r="F12" s="152"/>
      <c r="G12" s="152"/>
      <c r="H12" s="152"/>
      <c r="I12" s="152"/>
      <c r="J12" s="152"/>
      <c r="K12" s="152"/>
      <c r="L12" s="152"/>
      <c r="M12" s="152"/>
      <c r="N12" s="152"/>
      <c r="O12" s="152"/>
      <c r="P12" s="152"/>
      <c r="Q12" s="153"/>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row>
    <row r="13" spans="1:250" s="5" customFormat="1" ht="12" customHeight="1">
      <c r="A13" s="402"/>
      <c r="B13" s="144" t="s">
        <v>46</v>
      </c>
      <c r="C13" s="144" t="s">
        <v>47</v>
      </c>
      <c r="D13" s="144" t="s">
        <v>48</v>
      </c>
      <c r="E13" s="144" t="s">
        <v>51</v>
      </c>
      <c r="F13" s="144" t="s">
        <v>46</v>
      </c>
      <c r="G13" s="144" t="s">
        <v>47</v>
      </c>
      <c r="H13" s="144" t="s">
        <v>48</v>
      </c>
      <c r="I13" s="144" t="s">
        <v>51</v>
      </c>
      <c r="J13" s="144" t="s">
        <v>46</v>
      </c>
      <c r="K13" s="144" t="s">
        <v>47</v>
      </c>
      <c r="L13" s="144" t="s">
        <v>48</v>
      </c>
      <c r="M13" s="144" t="s">
        <v>51</v>
      </c>
      <c r="N13" s="144" t="s">
        <v>46</v>
      </c>
      <c r="O13" s="144" t="s">
        <v>47</v>
      </c>
      <c r="P13" s="144" t="s">
        <v>48</v>
      </c>
      <c r="Q13" s="353" t="s">
        <v>51</v>
      </c>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row>
    <row r="14" spans="1:250" s="5" customFormat="1" ht="3" customHeight="1">
      <c r="A14" s="107"/>
      <c r="B14" s="139"/>
      <c r="C14" s="139"/>
      <c r="D14" s="139"/>
      <c r="E14" s="154"/>
      <c r="F14" s="139"/>
      <c r="G14" s="139"/>
      <c r="H14" s="139"/>
      <c r="I14" s="154"/>
      <c r="J14" s="139"/>
      <c r="K14" s="139"/>
      <c r="L14" s="139"/>
      <c r="M14" s="154"/>
      <c r="N14" s="139"/>
      <c r="O14" s="139"/>
      <c r="P14" s="139"/>
      <c r="Q14" s="155"/>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row>
    <row r="15" spans="1:250" s="15" customFormat="1" ht="4.5" customHeight="1">
      <c r="A15" s="22"/>
      <c r="B15" s="156"/>
      <c r="C15" s="156"/>
      <c r="D15" s="156"/>
      <c r="E15" s="157"/>
      <c r="F15" s="156"/>
      <c r="G15" s="156"/>
      <c r="H15" s="156"/>
      <c r="I15" s="157"/>
      <c r="J15" s="158"/>
      <c r="K15" s="158"/>
      <c r="L15" s="158"/>
      <c r="M15" s="159"/>
      <c r="N15" s="158"/>
      <c r="O15" s="158"/>
      <c r="P15" s="158"/>
      <c r="Q15" s="160"/>
    </row>
    <row r="16" spans="1:250" s="49" customFormat="1" ht="12" customHeight="1">
      <c r="A16" s="5" t="s">
        <v>12</v>
      </c>
      <c r="B16" s="121"/>
      <c r="C16" s="121"/>
      <c r="D16" s="121"/>
      <c r="E16" s="161"/>
      <c r="F16" s="121"/>
      <c r="G16" s="121"/>
      <c r="H16" s="121"/>
      <c r="I16" s="161"/>
      <c r="J16" s="121"/>
      <c r="K16" s="121"/>
      <c r="L16" s="121"/>
      <c r="M16" s="162"/>
      <c r="N16" s="126"/>
      <c r="O16" s="126"/>
      <c r="P16" s="126"/>
      <c r="Q16" s="163"/>
      <c r="R16" s="34"/>
    </row>
    <row r="17" spans="1:19" s="49" customFormat="1" ht="12" customHeight="1">
      <c r="A17" s="34" t="s">
        <v>10</v>
      </c>
      <c r="B17" s="123">
        <v>64927</v>
      </c>
      <c r="C17" s="123">
        <v>22744</v>
      </c>
      <c r="D17" s="130">
        <f t="shared" ref="D17:D19" si="0">SUM(B17:C17)</f>
        <v>87671</v>
      </c>
      <c r="E17" s="338">
        <f>C17/D17*100</f>
        <v>25.942443909616635</v>
      </c>
      <c r="F17" s="123">
        <v>307049</v>
      </c>
      <c r="G17" s="123">
        <v>158011</v>
      </c>
      <c r="H17" s="130">
        <f>SUM(F17:G17)</f>
        <v>465060</v>
      </c>
      <c r="I17" s="338">
        <f>G17/H17*100</f>
        <v>33.976476153614584</v>
      </c>
      <c r="J17" s="123">
        <v>124281</v>
      </c>
      <c r="K17" s="123">
        <v>64072</v>
      </c>
      <c r="L17" s="130">
        <f>SUM(J17:K17)</f>
        <v>188353</v>
      </c>
      <c r="M17" s="338">
        <f>K17/L17*100</f>
        <v>34.016978757970406</v>
      </c>
      <c r="N17" s="130">
        <f>SUM(B17,F17,J17)</f>
        <v>496257</v>
      </c>
      <c r="O17" s="130">
        <f>SUM(C17,G17,K17)</f>
        <v>244827</v>
      </c>
      <c r="P17" s="130">
        <f>SUM(N17:O17)</f>
        <v>741084</v>
      </c>
      <c r="Q17" s="333">
        <f>O17/P17*100</f>
        <v>33.036335961915249</v>
      </c>
      <c r="R17" s="34"/>
      <c r="S17" s="378"/>
    </row>
    <row r="18" spans="1:19" s="49" customFormat="1" ht="12" customHeight="1">
      <c r="A18" s="34" t="s">
        <v>11</v>
      </c>
      <c r="B18" s="123">
        <v>4163</v>
      </c>
      <c r="C18" s="384">
        <v>952</v>
      </c>
      <c r="D18" s="130">
        <f t="shared" si="0"/>
        <v>5115</v>
      </c>
      <c r="E18" s="338">
        <f t="shared" ref="E18:E19" si="1">C18/D18*100</f>
        <v>18.611925708699903</v>
      </c>
      <c r="F18" s="123">
        <v>12115</v>
      </c>
      <c r="G18" s="123">
        <v>14898</v>
      </c>
      <c r="H18" s="130">
        <f t="shared" ref="H18:H19" si="2">SUM(F18:G18)</f>
        <v>27013</v>
      </c>
      <c r="I18" s="338">
        <f t="shared" ref="I18:I19" si="3">G18/H18*100</f>
        <v>55.151223484988712</v>
      </c>
      <c r="J18" s="123">
        <v>4190</v>
      </c>
      <c r="K18" s="123">
        <v>6424</v>
      </c>
      <c r="L18" s="130">
        <f t="shared" ref="L18:L19" si="4">SUM(J18:K18)</f>
        <v>10614</v>
      </c>
      <c r="M18" s="338">
        <f t="shared" ref="M18:M19" si="5">K18/L18*100</f>
        <v>60.523836442434522</v>
      </c>
      <c r="N18" s="130">
        <f>SUM(B18,F18,J18)</f>
        <v>20468</v>
      </c>
      <c r="O18" s="130">
        <f>SUM(C18,G18,K18)</f>
        <v>22274</v>
      </c>
      <c r="P18" s="130">
        <f t="shared" ref="P18:P19" si="6">SUM(N18:O18)</f>
        <v>42742</v>
      </c>
      <c r="Q18" s="333">
        <f t="shared" ref="Q18:Q19" si="7">O18/P18*100</f>
        <v>52.112676056338024</v>
      </c>
      <c r="R18" s="34"/>
    </row>
    <row r="19" spans="1:19" s="49" customFormat="1" ht="12" customHeight="1">
      <c r="A19" s="34" t="s">
        <v>8</v>
      </c>
      <c r="B19" s="130">
        <f>SUM(B17:B18)</f>
        <v>69090</v>
      </c>
      <c r="C19" s="130">
        <f>SUM(C17:C18)</f>
        <v>23696</v>
      </c>
      <c r="D19" s="130">
        <f t="shared" si="0"/>
        <v>92786</v>
      </c>
      <c r="E19" s="338">
        <f t="shared" si="1"/>
        <v>25.53833552475589</v>
      </c>
      <c r="F19" s="130">
        <f>SUM(F17:F18)</f>
        <v>319164</v>
      </c>
      <c r="G19" s="130">
        <f>SUM(G17:G18)</f>
        <v>172909</v>
      </c>
      <c r="H19" s="130">
        <f t="shared" si="2"/>
        <v>492073</v>
      </c>
      <c r="I19" s="338">
        <f t="shared" si="3"/>
        <v>35.138891993667606</v>
      </c>
      <c r="J19" s="130">
        <f>SUM(J17:J18)</f>
        <v>128471</v>
      </c>
      <c r="K19" s="130">
        <f>SUM(K17:K18)</f>
        <v>70496</v>
      </c>
      <c r="L19" s="130">
        <f t="shared" si="4"/>
        <v>198967</v>
      </c>
      <c r="M19" s="338">
        <f t="shared" si="5"/>
        <v>35.431001120788878</v>
      </c>
      <c r="N19" s="130">
        <f>SUM(N17:N18)</f>
        <v>516725</v>
      </c>
      <c r="O19" s="130">
        <f>SUM(O17:O18)</f>
        <v>267101</v>
      </c>
      <c r="P19" s="130">
        <f t="shared" si="6"/>
        <v>783826</v>
      </c>
      <c r="Q19" s="333">
        <f t="shared" si="7"/>
        <v>34.07656801381939</v>
      </c>
      <c r="R19" s="34"/>
    </row>
    <row r="20" spans="1:19" s="49" customFormat="1" ht="4.5" customHeight="1">
      <c r="A20" s="136"/>
      <c r="B20" s="133"/>
      <c r="C20" s="133"/>
      <c r="D20" s="133"/>
      <c r="E20" s="339"/>
      <c r="F20" s="133"/>
      <c r="G20" s="133"/>
      <c r="H20" s="133"/>
      <c r="I20" s="339"/>
      <c r="J20" s="133"/>
      <c r="K20" s="133"/>
      <c r="L20" s="133"/>
      <c r="M20" s="339"/>
      <c r="N20" s="133"/>
      <c r="O20" s="133"/>
      <c r="P20" s="133"/>
      <c r="Q20" s="334"/>
      <c r="R20" s="34"/>
    </row>
    <row r="21" spans="1:19" s="49" customFormat="1" ht="4.5" customHeight="1">
      <c r="A21" s="34"/>
      <c r="B21" s="130"/>
      <c r="C21" s="131"/>
      <c r="D21" s="130"/>
      <c r="E21" s="166"/>
      <c r="F21" s="130"/>
      <c r="G21" s="131"/>
      <c r="H21" s="130"/>
      <c r="I21" s="166"/>
      <c r="J21" s="130"/>
      <c r="K21" s="131"/>
      <c r="L21" s="130"/>
      <c r="M21" s="166"/>
      <c r="N21" s="130"/>
      <c r="O21" s="131"/>
      <c r="P21" s="130"/>
      <c r="Q21" s="377"/>
      <c r="R21" s="34"/>
    </row>
    <row r="22" spans="1:19" s="49" customFormat="1" ht="12" customHeight="1">
      <c r="A22" s="5" t="s">
        <v>13</v>
      </c>
      <c r="B22" s="130"/>
      <c r="C22" s="131"/>
      <c r="D22" s="130"/>
      <c r="E22" s="166"/>
      <c r="F22" s="130"/>
      <c r="G22" s="131"/>
      <c r="H22" s="130"/>
      <c r="I22" s="166"/>
      <c r="J22" s="130"/>
      <c r="K22" s="131"/>
      <c r="L22" s="130"/>
      <c r="M22" s="166"/>
      <c r="N22" s="130"/>
      <c r="O22" s="131"/>
      <c r="P22" s="130"/>
      <c r="Q22" s="377"/>
      <c r="R22" s="34"/>
    </row>
    <row r="23" spans="1:19" s="49" customFormat="1" ht="12" customHeight="1">
      <c r="A23" s="34" t="s">
        <v>10</v>
      </c>
      <c r="B23" s="123">
        <v>11551</v>
      </c>
      <c r="C23" s="123">
        <v>8693</v>
      </c>
      <c r="D23" s="130">
        <f>SUM(B23:C23)</f>
        <v>20244</v>
      </c>
      <c r="E23" s="338">
        <f>C23/D23*100</f>
        <v>42.941118356056116</v>
      </c>
      <c r="F23" s="123">
        <v>115044</v>
      </c>
      <c r="G23" s="123">
        <v>84324</v>
      </c>
      <c r="H23" s="130">
        <f t="shared" ref="H23:H25" si="8">SUM(F23:G23)</f>
        <v>199368</v>
      </c>
      <c r="I23" s="338">
        <f>G23/H23*100</f>
        <v>42.295654267485254</v>
      </c>
      <c r="J23" s="123">
        <v>49976</v>
      </c>
      <c r="K23" s="123">
        <v>43260</v>
      </c>
      <c r="L23" s="130">
        <f t="shared" ref="L23:L24" si="9">SUM(J23:K23)</f>
        <v>93236</v>
      </c>
      <c r="M23" s="338">
        <f>K23/L23*100</f>
        <v>46.398386889184437</v>
      </c>
      <c r="N23" s="130">
        <f>SUM(B23,F23,J23)</f>
        <v>176571</v>
      </c>
      <c r="O23" s="130">
        <f>SUM(C23,G23,K23)</f>
        <v>136277</v>
      </c>
      <c r="P23" s="130">
        <f>SUM(N23:O23)</f>
        <v>312848</v>
      </c>
      <c r="Q23" s="333">
        <f>O23/P23*100</f>
        <v>43.560131437631057</v>
      </c>
      <c r="R23" s="34"/>
    </row>
    <row r="24" spans="1:19" s="49" customFormat="1" ht="12" customHeight="1">
      <c r="A24" s="34" t="s">
        <v>11</v>
      </c>
      <c r="B24" s="384">
        <v>216</v>
      </c>
      <c r="C24" s="384">
        <v>228</v>
      </c>
      <c r="D24" s="130">
        <f t="shared" ref="D24:D25" si="10">SUM(B24:C24)</f>
        <v>444</v>
      </c>
      <c r="E24" s="338">
        <f t="shared" ref="E24:E25" si="11">C24/D24*100</f>
        <v>51.351351351351347</v>
      </c>
      <c r="F24" s="123">
        <v>2112</v>
      </c>
      <c r="G24" s="123">
        <v>1432</v>
      </c>
      <c r="H24" s="130">
        <f t="shared" si="8"/>
        <v>3544</v>
      </c>
      <c r="I24" s="338">
        <f t="shared" ref="I24:I25" si="12">G24/H24*100</f>
        <v>40.406320541760721</v>
      </c>
      <c r="J24" s="123">
        <v>1902</v>
      </c>
      <c r="K24" s="123">
        <v>2379</v>
      </c>
      <c r="L24" s="130">
        <f t="shared" si="9"/>
        <v>4281</v>
      </c>
      <c r="M24" s="338">
        <f t="shared" ref="M24:M25" si="13">K24/L24*100</f>
        <v>55.571128241065168</v>
      </c>
      <c r="N24" s="130">
        <f>SUM(B24,F24,J24)</f>
        <v>4230</v>
      </c>
      <c r="O24" s="130">
        <f>SUM(C24,G24,K24)</f>
        <v>4039</v>
      </c>
      <c r="P24" s="130">
        <f t="shared" ref="P24:P25" si="14">SUM(N24:O24)</f>
        <v>8269</v>
      </c>
      <c r="Q24" s="333">
        <f t="shared" ref="Q24:Q25" si="15">O24/P24*100</f>
        <v>48.845084048857181</v>
      </c>
      <c r="R24" s="34"/>
    </row>
    <row r="25" spans="1:19" s="49" customFormat="1" ht="12" customHeight="1">
      <c r="A25" s="34" t="s">
        <v>8</v>
      </c>
      <c r="B25" s="130">
        <f>SUM(B23:B24)</f>
        <v>11767</v>
      </c>
      <c r="C25" s="130">
        <f>SUM(C23:C24)</f>
        <v>8921</v>
      </c>
      <c r="D25" s="130">
        <f t="shared" si="10"/>
        <v>20688</v>
      </c>
      <c r="E25" s="338">
        <f t="shared" si="11"/>
        <v>43.121616395978343</v>
      </c>
      <c r="F25" s="130">
        <f>SUM(F23:F24)</f>
        <v>117156</v>
      </c>
      <c r="G25" s="130">
        <f>SUM(G23:G24)</f>
        <v>85756</v>
      </c>
      <c r="H25" s="130">
        <f t="shared" si="8"/>
        <v>202912</v>
      </c>
      <c r="I25" s="338">
        <f t="shared" si="12"/>
        <v>42.262655732534299</v>
      </c>
      <c r="J25" s="130">
        <f>SUM(J23:J24)</f>
        <v>51878</v>
      </c>
      <c r="K25" s="130">
        <f>SUM(K23:K24)</f>
        <v>45639</v>
      </c>
      <c r="L25" s="130">
        <f t="shared" ref="L25" si="16">SUM(J25:K25)</f>
        <v>97517</v>
      </c>
      <c r="M25" s="338">
        <f t="shared" si="13"/>
        <v>46.801070582565089</v>
      </c>
      <c r="N25" s="130">
        <f>SUM(N23:N24)</f>
        <v>180801</v>
      </c>
      <c r="O25" s="130">
        <f>SUM(O23:O24)</f>
        <v>140316</v>
      </c>
      <c r="P25" s="130">
        <f t="shared" si="14"/>
        <v>321117</v>
      </c>
      <c r="Q25" s="333">
        <f t="shared" si="15"/>
        <v>43.696222872037296</v>
      </c>
      <c r="R25" s="34"/>
    </row>
    <row r="26" spans="1:19" s="49" customFormat="1" ht="4.5" customHeight="1">
      <c r="A26" s="136"/>
      <c r="B26" s="133"/>
      <c r="C26" s="133"/>
      <c r="D26" s="133"/>
      <c r="E26" s="339"/>
      <c r="F26" s="133"/>
      <c r="G26" s="133"/>
      <c r="H26" s="133"/>
      <c r="I26" s="339"/>
      <c r="J26" s="133"/>
      <c r="K26" s="133"/>
      <c r="L26" s="133"/>
      <c r="M26" s="339"/>
      <c r="N26" s="133"/>
      <c r="O26" s="133"/>
      <c r="P26" s="133"/>
      <c r="Q26" s="334"/>
      <c r="R26" s="34"/>
    </row>
    <row r="27" spans="1:19" s="49" customFormat="1" ht="4.5" customHeight="1">
      <c r="A27" s="34"/>
      <c r="B27" s="130"/>
      <c r="C27" s="130"/>
      <c r="D27" s="130"/>
      <c r="E27" s="166"/>
      <c r="F27" s="130"/>
      <c r="G27" s="130"/>
      <c r="H27" s="130"/>
      <c r="I27" s="166"/>
      <c r="J27" s="130"/>
      <c r="K27" s="130"/>
      <c r="L27" s="130"/>
      <c r="M27" s="166"/>
      <c r="N27" s="130"/>
      <c r="O27" s="130"/>
      <c r="P27" s="130"/>
      <c r="Q27" s="377"/>
      <c r="R27" s="34"/>
    </row>
    <row r="28" spans="1:19" s="49" customFormat="1" ht="12" customHeight="1">
      <c r="A28" s="5" t="s">
        <v>41</v>
      </c>
      <c r="B28" s="130"/>
      <c r="C28" s="130"/>
      <c r="D28" s="130"/>
      <c r="E28" s="166"/>
      <c r="F28" s="130"/>
      <c r="G28" s="130"/>
      <c r="H28" s="130"/>
      <c r="I28" s="166"/>
      <c r="J28" s="130"/>
      <c r="K28" s="130"/>
      <c r="L28" s="130"/>
      <c r="M28" s="166"/>
      <c r="N28" s="130"/>
      <c r="O28" s="130"/>
      <c r="P28" s="130"/>
      <c r="Q28" s="377"/>
      <c r="R28" s="34"/>
    </row>
    <row r="29" spans="1:19" s="49" customFormat="1" ht="12" customHeight="1">
      <c r="A29" s="34" t="s">
        <v>10</v>
      </c>
      <c r="B29" s="123">
        <v>6793</v>
      </c>
      <c r="C29" s="123">
        <v>2943</v>
      </c>
      <c r="D29" s="130">
        <f>SUM(B29:C29)</f>
        <v>9736</v>
      </c>
      <c r="E29" s="338">
        <f>C29/D29*100</f>
        <v>30.228019720624488</v>
      </c>
      <c r="F29" s="123">
        <v>62308</v>
      </c>
      <c r="G29" s="123">
        <v>19176</v>
      </c>
      <c r="H29" s="130">
        <f t="shared" ref="H29:H30" si="17">SUM(F29:G29)</f>
        <v>81484</v>
      </c>
      <c r="I29" s="338">
        <f>G29/H29*100</f>
        <v>23.53345442049973</v>
      </c>
      <c r="J29" s="123">
        <v>29488</v>
      </c>
      <c r="K29" s="123">
        <v>11014</v>
      </c>
      <c r="L29" s="130">
        <f t="shared" ref="L29:L30" si="18">SUM(J29:K29)</f>
        <v>40502</v>
      </c>
      <c r="M29" s="338">
        <f>K29/L29*100</f>
        <v>27.193718828699819</v>
      </c>
      <c r="N29" s="130">
        <f>SUM(B29,F29,J29)</f>
        <v>98589</v>
      </c>
      <c r="O29" s="130">
        <f>SUM(C29,G29,K29)</f>
        <v>33133</v>
      </c>
      <c r="P29" s="130">
        <f>SUM(N29:O29)</f>
        <v>131722</v>
      </c>
      <c r="Q29" s="333">
        <f>O29/P29*100</f>
        <v>25.153732861632832</v>
      </c>
      <c r="R29" s="34"/>
    </row>
    <row r="30" spans="1:19" s="49" customFormat="1" ht="12" customHeight="1">
      <c r="A30" s="34" t="s">
        <v>11</v>
      </c>
      <c r="B30" s="384">
        <v>106</v>
      </c>
      <c r="C30" s="384">
        <v>75</v>
      </c>
      <c r="D30" s="130">
        <f t="shared" ref="D30:D31" si="19">SUM(B30:C30)</f>
        <v>181</v>
      </c>
      <c r="E30" s="338">
        <f t="shared" ref="E30:E31" si="20">C30/D30*100</f>
        <v>41.436464088397791</v>
      </c>
      <c r="F30" s="123">
        <v>1714</v>
      </c>
      <c r="G30" s="123">
        <v>1066</v>
      </c>
      <c r="H30" s="130">
        <f t="shared" si="17"/>
        <v>2780</v>
      </c>
      <c r="I30" s="338">
        <f t="shared" ref="I30:I31" si="21">G30/H30*100</f>
        <v>38.345323741007192</v>
      </c>
      <c r="J30" s="384">
        <v>871</v>
      </c>
      <c r="K30" s="384">
        <v>783</v>
      </c>
      <c r="L30" s="130">
        <f t="shared" si="18"/>
        <v>1654</v>
      </c>
      <c r="M30" s="338">
        <f t="shared" ref="M30:M31" si="22">K30/L30*100</f>
        <v>47.339782345828297</v>
      </c>
      <c r="N30" s="130">
        <f>SUM(B30,F30,J30)</f>
        <v>2691</v>
      </c>
      <c r="O30" s="130">
        <f>SUM(C30,G30,K30)</f>
        <v>1924</v>
      </c>
      <c r="P30" s="130">
        <f t="shared" ref="P30:P31" si="23">SUM(N30:O30)</f>
        <v>4615</v>
      </c>
      <c r="Q30" s="333">
        <f t="shared" ref="Q30:Q31" si="24">O30/P30*100</f>
        <v>41.690140845070424</v>
      </c>
      <c r="R30" s="34"/>
    </row>
    <row r="31" spans="1:19" s="49" customFormat="1" ht="12" customHeight="1">
      <c r="A31" s="34" t="s">
        <v>8</v>
      </c>
      <c r="B31" s="130">
        <f>SUM(B29:B30)</f>
        <v>6899</v>
      </c>
      <c r="C31" s="130">
        <f>SUM(C29:C30)</f>
        <v>3018</v>
      </c>
      <c r="D31" s="130">
        <f t="shared" si="19"/>
        <v>9917</v>
      </c>
      <c r="E31" s="338">
        <f t="shared" si="20"/>
        <v>30.432590501159623</v>
      </c>
      <c r="F31" s="130">
        <f>SUM(F29:F30)</f>
        <v>64022</v>
      </c>
      <c r="G31" s="130">
        <f>SUM(G29:G30)</f>
        <v>20242</v>
      </c>
      <c r="H31" s="130">
        <f t="shared" ref="H31" si="25">SUM(F31:G31)</f>
        <v>84264</v>
      </c>
      <c r="I31" s="338">
        <f t="shared" si="21"/>
        <v>24.022120953194722</v>
      </c>
      <c r="J31" s="130">
        <f>SUM(J29:J30)</f>
        <v>30359</v>
      </c>
      <c r="K31" s="130">
        <f>SUM(K29:K30)</f>
        <v>11797</v>
      </c>
      <c r="L31" s="130">
        <f t="shared" ref="L31" si="26">SUM(J31:K31)</f>
        <v>42156</v>
      </c>
      <c r="M31" s="338">
        <f t="shared" si="22"/>
        <v>27.984154094316349</v>
      </c>
      <c r="N31" s="130">
        <f>SUM(N29:N30)</f>
        <v>101280</v>
      </c>
      <c r="O31" s="130">
        <f>SUM(O29:O30)</f>
        <v>35057</v>
      </c>
      <c r="P31" s="130">
        <f t="shared" si="23"/>
        <v>136337</v>
      </c>
      <c r="Q31" s="333">
        <f t="shared" si="24"/>
        <v>25.713489368256599</v>
      </c>
      <c r="R31" s="34"/>
    </row>
    <row r="32" spans="1:19" s="49" customFormat="1" ht="4.5" customHeight="1">
      <c r="A32" s="136"/>
      <c r="B32" s="133"/>
      <c r="C32" s="133"/>
      <c r="D32" s="133"/>
      <c r="E32" s="339"/>
      <c r="F32" s="133"/>
      <c r="G32" s="133"/>
      <c r="H32" s="133"/>
      <c r="I32" s="339"/>
      <c r="J32" s="133"/>
      <c r="K32" s="133"/>
      <c r="L32" s="133"/>
      <c r="M32" s="339"/>
      <c r="N32" s="133"/>
      <c r="O32" s="133"/>
      <c r="P32" s="133"/>
      <c r="Q32" s="334"/>
      <c r="R32" s="34"/>
    </row>
    <row r="33" spans="1:18" s="49" customFormat="1" ht="4.5" customHeight="1">
      <c r="A33" s="34"/>
      <c r="B33" s="130"/>
      <c r="C33" s="130"/>
      <c r="D33" s="130"/>
      <c r="E33" s="166"/>
      <c r="F33" s="130"/>
      <c r="G33" s="130"/>
      <c r="H33" s="130"/>
      <c r="I33" s="166"/>
      <c r="J33" s="130"/>
      <c r="K33" s="130"/>
      <c r="L33" s="130"/>
      <c r="M33" s="166"/>
      <c r="N33" s="130"/>
      <c r="O33" s="130"/>
      <c r="P33" s="130"/>
      <c r="Q33" s="377"/>
      <c r="R33" s="34"/>
    </row>
    <row r="34" spans="1:18" s="49" customFormat="1" ht="12" customHeight="1">
      <c r="A34" s="5" t="s">
        <v>8</v>
      </c>
      <c r="B34" s="130"/>
      <c r="C34" s="130"/>
      <c r="D34" s="130"/>
      <c r="E34" s="166"/>
      <c r="F34" s="130"/>
      <c r="G34" s="130"/>
      <c r="H34" s="130"/>
      <c r="I34" s="166"/>
      <c r="J34" s="130"/>
      <c r="K34" s="130"/>
      <c r="L34" s="130"/>
      <c r="M34" s="166"/>
      <c r="N34" s="130"/>
      <c r="O34" s="130"/>
      <c r="P34" s="130"/>
      <c r="Q34" s="377"/>
      <c r="R34" s="34"/>
    </row>
    <row r="35" spans="1:18" s="49" customFormat="1" ht="12" customHeight="1">
      <c r="A35" s="34" t="s">
        <v>10</v>
      </c>
      <c r="B35" s="130">
        <f>SUM(B17,B23,B29)</f>
        <v>83271</v>
      </c>
      <c r="C35" s="130">
        <f>SUM(C17,C23,C29)</f>
        <v>34380</v>
      </c>
      <c r="D35" s="130">
        <f>SUM(B35:C35)</f>
        <v>117651</v>
      </c>
      <c r="E35" s="338">
        <f>C35/D35*100</f>
        <v>29.222021062294413</v>
      </c>
      <c r="F35" s="130">
        <f>SUM(F17,F23,F29)</f>
        <v>484401</v>
      </c>
      <c r="G35" s="130">
        <f>SUM(G17,G23,G29)</f>
        <v>261511</v>
      </c>
      <c r="H35" s="130">
        <f>SUM(F35:G35)</f>
        <v>745912</v>
      </c>
      <c r="I35" s="338">
        <f>G35/H35*100</f>
        <v>35.05922950696597</v>
      </c>
      <c r="J35" s="130">
        <f>SUM(J17,J23,J29)</f>
        <v>203745</v>
      </c>
      <c r="K35" s="130">
        <f>SUM(K17,K23,K29)</f>
        <v>118346</v>
      </c>
      <c r="L35" s="130">
        <f>SUM(J35:K35)</f>
        <v>322091</v>
      </c>
      <c r="M35" s="338">
        <f>K35/L35*100</f>
        <v>36.743032248650223</v>
      </c>
      <c r="N35" s="130">
        <f>SUM(B35,F35,J35)</f>
        <v>771417</v>
      </c>
      <c r="O35" s="130">
        <f>SUM(C35,G35,K35)</f>
        <v>414237</v>
      </c>
      <c r="P35" s="130">
        <f>SUM(N35:O35)</f>
        <v>1185654</v>
      </c>
      <c r="Q35" s="333">
        <f>O35/P35*100</f>
        <v>34.937426939056422</v>
      </c>
      <c r="R35" s="34"/>
    </row>
    <row r="36" spans="1:18" s="49" customFormat="1" ht="12" customHeight="1">
      <c r="A36" s="34" t="s">
        <v>11</v>
      </c>
      <c r="B36" s="130">
        <f>SUM(B18,B24,B30)</f>
        <v>4485</v>
      </c>
      <c r="C36" s="130">
        <f>SUM(C18,C24,C30)</f>
        <v>1255</v>
      </c>
      <c r="D36" s="130">
        <f t="shared" ref="D36:D37" si="27">SUM(B36:C36)</f>
        <v>5740</v>
      </c>
      <c r="E36" s="338">
        <f t="shared" ref="E36:E37" si="28">C36/D36*100</f>
        <v>21.864111498257842</v>
      </c>
      <c r="F36" s="130">
        <f>SUM(F18,F24,F30)</f>
        <v>15941</v>
      </c>
      <c r="G36" s="130">
        <f>SUM(G18,G24,G30)</f>
        <v>17396</v>
      </c>
      <c r="H36" s="130">
        <f t="shared" ref="H36:H37" si="29">SUM(F36:G36)</f>
        <v>33337</v>
      </c>
      <c r="I36" s="338">
        <f t="shared" ref="I36:I37" si="30">G36/H36*100</f>
        <v>52.182259951405342</v>
      </c>
      <c r="J36" s="130">
        <f>SUM(J18,J24,J30)</f>
        <v>6963</v>
      </c>
      <c r="K36" s="130">
        <f>SUM(K18,K24,K30)</f>
        <v>9586</v>
      </c>
      <c r="L36" s="130">
        <f t="shared" ref="L36:L37" si="31">SUM(J36:K36)</f>
        <v>16549</v>
      </c>
      <c r="M36" s="338">
        <f t="shared" ref="M36:M37" si="32">K36/L36*100</f>
        <v>57.924950148045198</v>
      </c>
      <c r="N36" s="130">
        <f>SUM(B36,F36,J36)</f>
        <v>27389</v>
      </c>
      <c r="O36" s="130">
        <f>SUM(C36,G36,K36)</f>
        <v>28237</v>
      </c>
      <c r="P36" s="130">
        <f t="shared" ref="P36:P37" si="33">SUM(N36:O36)</f>
        <v>55626</v>
      </c>
      <c r="Q36" s="333">
        <f t="shared" ref="Q36:Q37" si="34">O36/P36*100</f>
        <v>50.762233487937294</v>
      </c>
      <c r="R36" s="34"/>
    </row>
    <row r="37" spans="1:18" s="49" customFormat="1" ht="12" customHeight="1">
      <c r="A37" s="34" t="s">
        <v>8</v>
      </c>
      <c r="B37" s="130">
        <f>SUM(B35:B36)</f>
        <v>87756</v>
      </c>
      <c r="C37" s="130">
        <f>SUM(C35:C36)</f>
        <v>35635</v>
      </c>
      <c r="D37" s="130">
        <f t="shared" si="27"/>
        <v>123391</v>
      </c>
      <c r="E37" s="338">
        <f t="shared" si="28"/>
        <v>28.879740013453169</v>
      </c>
      <c r="F37" s="130">
        <f>SUM(F35:F36)</f>
        <v>500342</v>
      </c>
      <c r="G37" s="130">
        <f>SUM(G35:G36)</f>
        <v>278907</v>
      </c>
      <c r="H37" s="130">
        <f t="shared" si="29"/>
        <v>779249</v>
      </c>
      <c r="I37" s="338">
        <f t="shared" si="30"/>
        <v>35.791768741442084</v>
      </c>
      <c r="J37" s="130">
        <f>SUM(J35:J36)</f>
        <v>210708</v>
      </c>
      <c r="K37" s="130">
        <f>SUM(K35:K36)</f>
        <v>127932</v>
      </c>
      <c r="L37" s="130">
        <f t="shared" si="31"/>
        <v>338640</v>
      </c>
      <c r="M37" s="338">
        <f t="shared" si="32"/>
        <v>37.778171509567684</v>
      </c>
      <c r="N37" s="130">
        <f>SUM(N35:N36)</f>
        <v>798806</v>
      </c>
      <c r="O37" s="130">
        <f>SUM(O35:O36)</f>
        <v>442474</v>
      </c>
      <c r="P37" s="130">
        <f t="shared" si="33"/>
        <v>1241280</v>
      </c>
      <c r="Q37" s="333">
        <f t="shared" si="34"/>
        <v>35.646590616138177</v>
      </c>
      <c r="R37" s="34"/>
    </row>
    <row r="38" spans="1:18" s="49" customFormat="1" ht="4.5" customHeight="1">
      <c r="A38" s="136"/>
      <c r="B38" s="124"/>
      <c r="C38" s="124"/>
      <c r="D38" s="124"/>
      <c r="E38" s="339"/>
      <c r="F38" s="124"/>
      <c r="G38" s="124"/>
      <c r="H38" s="124"/>
      <c r="I38" s="339"/>
      <c r="J38" s="124"/>
      <c r="K38" s="124"/>
      <c r="L38" s="124"/>
      <c r="M38" s="339"/>
      <c r="N38" s="124"/>
      <c r="O38" s="124"/>
      <c r="P38" s="124"/>
      <c r="Q38" s="334"/>
      <c r="R38" s="34"/>
    </row>
    <row r="39" spans="1:18" ht="9" customHeight="1">
      <c r="I39" s="76"/>
    </row>
    <row r="40" spans="1:18" s="87" customFormat="1" ht="9" customHeight="1">
      <c r="A40" s="86" t="s">
        <v>78</v>
      </c>
    </row>
  </sheetData>
  <mergeCells count="23">
    <mergeCell ref="E2:E6"/>
    <mergeCell ref="F2:F6"/>
    <mergeCell ref="Q2:Q6"/>
    <mergeCell ref="M2:M6"/>
    <mergeCell ref="P2:P6"/>
    <mergeCell ref="N2:N6"/>
    <mergeCell ref="O2:O6"/>
    <mergeCell ref="A2:A6"/>
    <mergeCell ref="J10:M10"/>
    <mergeCell ref="A10:A13"/>
    <mergeCell ref="D2:D6"/>
    <mergeCell ref="C2:C6"/>
    <mergeCell ref="B2:B6"/>
    <mergeCell ref="I2:I6"/>
    <mergeCell ref="G2:G6"/>
    <mergeCell ref="H2:H6"/>
    <mergeCell ref="A7:Q7"/>
    <mergeCell ref="N10:Q10"/>
    <mergeCell ref="B10:E10"/>
    <mergeCell ref="F10:I10"/>
    <mergeCell ref="J2:J6"/>
    <mergeCell ref="K2:K6"/>
    <mergeCell ref="L2:L6"/>
  </mergeCells>
  <phoneticPr fontId="5" type="noConversion"/>
  <hyperlinks>
    <hyperlink ref="Q1" location="E!A1" display="Retour au menu" xr:uid="{00000000-0004-0000-0500-000000000000}"/>
  </hyperlinks>
  <pageMargins left="0.59055118110236227" right="0.59055118110236227" top="1.1811023622047245" bottom="0.59055118110236227" header="0.11811023622047245" footer="0.19685039370078741"/>
  <pageSetup paperSize="9" scale="85" orientation="landscape" r:id="rId1"/>
  <headerFooter alignWithMargins="0">
    <oddHeader xml:space="preserve">&amp;L&amp;G  &amp;"HermesTT,Normal"&amp;14&amp;U&amp;K002060Le marché du travail bruxellois : données statistiques - &amp;12Emploi indépendant&amp;10&amp;U                                                                                                            </oddHeader>
    <oddFooter xml:space="preserve">&amp;R&amp;8E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41"/>
  <sheetViews>
    <sheetView showGridLines="0" zoomScaleNormal="100" workbookViewId="0">
      <selection activeCell="C2" sqref="C2"/>
    </sheetView>
  </sheetViews>
  <sheetFormatPr baseColWidth="10" defaultColWidth="11.44140625" defaultRowHeight="10.199999999999999"/>
  <cols>
    <col min="1" max="1" width="15.6640625" style="291" customWidth="1"/>
    <col min="2" max="13" width="11.44140625" style="291" customWidth="1"/>
    <col min="14" max="17" width="8.109375" style="291" customWidth="1"/>
    <col min="18" max="16384" width="11.44140625" style="291"/>
  </cols>
  <sheetData>
    <row r="1" spans="1:30" s="275" customFormat="1" ht="24" customHeight="1">
      <c r="A1" s="274" t="s">
        <v>76</v>
      </c>
      <c r="K1" s="276"/>
      <c r="L1" s="276"/>
      <c r="M1" s="65" t="s">
        <v>42</v>
      </c>
    </row>
    <row r="2" spans="1:30" s="275" customFormat="1" ht="3" customHeight="1">
      <c r="A2" s="410"/>
      <c r="B2" s="412"/>
      <c r="C2" s="255"/>
      <c r="D2" s="255"/>
      <c r="E2" s="412"/>
      <c r="F2" s="255"/>
      <c r="G2" s="255"/>
      <c r="H2" s="412"/>
      <c r="I2" s="255"/>
      <c r="J2" s="255"/>
      <c r="K2" s="413"/>
      <c r="L2" s="413"/>
      <c r="M2" s="412"/>
    </row>
    <row r="3" spans="1:30" s="275" customFormat="1" ht="3" customHeight="1">
      <c r="A3" s="411"/>
      <c r="B3" s="411"/>
      <c r="C3" s="256"/>
      <c r="D3" s="256"/>
      <c r="E3" s="411"/>
      <c r="F3" s="256"/>
      <c r="G3" s="256"/>
      <c r="H3" s="411"/>
      <c r="I3" s="256"/>
      <c r="J3" s="256"/>
      <c r="K3" s="411"/>
      <c r="L3" s="411"/>
      <c r="M3" s="411"/>
      <c r="N3" s="287"/>
    </row>
    <row r="4" spans="1:30" s="275" customFormat="1" ht="3" customHeight="1">
      <c r="A4" s="411"/>
      <c r="B4" s="411"/>
      <c r="C4" s="256"/>
      <c r="D4" s="256"/>
      <c r="E4" s="411"/>
      <c r="F4" s="256"/>
      <c r="G4" s="256"/>
      <c r="H4" s="411"/>
      <c r="I4" s="256"/>
      <c r="J4" s="256"/>
      <c r="K4" s="411"/>
      <c r="L4" s="411"/>
      <c r="M4" s="411"/>
      <c r="N4" s="287"/>
    </row>
    <row r="5" spans="1:30" s="275" customFormat="1" ht="3" customHeight="1">
      <c r="A5" s="411"/>
      <c r="B5" s="411"/>
      <c r="C5" s="256"/>
      <c r="D5" s="256"/>
      <c r="E5" s="411"/>
      <c r="F5" s="256"/>
      <c r="G5" s="256"/>
      <c r="H5" s="411"/>
      <c r="I5" s="256"/>
      <c r="J5" s="256"/>
      <c r="K5" s="411"/>
      <c r="L5" s="411"/>
      <c r="M5" s="411"/>
      <c r="N5" s="287"/>
    </row>
    <row r="6" spans="1:30" s="275" customFormat="1" ht="3" customHeight="1">
      <c r="A6" s="411"/>
      <c r="B6" s="411"/>
      <c r="C6" s="256"/>
      <c r="D6" s="256"/>
      <c r="E6" s="411"/>
      <c r="F6" s="256"/>
      <c r="G6" s="256"/>
      <c r="H6" s="411"/>
      <c r="I6" s="256"/>
      <c r="J6" s="256"/>
      <c r="K6" s="411"/>
      <c r="L6" s="411"/>
      <c r="M6" s="411"/>
      <c r="N6" s="287"/>
    </row>
    <row r="7" spans="1:30" s="275" customFormat="1" ht="18.75" customHeight="1">
      <c r="A7" s="62" t="s">
        <v>91</v>
      </c>
      <c r="B7" s="62"/>
      <c r="C7" s="62"/>
      <c r="D7" s="62"/>
      <c r="E7" s="62"/>
      <c r="F7" s="62"/>
      <c r="G7" s="62"/>
      <c r="H7" s="62"/>
      <c r="I7" s="62"/>
      <c r="J7" s="62"/>
      <c r="K7" s="62"/>
      <c r="L7" s="62"/>
      <c r="M7" s="62"/>
      <c r="N7" s="277"/>
      <c r="O7" s="277"/>
      <c r="T7" s="277"/>
      <c r="U7" s="277"/>
    </row>
    <row r="8" spans="1:30" s="275" customFormat="1" ht="4.5" customHeight="1">
      <c r="A8" s="277"/>
      <c r="B8" s="277"/>
      <c r="C8" s="277"/>
      <c r="D8" s="277"/>
      <c r="E8" s="277"/>
      <c r="F8" s="277"/>
      <c r="G8" s="277"/>
      <c r="H8" s="277"/>
      <c r="I8" s="277"/>
      <c r="J8" s="277"/>
      <c r="K8" s="278"/>
      <c r="L8" s="278"/>
      <c r="M8" s="277"/>
      <c r="N8" s="277"/>
      <c r="O8" s="277"/>
      <c r="T8" s="277"/>
      <c r="U8" s="277"/>
    </row>
    <row r="9" spans="1:30" ht="4.5" customHeight="1">
      <c r="A9" s="293"/>
      <c r="B9" s="300"/>
      <c r="C9" s="293"/>
      <c r="D9" s="301"/>
      <c r="E9" s="293"/>
      <c r="F9" s="293"/>
      <c r="G9" s="293"/>
      <c r="H9" s="300"/>
      <c r="I9" s="294"/>
      <c r="J9" s="294"/>
      <c r="K9" s="293"/>
      <c r="L9" s="293"/>
      <c r="M9" s="293"/>
    </row>
    <row r="10" spans="1:30" ht="12">
      <c r="A10" s="402" t="s">
        <v>9</v>
      </c>
      <c r="B10" s="408" t="s">
        <v>14</v>
      </c>
      <c r="C10" s="406"/>
      <c r="D10" s="409"/>
      <c r="E10" s="406" t="s">
        <v>15</v>
      </c>
      <c r="F10" s="406"/>
      <c r="G10" s="406"/>
      <c r="H10" s="408" t="s">
        <v>16</v>
      </c>
      <c r="I10" s="406"/>
      <c r="J10" s="406"/>
      <c r="K10" s="406" t="s">
        <v>17</v>
      </c>
      <c r="L10" s="406"/>
      <c r="M10" s="406"/>
    </row>
    <row r="11" spans="1:30" ht="4.5" customHeight="1">
      <c r="A11" s="402"/>
      <c r="B11" s="253"/>
      <c r="C11" s="235"/>
      <c r="D11" s="254"/>
      <c r="E11" s="235"/>
      <c r="F11" s="235"/>
      <c r="G11" s="235"/>
      <c r="H11" s="328"/>
      <c r="I11" s="329"/>
      <c r="J11" s="329"/>
      <c r="K11" s="329"/>
      <c r="L11" s="329"/>
      <c r="M11" s="329"/>
    </row>
    <row r="12" spans="1:30" ht="4.5" customHeight="1">
      <c r="A12" s="402"/>
      <c r="B12" s="302"/>
      <c r="C12" s="312"/>
      <c r="D12" s="303"/>
      <c r="E12" s="295"/>
      <c r="F12" s="312"/>
      <c r="G12" s="295"/>
      <c r="H12" s="312"/>
      <c r="I12" s="312"/>
      <c r="J12" s="295"/>
      <c r="K12" s="302"/>
      <c r="L12" s="312"/>
      <c r="M12" s="295"/>
    </row>
    <row r="13" spans="1:30" ht="12">
      <c r="A13" s="402"/>
      <c r="B13" s="308" t="s">
        <v>46</v>
      </c>
      <c r="C13" s="313" t="s">
        <v>47</v>
      </c>
      <c r="D13" s="310" t="s">
        <v>48</v>
      </c>
      <c r="E13" s="289" t="s">
        <v>46</v>
      </c>
      <c r="F13" s="313" t="s">
        <v>47</v>
      </c>
      <c r="G13" s="289" t="s">
        <v>48</v>
      </c>
      <c r="H13" s="313" t="s">
        <v>46</v>
      </c>
      <c r="I13" s="313" t="s">
        <v>47</v>
      </c>
      <c r="J13" s="289" t="s">
        <v>48</v>
      </c>
      <c r="K13" s="308" t="s">
        <v>46</v>
      </c>
      <c r="L13" s="313" t="s">
        <v>47</v>
      </c>
      <c r="M13" s="289" t="s">
        <v>48</v>
      </c>
    </row>
    <row r="14" spans="1:30" s="280" customFormat="1" ht="4.5" customHeight="1">
      <c r="A14" s="296"/>
      <c r="B14" s="309"/>
      <c r="C14" s="318"/>
      <c r="D14" s="311"/>
      <c r="E14" s="297"/>
      <c r="F14" s="319"/>
      <c r="G14" s="297"/>
      <c r="H14" s="319"/>
      <c r="I14" s="319"/>
      <c r="J14" s="297"/>
      <c r="K14" s="320"/>
      <c r="L14" s="319"/>
      <c r="M14" s="297"/>
      <c r="O14" s="279"/>
      <c r="P14" s="288"/>
      <c r="Q14" s="288"/>
      <c r="R14" s="288"/>
      <c r="S14" s="288"/>
      <c r="T14" s="288"/>
      <c r="U14" s="288"/>
      <c r="V14" s="288"/>
      <c r="W14" s="288"/>
      <c r="X14" s="288"/>
      <c r="Y14" s="288"/>
      <c r="Z14" s="288"/>
      <c r="AA14" s="288"/>
      <c r="AB14" s="292"/>
      <c r="AC14" s="292"/>
      <c r="AD14" s="292"/>
    </row>
    <row r="15" spans="1:30" s="280" customFormat="1" ht="4.5" customHeight="1">
      <c r="A15" s="25"/>
      <c r="B15" s="304"/>
      <c r="C15" s="314"/>
      <c r="D15" s="305"/>
      <c r="E15" s="26"/>
      <c r="F15" s="316"/>
      <c r="G15" s="26"/>
      <c r="H15" s="316"/>
      <c r="I15" s="316"/>
      <c r="J15" s="26"/>
      <c r="K15" s="317"/>
      <c r="L15" s="316"/>
      <c r="M15" s="26"/>
      <c r="O15" s="279"/>
      <c r="P15" s="288"/>
      <c r="Q15" s="288"/>
      <c r="R15" s="288"/>
      <c r="S15" s="288"/>
      <c r="T15" s="288"/>
      <c r="U15" s="288"/>
      <c r="V15" s="288"/>
      <c r="W15" s="288"/>
      <c r="X15" s="288"/>
      <c r="Y15" s="288"/>
      <c r="Z15" s="288"/>
      <c r="AA15" s="288"/>
      <c r="AB15" s="292"/>
      <c r="AC15" s="292"/>
      <c r="AD15" s="292"/>
    </row>
    <row r="16" spans="1:30" s="281" customFormat="1" ht="12" customHeight="1">
      <c r="A16" s="281" t="s">
        <v>75</v>
      </c>
      <c r="B16" s="321">
        <v>4441</v>
      </c>
      <c r="C16" s="322">
        <v>1135</v>
      </c>
      <c r="D16" s="323">
        <f>SUM(B16:C16)</f>
        <v>5576</v>
      </c>
      <c r="E16" s="321">
        <v>19670</v>
      </c>
      <c r="F16" s="322">
        <v>10482</v>
      </c>
      <c r="G16" s="323">
        <f>SUM(E16:F16)</f>
        <v>30152</v>
      </c>
      <c r="H16" s="321">
        <v>5582</v>
      </c>
      <c r="I16" s="322">
        <v>3337</v>
      </c>
      <c r="J16" s="323">
        <f>SUM(H16:I16)</f>
        <v>8919</v>
      </c>
      <c r="K16" s="321">
        <f>SUM(B16,E16,H16)</f>
        <v>29693</v>
      </c>
      <c r="L16" s="322">
        <f>SUM(C16,F16,I16)</f>
        <v>14954</v>
      </c>
      <c r="M16" s="323">
        <f>SUM(K16:L16)</f>
        <v>44647</v>
      </c>
      <c r="N16" s="282"/>
      <c r="O16" s="282"/>
      <c r="P16" s="282"/>
      <c r="Q16" s="282"/>
      <c r="R16" s="282"/>
    </row>
    <row r="17" spans="1:30" s="281" customFormat="1" ht="12" customHeight="1">
      <c r="A17" s="281" t="s">
        <v>71</v>
      </c>
      <c r="B17" s="321">
        <v>8191</v>
      </c>
      <c r="C17" s="322">
        <v>4142</v>
      </c>
      <c r="D17" s="323">
        <f t="shared" ref="D17:D20" si="0">SUM(B17:C17)</f>
        <v>12333</v>
      </c>
      <c r="E17" s="321">
        <v>35856</v>
      </c>
      <c r="F17" s="322">
        <v>25237</v>
      </c>
      <c r="G17" s="323">
        <f t="shared" ref="G17:G20" si="1">SUM(E17:F17)</f>
        <v>61093</v>
      </c>
      <c r="H17" s="321">
        <v>12927</v>
      </c>
      <c r="I17" s="322">
        <v>10570</v>
      </c>
      <c r="J17" s="323">
        <f t="shared" ref="J17:J20" si="2">SUM(H17:I17)</f>
        <v>23497</v>
      </c>
      <c r="K17" s="321">
        <f t="shared" ref="K17:K20" si="3">SUM(B17,E17,H17)</f>
        <v>56974</v>
      </c>
      <c r="L17" s="322">
        <f t="shared" ref="L17:L20" si="4">SUM(C17,F17,I17)</f>
        <v>39949</v>
      </c>
      <c r="M17" s="323">
        <f t="shared" ref="M17:M21" si="5">SUM(K17:L17)</f>
        <v>96923</v>
      </c>
      <c r="N17" s="282"/>
      <c r="O17" s="282"/>
      <c r="P17" s="282"/>
      <c r="Q17" s="282"/>
      <c r="R17" s="282"/>
    </row>
    <row r="18" spans="1:30" s="281" customFormat="1" ht="12" customHeight="1">
      <c r="A18" s="281" t="s">
        <v>72</v>
      </c>
      <c r="B18" s="321">
        <v>22959</v>
      </c>
      <c r="C18" s="322">
        <v>9745</v>
      </c>
      <c r="D18" s="323">
        <f t="shared" si="0"/>
        <v>32704</v>
      </c>
      <c r="E18" s="321">
        <v>106262</v>
      </c>
      <c r="F18" s="322">
        <v>65008</v>
      </c>
      <c r="G18" s="323">
        <f t="shared" si="1"/>
        <v>171270</v>
      </c>
      <c r="H18" s="321">
        <v>42759</v>
      </c>
      <c r="I18" s="322">
        <v>29863</v>
      </c>
      <c r="J18" s="323">
        <f t="shared" si="2"/>
        <v>72622</v>
      </c>
      <c r="K18" s="321">
        <f t="shared" si="3"/>
        <v>171980</v>
      </c>
      <c r="L18" s="322">
        <f t="shared" si="4"/>
        <v>104616</v>
      </c>
      <c r="M18" s="323">
        <f t="shared" si="5"/>
        <v>276596</v>
      </c>
      <c r="N18" s="282"/>
      <c r="O18" s="282"/>
      <c r="P18" s="282"/>
      <c r="Q18" s="282"/>
      <c r="R18" s="282"/>
    </row>
    <row r="19" spans="1:30" s="281" customFormat="1" ht="12" customHeight="1">
      <c r="A19" s="281" t="s">
        <v>73</v>
      </c>
      <c r="B19" s="321">
        <v>22638</v>
      </c>
      <c r="C19" s="322">
        <v>8306</v>
      </c>
      <c r="D19" s="323">
        <f t="shared" si="0"/>
        <v>30944</v>
      </c>
      <c r="E19" s="321">
        <v>117997</v>
      </c>
      <c r="F19" s="322">
        <v>69325</v>
      </c>
      <c r="G19" s="323">
        <f t="shared" si="1"/>
        <v>187322</v>
      </c>
      <c r="H19" s="321">
        <v>49201</v>
      </c>
      <c r="I19" s="322">
        <v>32290</v>
      </c>
      <c r="J19" s="323">
        <f t="shared" si="2"/>
        <v>81491</v>
      </c>
      <c r="K19" s="321">
        <f t="shared" si="3"/>
        <v>189836</v>
      </c>
      <c r="L19" s="322">
        <f t="shared" si="4"/>
        <v>109921</v>
      </c>
      <c r="M19" s="323">
        <f t="shared" si="5"/>
        <v>299757</v>
      </c>
      <c r="N19" s="282"/>
      <c r="O19" s="282"/>
      <c r="P19" s="282"/>
      <c r="Q19" s="282"/>
      <c r="R19" s="282"/>
    </row>
    <row r="20" spans="1:30" s="281" customFormat="1" ht="12" customHeight="1">
      <c r="A20" s="281" t="s">
        <v>74</v>
      </c>
      <c r="B20" s="321">
        <v>29527</v>
      </c>
      <c r="C20" s="322">
        <v>12307</v>
      </c>
      <c r="D20" s="323">
        <f t="shared" si="0"/>
        <v>41834</v>
      </c>
      <c r="E20" s="321">
        <v>220557</v>
      </c>
      <c r="F20" s="322">
        <v>108855</v>
      </c>
      <c r="G20" s="323">
        <f t="shared" si="1"/>
        <v>329412</v>
      </c>
      <c r="H20" s="321">
        <v>100239</v>
      </c>
      <c r="I20" s="322">
        <v>51872</v>
      </c>
      <c r="J20" s="323">
        <f t="shared" si="2"/>
        <v>152111</v>
      </c>
      <c r="K20" s="321">
        <f t="shared" si="3"/>
        <v>350323</v>
      </c>
      <c r="L20" s="322">
        <f t="shared" si="4"/>
        <v>173034</v>
      </c>
      <c r="M20" s="323">
        <f t="shared" si="5"/>
        <v>523357</v>
      </c>
      <c r="N20" s="282"/>
      <c r="O20" s="282"/>
      <c r="P20" s="282"/>
      <c r="Q20" s="282"/>
      <c r="R20" s="282"/>
    </row>
    <row r="21" spans="1:30" s="283" customFormat="1" ht="12" customHeight="1">
      <c r="A21" s="283" t="s">
        <v>8</v>
      </c>
      <c r="B21" s="327">
        <f>SUM(B16:B20)</f>
        <v>87756</v>
      </c>
      <c r="C21" s="327">
        <f t="shared" ref="C21:D21" si="6">SUM(C16:C20)</f>
        <v>35635</v>
      </c>
      <c r="D21" s="327">
        <f t="shared" si="6"/>
        <v>123391</v>
      </c>
      <c r="E21" s="327">
        <f>SUM(E16:E20)</f>
        <v>500342</v>
      </c>
      <c r="F21" s="327">
        <f t="shared" ref="F21" si="7">SUM(F16:F20)</f>
        <v>278907</v>
      </c>
      <c r="G21" s="327">
        <f t="shared" ref="G21" si="8">SUM(G16:G20)</f>
        <v>779249</v>
      </c>
      <c r="H21" s="327">
        <f>SUM(H16:H20)</f>
        <v>210708</v>
      </c>
      <c r="I21" s="327">
        <f t="shared" ref="I21" si="9">SUM(I16:I20)</f>
        <v>127932</v>
      </c>
      <c r="J21" s="327">
        <f t="shared" ref="J21" si="10">SUM(J16:J20)</f>
        <v>338640</v>
      </c>
      <c r="K21" s="327">
        <f>SUM(K16:K20)</f>
        <v>798806</v>
      </c>
      <c r="L21" s="327">
        <f t="shared" ref="L21" si="11">SUM(L16:L20)</f>
        <v>442474</v>
      </c>
      <c r="M21" s="327">
        <f t="shared" si="5"/>
        <v>1241280</v>
      </c>
      <c r="N21" s="326"/>
      <c r="O21" s="326"/>
      <c r="P21" s="326"/>
      <c r="Q21" s="326"/>
      <c r="R21" s="326"/>
      <c r="S21" s="326"/>
      <c r="T21" s="326"/>
      <c r="U21" s="326"/>
      <c r="V21" s="326"/>
      <c r="W21" s="326"/>
      <c r="X21" s="326"/>
    </row>
    <row r="22" spans="1:30" s="281" customFormat="1" ht="4.5" customHeight="1">
      <c r="A22" s="298"/>
      <c r="B22" s="306"/>
      <c r="C22" s="315"/>
      <c r="D22" s="307"/>
      <c r="E22" s="299"/>
      <c r="F22" s="315"/>
      <c r="G22" s="299"/>
      <c r="H22" s="315"/>
      <c r="I22" s="315"/>
      <c r="J22" s="299"/>
      <c r="K22" s="306"/>
      <c r="L22" s="315"/>
      <c r="M22" s="299"/>
      <c r="N22" s="282"/>
      <c r="O22" s="282"/>
      <c r="P22" s="282"/>
      <c r="Q22" s="282"/>
      <c r="R22" s="282"/>
    </row>
    <row r="23" spans="1:30" s="281" customFormat="1" ht="9" customHeight="1">
      <c r="B23" s="284"/>
      <c r="C23" s="284"/>
      <c r="D23" s="284"/>
      <c r="E23" s="284"/>
      <c r="F23" s="284"/>
      <c r="G23" s="284"/>
      <c r="H23" s="284"/>
      <c r="I23" s="284"/>
      <c r="J23" s="284"/>
      <c r="K23" s="284"/>
      <c r="L23" s="284"/>
    </row>
    <row r="24" spans="1:30" s="290" customFormat="1" ht="9" customHeight="1">
      <c r="A24" s="285" t="s">
        <v>77</v>
      </c>
      <c r="K24" s="286"/>
      <c r="L24" s="286"/>
    </row>
    <row r="26" spans="1:30" ht="4.5" customHeight="1">
      <c r="A26" s="293"/>
      <c r="B26" s="300"/>
      <c r="C26" s="293"/>
      <c r="D26" s="301"/>
      <c r="E26" s="293"/>
      <c r="F26" s="293"/>
      <c r="G26" s="293"/>
      <c r="H26" s="300"/>
      <c r="I26" s="294"/>
      <c r="J26" s="294"/>
      <c r="K26" s="300"/>
      <c r="L26" s="293"/>
      <c r="M26" s="293"/>
    </row>
    <row r="27" spans="1:30" ht="12">
      <c r="A27" s="402" t="s">
        <v>43</v>
      </c>
      <c r="B27" s="408" t="s">
        <v>14</v>
      </c>
      <c r="C27" s="406"/>
      <c r="D27" s="409"/>
      <c r="E27" s="406" t="s">
        <v>15</v>
      </c>
      <c r="F27" s="406"/>
      <c r="G27" s="406"/>
      <c r="H27" s="408" t="s">
        <v>16</v>
      </c>
      <c r="I27" s="406"/>
      <c r="J27" s="406"/>
      <c r="K27" s="408" t="s">
        <v>17</v>
      </c>
      <c r="L27" s="406"/>
      <c r="M27" s="406"/>
    </row>
    <row r="28" spans="1:30" ht="4.5" customHeight="1">
      <c r="A28" s="402"/>
      <c r="B28" s="253"/>
      <c r="C28" s="235"/>
      <c r="D28" s="254"/>
      <c r="E28" s="235"/>
      <c r="F28" s="235"/>
      <c r="G28" s="235"/>
      <c r="H28" s="328"/>
      <c r="I28" s="329"/>
      <c r="J28" s="329"/>
      <c r="K28" s="328"/>
      <c r="L28" s="329"/>
      <c r="M28" s="329"/>
    </row>
    <row r="29" spans="1:30" ht="4.5" customHeight="1">
      <c r="A29" s="402"/>
      <c r="B29" s="302"/>
      <c r="C29" s="312"/>
      <c r="D29" s="303"/>
      <c r="E29" s="295"/>
      <c r="F29" s="312"/>
      <c r="G29" s="295"/>
      <c r="H29" s="312"/>
      <c r="I29" s="312"/>
      <c r="J29" s="295"/>
      <c r="K29" s="302"/>
      <c r="L29" s="312"/>
      <c r="M29" s="295"/>
    </row>
    <row r="30" spans="1:30" ht="12">
      <c r="A30" s="402"/>
      <c r="B30" s="308" t="s">
        <v>46</v>
      </c>
      <c r="C30" s="313" t="s">
        <v>47</v>
      </c>
      <c r="D30" s="310" t="s">
        <v>48</v>
      </c>
      <c r="E30" s="289" t="s">
        <v>46</v>
      </c>
      <c r="F30" s="313" t="s">
        <v>47</v>
      </c>
      <c r="G30" s="289" t="s">
        <v>48</v>
      </c>
      <c r="H30" s="313" t="s">
        <v>46</v>
      </c>
      <c r="I30" s="313" t="s">
        <v>47</v>
      </c>
      <c r="J30" s="289" t="s">
        <v>48</v>
      </c>
      <c r="K30" s="308" t="s">
        <v>46</v>
      </c>
      <c r="L30" s="313" t="s">
        <v>47</v>
      </c>
      <c r="M30" s="289" t="s">
        <v>48</v>
      </c>
    </row>
    <row r="31" spans="1:30" s="280" customFormat="1" ht="4.5" customHeight="1">
      <c r="A31" s="296"/>
      <c r="B31" s="309"/>
      <c r="C31" s="318"/>
      <c r="D31" s="311"/>
      <c r="E31" s="297"/>
      <c r="F31" s="319"/>
      <c r="G31" s="297"/>
      <c r="H31" s="319"/>
      <c r="I31" s="319"/>
      <c r="J31" s="297"/>
      <c r="K31" s="320"/>
      <c r="L31" s="319"/>
      <c r="M31" s="297"/>
      <c r="O31" s="279"/>
      <c r="P31" s="288"/>
      <c r="Q31" s="288"/>
      <c r="R31" s="288"/>
      <c r="S31" s="288"/>
      <c r="T31" s="288"/>
      <c r="U31" s="288"/>
      <c r="V31" s="288"/>
      <c r="W31" s="288"/>
      <c r="X31" s="288"/>
      <c r="Y31" s="288"/>
      <c r="Z31" s="288"/>
      <c r="AA31" s="288"/>
      <c r="AB31" s="292"/>
      <c r="AC31" s="292"/>
      <c r="AD31" s="292"/>
    </row>
    <row r="32" spans="1:30" s="280" customFormat="1" ht="4.5" customHeight="1">
      <c r="A32" s="25"/>
      <c r="B32" s="304"/>
      <c r="C32" s="314"/>
      <c r="D32" s="305"/>
      <c r="E32" s="26"/>
      <c r="F32" s="316"/>
      <c r="G32" s="26"/>
      <c r="H32" s="316"/>
      <c r="I32" s="316"/>
      <c r="J32" s="26"/>
      <c r="K32" s="317"/>
      <c r="L32" s="316"/>
      <c r="M32" s="26"/>
      <c r="O32" s="279"/>
      <c r="P32" s="288"/>
      <c r="Q32" s="288"/>
      <c r="R32" s="288"/>
      <c r="S32" s="288"/>
      <c r="T32" s="288"/>
      <c r="U32" s="288"/>
      <c r="V32" s="288"/>
      <c r="W32" s="288"/>
      <c r="X32" s="288"/>
      <c r="Y32" s="288"/>
      <c r="Z32" s="288"/>
      <c r="AA32" s="288"/>
      <c r="AB32" s="292"/>
      <c r="AC32" s="292"/>
      <c r="AD32" s="292"/>
    </row>
    <row r="33" spans="1:28" s="281" customFormat="1" ht="12" customHeight="1">
      <c r="A33" s="281" t="s">
        <v>75</v>
      </c>
      <c r="B33" s="324">
        <f>B16/B$21*100</f>
        <v>5.0606226354893113</v>
      </c>
      <c r="C33" s="324">
        <f t="shared" ref="C33:M33" si="12">C16/C$21*100</f>
        <v>3.1850708573032134</v>
      </c>
      <c r="D33" s="324">
        <f t="shared" si="12"/>
        <v>4.518968158131468</v>
      </c>
      <c r="E33" s="324">
        <f t="shared" si="12"/>
        <v>3.9313109832874318</v>
      </c>
      <c r="F33" s="324">
        <f t="shared" si="12"/>
        <v>3.7582419946433756</v>
      </c>
      <c r="G33" s="324">
        <f t="shared" si="12"/>
        <v>3.8693665311087986</v>
      </c>
      <c r="H33" s="324">
        <f t="shared" si="12"/>
        <v>2.6491637716650529</v>
      </c>
      <c r="I33" s="324">
        <f t="shared" si="12"/>
        <v>2.6084169715161183</v>
      </c>
      <c r="J33" s="324">
        <f t="shared" si="12"/>
        <v>2.6337703756201276</v>
      </c>
      <c r="K33" s="324">
        <f t="shared" si="12"/>
        <v>3.7171728805241826</v>
      </c>
      <c r="L33" s="324">
        <f t="shared" si="12"/>
        <v>3.3796336055903846</v>
      </c>
      <c r="M33" s="324">
        <f t="shared" si="12"/>
        <v>3.5968516370198502</v>
      </c>
      <c r="N33" s="282"/>
      <c r="O33" s="282"/>
      <c r="P33" s="282"/>
      <c r="Q33" s="282"/>
      <c r="R33" s="282"/>
    </row>
    <row r="34" spans="1:28" s="281" customFormat="1" ht="12" customHeight="1">
      <c r="A34" s="281" t="s">
        <v>71</v>
      </c>
      <c r="B34" s="324">
        <f t="shared" ref="B34:M38" si="13">B17/B$21*100</f>
        <v>9.3338347235516661</v>
      </c>
      <c r="C34" s="324">
        <f t="shared" si="13"/>
        <v>11.62340395678406</v>
      </c>
      <c r="D34" s="324">
        <f t="shared" si="13"/>
        <v>9.9950563655371951</v>
      </c>
      <c r="E34" s="324">
        <f t="shared" si="13"/>
        <v>7.1662982519956353</v>
      </c>
      <c r="F34" s="324">
        <f t="shared" si="13"/>
        <v>9.0485358918922802</v>
      </c>
      <c r="G34" s="324">
        <f t="shared" si="13"/>
        <v>7.8399843952318191</v>
      </c>
      <c r="H34" s="324">
        <f t="shared" si="13"/>
        <v>6.1350304687055077</v>
      </c>
      <c r="I34" s="324">
        <f t="shared" si="13"/>
        <v>8.2622017947034365</v>
      </c>
      <c r="J34" s="324">
        <f t="shared" si="13"/>
        <v>6.9386369005433508</v>
      </c>
      <c r="K34" s="324">
        <f t="shared" si="13"/>
        <v>7.1323950996862813</v>
      </c>
      <c r="L34" s="324">
        <f t="shared" si="13"/>
        <v>9.0285530901250706</v>
      </c>
      <c r="M34" s="324">
        <f t="shared" si="13"/>
        <v>7.8083107759731885</v>
      </c>
      <c r="N34" s="282"/>
      <c r="O34" s="282"/>
      <c r="P34" s="282"/>
      <c r="Q34" s="282"/>
      <c r="R34" s="282"/>
    </row>
    <row r="35" spans="1:28" s="281" customFormat="1" ht="12" customHeight="1">
      <c r="A35" s="281" t="s">
        <v>72</v>
      </c>
      <c r="B35" s="324">
        <f t="shared" si="13"/>
        <v>26.16231368795296</v>
      </c>
      <c r="C35" s="324">
        <f t="shared" si="13"/>
        <v>27.346709695524062</v>
      </c>
      <c r="D35" s="324">
        <f t="shared" si="13"/>
        <v>26.504364175669217</v>
      </c>
      <c r="E35" s="324">
        <f t="shared" si="13"/>
        <v>21.23787329466645</v>
      </c>
      <c r="F35" s="324">
        <f t="shared" si="13"/>
        <v>23.308127798872025</v>
      </c>
      <c r="G35" s="324">
        <f t="shared" si="13"/>
        <v>21.978853999170997</v>
      </c>
      <c r="H35" s="324">
        <f t="shared" si="13"/>
        <v>20.293012130531352</v>
      </c>
      <c r="I35" s="324">
        <f t="shared" si="13"/>
        <v>23.342869649501296</v>
      </c>
      <c r="J35" s="324">
        <f t="shared" si="13"/>
        <v>21.445192534845265</v>
      </c>
      <c r="K35" s="324">
        <f t="shared" si="13"/>
        <v>21.529632977218498</v>
      </c>
      <c r="L35" s="324">
        <f t="shared" si="13"/>
        <v>23.643423116386501</v>
      </c>
      <c r="M35" s="324">
        <f t="shared" si="13"/>
        <v>22.283127094612013</v>
      </c>
      <c r="N35" s="282"/>
      <c r="O35" s="282"/>
      <c r="P35" s="282"/>
      <c r="Q35" s="282"/>
      <c r="R35" s="282"/>
    </row>
    <row r="36" spans="1:28" s="281" customFormat="1" ht="12" customHeight="1">
      <c r="A36" s="281" t="s">
        <v>73</v>
      </c>
      <c r="B36" s="324">
        <f t="shared" si="13"/>
        <v>25.796526733214826</v>
      </c>
      <c r="C36" s="324">
        <f t="shared" si="13"/>
        <v>23.308544969833029</v>
      </c>
      <c r="D36" s="324">
        <f t="shared" si="13"/>
        <v>25.078004068368031</v>
      </c>
      <c r="E36" s="324">
        <f t="shared" si="13"/>
        <v>23.583269043973925</v>
      </c>
      <c r="F36" s="324">
        <f t="shared" si="13"/>
        <v>24.855955569419198</v>
      </c>
      <c r="G36" s="324">
        <f t="shared" si="13"/>
        <v>24.038786061964789</v>
      </c>
      <c r="H36" s="324">
        <f t="shared" si="13"/>
        <v>23.350323670672211</v>
      </c>
      <c r="I36" s="324">
        <f t="shared" si="13"/>
        <v>25.239971234718446</v>
      </c>
      <c r="J36" s="324">
        <f t="shared" si="13"/>
        <v>24.064197968343965</v>
      </c>
      <c r="K36" s="324">
        <f t="shared" si="13"/>
        <v>23.764969216555709</v>
      </c>
      <c r="L36" s="324">
        <f t="shared" si="13"/>
        <v>24.842363619105303</v>
      </c>
      <c r="M36" s="324">
        <f t="shared" si="13"/>
        <v>24.149023588553749</v>
      </c>
      <c r="N36" s="282"/>
      <c r="O36" s="282"/>
      <c r="P36" s="282"/>
      <c r="Q36" s="282"/>
      <c r="R36" s="282"/>
    </row>
    <row r="37" spans="1:28" s="281" customFormat="1" ht="12" customHeight="1">
      <c r="A37" s="281" t="s">
        <v>74</v>
      </c>
      <c r="B37" s="324">
        <f t="shared" si="13"/>
        <v>33.646702219791244</v>
      </c>
      <c r="C37" s="324">
        <f t="shared" si="13"/>
        <v>34.536270520555632</v>
      </c>
      <c r="D37" s="324">
        <f t="shared" si="13"/>
        <v>33.903607232294092</v>
      </c>
      <c r="E37" s="324">
        <f t="shared" si="13"/>
        <v>44.081248426076563</v>
      </c>
      <c r="F37" s="324">
        <f t="shared" si="13"/>
        <v>39.029138745173121</v>
      </c>
      <c r="G37" s="324">
        <f t="shared" si="13"/>
        <v>42.273009012523602</v>
      </c>
      <c r="H37" s="324">
        <f t="shared" si="13"/>
        <v>47.572469958425877</v>
      </c>
      <c r="I37" s="324">
        <f t="shared" si="13"/>
        <v>40.546540349560708</v>
      </c>
      <c r="J37" s="324">
        <f t="shared" si="13"/>
        <v>44.918202220647295</v>
      </c>
      <c r="K37" s="324">
        <f t="shared" si="13"/>
        <v>43.855829826015331</v>
      </c>
      <c r="L37" s="324">
        <f t="shared" si="13"/>
        <v>39.106026568792743</v>
      </c>
      <c r="M37" s="324">
        <f t="shared" si="13"/>
        <v>42.162686903841198</v>
      </c>
      <c r="N37" s="282"/>
      <c r="O37" s="282"/>
      <c r="P37" s="282"/>
      <c r="Q37" s="282"/>
      <c r="R37" s="282"/>
    </row>
    <row r="38" spans="1:28" s="283" customFormat="1" ht="12" customHeight="1">
      <c r="A38" s="283" t="s">
        <v>8</v>
      </c>
      <c r="B38" s="325">
        <f t="shared" si="13"/>
        <v>100</v>
      </c>
      <c r="C38" s="325">
        <f t="shared" si="13"/>
        <v>100</v>
      </c>
      <c r="D38" s="325">
        <f t="shared" si="13"/>
        <v>100</v>
      </c>
      <c r="E38" s="325">
        <f t="shared" si="13"/>
        <v>100</v>
      </c>
      <c r="F38" s="325">
        <f t="shared" si="13"/>
        <v>100</v>
      </c>
      <c r="G38" s="325">
        <f t="shared" si="13"/>
        <v>100</v>
      </c>
      <c r="H38" s="325">
        <f t="shared" si="13"/>
        <v>100</v>
      </c>
      <c r="I38" s="325">
        <f t="shared" si="13"/>
        <v>100</v>
      </c>
      <c r="J38" s="325">
        <f t="shared" si="13"/>
        <v>100</v>
      </c>
      <c r="K38" s="325">
        <f t="shared" si="13"/>
        <v>100</v>
      </c>
      <c r="L38" s="325">
        <f t="shared" si="13"/>
        <v>100</v>
      </c>
      <c r="M38" s="325">
        <f t="shared" si="13"/>
        <v>100</v>
      </c>
      <c r="N38" s="326"/>
      <c r="O38" s="326"/>
      <c r="P38" s="326"/>
      <c r="Q38" s="326"/>
      <c r="R38" s="326"/>
      <c r="S38" s="326"/>
      <c r="T38" s="326"/>
      <c r="U38" s="326"/>
      <c r="V38" s="326"/>
      <c r="W38" s="326"/>
      <c r="X38" s="326"/>
      <c r="Y38" s="326"/>
      <c r="Z38" s="326"/>
      <c r="AA38" s="326"/>
      <c r="AB38" s="326"/>
    </row>
    <row r="39" spans="1:28" s="281" customFormat="1" ht="4.5" customHeight="1">
      <c r="A39" s="298"/>
      <c r="B39" s="306"/>
      <c r="C39" s="315"/>
      <c r="D39" s="307"/>
      <c r="E39" s="299"/>
      <c r="F39" s="315"/>
      <c r="G39" s="299"/>
      <c r="H39" s="315"/>
      <c r="I39" s="315"/>
      <c r="J39" s="299"/>
      <c r="K39" s="306"/>
      <c r="L39" s="315"/>
      <c r="M39" s="299"/>
      <c r="N39" s="282"/>
      <c r="O39" s="282"/>
      <c r="P39" s="282"/>
      <c r="Q39" s="282"/>
      <c r="R39" s="282"/>
    </row>
    <row r="41" spans="1:28">
      <c r="A41" s="86" t="s">
        <v>78</v>
      </c>
    </row>
  </sheetData>
  <mergeCells count="17">
    <mergeCell ref="A2:A6"/>
    <mergeCell ref="B2:B6"/>
    <mergeCell ref="E2:E6"/>
    <mergeCell ref="H2:H6"/>
    <mergeCell ref="K10:M10"/>
    <mergeCell ref="M2:M6"/>
    <mergeCell ref="K2:K6"/>
    <mergeCell ref="L2:L6"/>
    <mergeCell ref="A10:A13"/>
    <mergeCell ref="B10:D10"/>
    <mergeCell ref="E10:G10"/>
    <mergeCell ref="H10:J10"/>
    <mergeCell ref="K27:M27"/>
    <mergeCell ref="A27:A30"/>
    <mergeCell ref="B27:D27"/>
    <mergeCell ref="E27:G27"/>
    <mergeCell ref="H27:J27"/>
  </mergeCells>
  <phoneticPr fontId="5" type="noConversion"/>
  <hyperlinks>
    <hyperlink ref="M1" location="E!A1" display="Retour au menu" xr:uid="{00000000-0004-0000-0600-000000000000}"/>
  </hyperlinks>
  <pageMargins left="0.59055118110236227" right="0.59055118110236227" top="1.1811023622047245" bottom="0.59055118110236227" header="0.11811023622047245" footer="0.19685039370078741"/>
  <pageSetup paperSize="9" scale="89" orientation="landscape" r:id="rId1"/>
  <headerFooter alignWithMargins="0">
    <oddHeader xml:space="preserve">&amp;L&amp;G  &amp;"HermesTT,Normal"&amp;14&amp;U&amp;K002060Le marché du travail bruxellois : données statistiques - &amp;12Emploi indépendant&amp;10&amp;U                                                                                                            </oddHeader>
    <oddFooter xml:space="preserve">&amp;R&amp;8E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41"/>
  <sheetViews>
    <sheetView showGridLines="0" zoomScaleNormal="100" workbookViewId="0">
      <selection activeCell="C2" sqref="C2"/>
    </sheetView>
  </sheetViews>
  <sheetFormatPr baseColWidth="10" defaultColWidth="11.44140625" defaultRowHeight="10.199999999999999"/>
  <cols>
    <col min="1" max="1" width="16.6640625" style="54" customWidth="1"/>
    <col min="2" max="9" width="13.33203125" style="54" customWidth="1"/>
    <col min="10" max="17" width="8.109375" style="54" customWidth="1"/>
    <col min="18" max="16384" width="11.44140625" style="54"/>
  </cols>
  <sheetData>
    <row r="1" spans="1:23" s="4" customFormat="1" ht="24" customHeight="1">
      <c r="A1" s="17" t="s">
        <v>76</v>
      </c>
      <c r="H1" s="20"/>
      <c r="I1" s="65" t="s">
        <v>42</v>
      </c>
      <c r="W1" s="17"/>
    </row>
    <row r="2" spans="1:23" s="4" customFormat="1" ht="3" customHeight="1">
      <c r="A2" s="400"/>
      <c r="B2" s="395"/>
      <c r="C2" s="395"/>
      <c r="D2" s="395"/>
      <c r="E2" s="399"/>
      <c r="F2" s="399"/>
      <c r="G2" s="395"/>
      <c r="H2" s="395"/>
      <c r="I2" s="395"/>
      <c r="J2" s="395"/>
      <c r="K2" s="395"/>
      <c r="L2" s="395"/>
      <c r="M2" s="395"/>
      <c r="N2" s="395"/>
      <c r="O2" s="395"/>
      <c r="P2" s="395"/>
      <c r="U2" s="19"/>
    </row>
    <row r="3" spans="1:23" s="4" customFormat="1" ht="3" customHeight="1">
      <c r="A3" s="394"/>
      <c r="B3" s="395"/>
      <c r="C3" s="395"/>
      <c r="D3" s="395"/>
      <c r="E3" s="399"/>
      <c r="F3" s="399"/>
      <c r="G3" s="395"/>
      <c r="H3" s="395"/>
      <c r="I3" s="395"/>
      <c r="J3" s="395"/>
      <c r="K3" s="395"/>
      <c r="L3" s="395"/>
      <c r="M3" s="395"/>
      <c r="N3" s="395"/>
      <c r="O3" s="395"/>
      <c r="P3" s="395"/>
    </row>
    <row r="4" spans="1:23" s="4" customFormat="1" ht="3" customHeight="1">
      <c r="A4" s="394"/>
      <c r="B4" s="395"/>
      <c r="C4" s="395"/>
      <c r="D4" s="395"/>
      <c r="E4" s="399"/>
      <c r="F4" s="399"/>
      <c r="G4" s="395"/>
      <c r="H4" s="395"/>
      <c r="I4" s="395"/>
      <c r="J4" s="395"/>
      <c r="K4" s="395"/>
      <c r="L4" s="395"/>
      <c r="M4" s="395"/>
      <c r="N4" s="395"/>
      <c r="O4" s="395"/>
      <c r="P4" s="395"/>
    </row>
    <row r="5" spans="1:23" s="4" customFormat="1" ht="3" customHeight="1">
      <c r="A5" s="394"/>
      <c r="B5" s="395"/>
      <c r="C5" s="395"/>
      <c r="D5" s="395"/>
      <c r="E5" s="399"/>
      <c r="F5" s="399"/>
      <c r="G5" s="395"/>
      <c r="H5" s="395"/>
      <c r="I5" s="395"/>
      <c r="J5" s="395"/>
      <c r="K5" s="395"/>
      <c r="L5" s="395"/>
      <c r="M5" s="395"/>
      <c r="N5" s="395"/>
      <c r="O5" s="395"/>
      <c r="P5" s="395"/>
    </row>
    <row r="6" spans="1:23" s="4" customFormat="1" ht="3" customHeight="1">
      <c r="A6" s="394"/>
      <c r="B6" s="395"/>
      <c r="C6" s="395"/>
      <c r="D6" s="395"/>
      <c r="E6" s="399"/>
      <c r="F6" s="399"/>
      <c r="G6" s="395"/>
      <c r="H6" s="395"/>
      <c r="I6" s="395"/>
      <c r="J6" s="395"/>
      <c r="K6" s="395"/>
      <c r="L6" s="395"/>
      <c r="M6" s="395"/>
      <c r="N6" s="395"/>
      <c r="O6" s="395"/>
      <c r="P6" s="395"/>
    </row>
    <row r="7" spans="1:23" s="4" customFormat="1" ht="18.75" customHeight="1">
      <c r="A7" s="62" t="s">
        <v>92</v>
      </c>
      <c r="B7" s="63"/>
      <c r="C7" s="63"/>
      <c r="D7" s="63"/>
      <c r="E7" s="63"/>
      <c r="F7" s="63"/>
      <c r="G7" s="63"/>
      <c r="H7" s="64"/>
      <c r="I7" s="63"/>
      <c r="J7" s="15"/>
      <c r="K7" s="15"/>
      <c r="L7" s="15"/>
      <c r="M7" s="15"/>
      <c r="N7" s="15"/>
      <c r="O7" s="15"/>
      <c r="U7" s="15"/>
      <c r="V7" s="15"/>
      <c r="W7" s="15"/>
    </row>
    <row r="8" spans="1:23" s="4" customFormat="1" ht="4.5" customHeight="1">
      <c r="A8" s="15"/>
      <c r="B8" s="15"/>
      <c r="C8" s="15"/>
      <c r="D8" s="15"/>
      <c r="E8" s="15"/>
      <c r="F8" s="15"/>
      <c r="G8" s="15"/>
      <c r="H8" s="21"/>
      <c r="I8" s="15"/>
      <c r="J8" s="15"/>
      <c r="K8" s="15"/>
      <c r="L8" s="15"/>
      <c r="M8" s="15"/>
      <c r="N8" s="15"/>
      <c r="O8" s="15"/>
      <c r="U8" s="15"/>
      <c r="V8" s="15"/>
      <c r="W8" s="15"/>
    </row>
    <row r="9" spans="1:23" s="4" customFormat="1" ht="4.5" customHeight="1">
      <c r="A9" s="100"/>
      <c r="B9" s="110"/>
      <c r="C9" s="110"/>
      <c r="D9" s="110"/>
      <c r="E9" s="110"/>
      <c r="F9" s="110"/>
      <c r="G9" s="110"/>
      <c r="H9" s="111"/>
      <c r="I9" s="112"/>
      <c r="J9" s="15"/>
      <c r="K9" s="15"/>
      <c r="L9" s="15"/>
      <c r="M9" s="15"/>
      <c r="N9" s="15"/>
      <c r="O9" s="15"/>
      <c r="U9" s="15"/>
      <c r="V9" s="15"/>
      <c r="W9" s="15"/>
    </row>
    <row r="10" spans="1:23" s="5" customFormat="1" ht="24" customHeight="1">
      <c r="A10" s="22" t="s">
        <v>9</v>
      </c>
      <c r="B10" s="113" t="s">
        <v>18</v>
      </c>
      <c r="C10" s="113" t="s">
        <v>3</v>
      </c>
      <c r="D10" s="113" t="s">
        <v>19</v>
      </c>
      <c r="E10" s="113" t="s">
        <v>20</v>
      </c>
      <c r="F10" s="113" t="s">
        <v>21</v>
      </c>
      <c r="G10" s="204" t="s">
        <v>22</v>
      </c>
      <c r="H10" s="113" t="s">
        <v>8</v>
      </c>
      <c r="I10" s="145" t="s">
        <v>4</v>
      </c>
      <c r="J10" s="24"/>
      <c r="K10" s="24"/>
      <c r="L10" s="24"/>
      <c r="M10" s="24"/>
      <c r="N10" s="42"/>
      <c r="O10" s="42"/>
      <c r="P10" s="24"/>
      <c r="Q10" s="24"/>
      <c r="R10" s="24"/>
      <c r="S10" s="24"/>
      <c r="T10" s="24"/>
      <c r="U10" s="24"/>
    </row>
    <row r="11" spans="1:23" s="5" customFormat="1" ht="4.5" customHeight="1">
      <c r="A11" s="107"/>
      <c r="B11" s="116"/>
      <c r="C11" s="116"/>
      <c r="D11" s="116"/>
      <c r="E11" s="116"/>
      <c r="F11" s="116"/>
      <c r="G11" s="172"/>
      <c r="H11" s="116"/>
      <c r="I11" s="140"/>
      <c r="J11" s="24"/>
      <c r="K11" s="24"/>
      <c r="L11" s="24"/>
      <c r="M11" s="24"/>
      <c r="N11" s="42"/>
      <c r="O11" s="42"/>
      <c r="P11" s="24"/>
      <c r="Q11" s="24"/>
      <c r="R11" s="24"/>
      <c r="S11" s="24"/>
      <c r="T11" s="24"/>
      <c r="U11" s="24"/>
    </row>
    <row r="12" spans="1:23" s="15" customFormat="1" ht="4.5" customHeight="1">
      <c r="B12" s="156"/>
      <c r="C12" s="156"/>
      <c r="D12" s="156"/>
      <c r="E12" s="156"/>
      <c r="F12" s="156"/>
      <c r="G12" s="158"/>
      <c r="H12" s="156"/>
      <c r="I12" s="173"/>
    </row>
    <row r="13" spans="1:23" s="49" customFormat="1" ht="12" customHeight="1">
      <c r="A13" s="5" t="s">
        <v>14</v>
      </c>
      <c r="B13" s="121"/>
      <c r="C13" s="121"/>
      <c r="D13" s="121"/>
      <c r="E13" s="121"/>
      <c r="F13" s="121"/>
      <c r="G13" s="121"/>
      <c r="H13" s="121"/>
      <c r="I13" s="122"/>
      <c r="J13" s="55"/>
      <c r="K13" s="47"/>
      <c r="L13" s="47"/>
      <c r="M13" s="47"/>
      <c r="N13" s="47"/>
      <c r="O13" s="47"/>
      <c r="P13" s="47"/>
      <c r="Q13" s="47"/>
    </row>
    <row r="14" spans="1:23" s="49" customFormat="1" ht="12" customHeight="1">
      <c r="A14" s="34" t="s">
        <v>10</v>
      </c>
      <c r="B14" s="233">
        <v>2126</v>
      </c>
      <c r="C14" s="233">
        <v>34863</v>
      </c>
      <c r="D14" s="233">
        <v>26954</v>
      </c>
      <c r="E14" s="233">
        <v>46519</v>
      </c>
      <c r="F14" s="233">
        <v>5835</v>
      </c>
      <c r="G14" s="233">
        <v>1354</v>
      </c>
      <c r="H14" s="233">
        <f>SUM(B14:G14)</f>
        <v>117651</v>
      </c>
      <c r="I14" s="228">
        <f>H14/H16*100</f>
        <v>95.348121013688186</v>
      </c>
      <c r="K14" s="52"/>
      <c r="L14" s="52"/>
      <c r="M14" s="52"/>
      <c r="N14" s="52"/>
      <c r="O14" s="52"/>
      <c r="P14" s="52"/>
      <c r="Q14" s="52"/>
      <c r="R14" s="52"/>
    </row>
    <row r="15" spans="1:23" s="49" customFormat="1" ht="12" customHeight="1">
      <c r="A15" s="34" t="s">
        <v>11</v>
      </c>
      <c r="B15" s="233">
        <v>129</v>
      </c>
      <c r="C15" s="233">
        <v>3887</v>
      </c>
      <c r="D15" s="233">
        <v>584</v>
      </c>
      <c r="E15" s="233">
        <v>597</v>
      </c>
      <c r="F15" s="233">
        <v>443</v>
      </c>
      <c r="G15" s="233">
        <v>100</v>
      </c>
      <c r="H15" s="233">
        <f t="shared" ref="H15:H16" si="0">SUM(B15:G15)</f>
        <v>5740</v>
      </c>
      <c r="I15" s="228">
        <f>H15/H16*100</f>
        <v>4.6518789863118055</v>
      </c>
      <c r="K15" s="52"/>
      <c r="L15" s="52" t="s">
        <v>79</v>
      </c>
      <c r="M15" s="52"/>
      <c r="N15" s="52"/>
      <c r="O15" s="52"/>
      <c r="P15" s="52"/>
      <c r="Q15" s="52"/>
      <c r="R15" s="52"/>
    </row>
    <row r="16" spans="1:23" s="49" customFormat="1" ht="12" customHeight="1">
      <c r="A16" s="34" t="s">
        <v>8</v>
      </c>
      <c r="B16" s="130">
        <f>SUM(B14:B15)</f>
        <v>2255</v>
      </c>
      <c r="C16" s="130">
        <f t="shared" ref="C16:G16" si="1">SUM(C14:C15)</f>
        <v>38750</v>
      </c>
      <c r="D16" s="130">
        <f t="shared" si="1"/>
        <v>27538</v>
      </c>
      <c r="E16" s="130">
        <f t="shared" si="1"/>
        <v>47116</v>
      </c>
      <c r="F16" s="130">
        <f t="shared" si="1"/>
        <v>6278</v>
      </c>
      <c r="G16" s="130">
        <f t="shared" si="1"/>
        <v>1454</v>
      </c>
      <c r="H16" s="233">
        <f t="shared" si="0"/>
        <v>123391</v>
      </c>
      <c r="I16" s="134">
        <v>100</v>
      </c>
      <c r="K16" s="52"/>
      <c r="L16" s="52"/>
      <c r="M16" s="52"/>
      <c r="N16" s="52"/>
      <c r="O16" s="52"/>
      <c r="P16" s="52"/>
      <c r="Q16" s="52"/>
      <c r="R16" s="52"/>
    </row>
    <row r="17" spans="1:18" s="49" customFormat="1" ht="12" customHeight="1">
      <c r="A17" s="34" t="s">
        <v>4</v>
      </c>
      <c r="B17" s="148">
        <f>B16/$H16*100</f>
        <v>1.827523887479638</v>
      </c>
      <c r="C17" s="148">
        <f t="shared" ref="C17:H17" si="2">C16/$H16*100</f>
        <v>31.404235317000428</v>
      </c>
      <c r="D17" s="148">
        <f t="shared" si="2"/>
        <v>22.317673087988592</v>
      </c>
      <c r="E17" s="148">
        <f t="shared" si="2"/>
        <v>38.184308417955933</v>
      </c>
      <c r="F17" s="148">
        <f t="shared" si="2"/>
        <v>5.0878913372936436</v>
      </c>
      <c r="G17" s="148">
        <f t="shared" si="2"/>
        <v>1.1783679522817709</v>
      </c>
      <c r="H17" s="148">
        <f t="shared" si="2"/>
        <v>100</v>
      </c>
      <c r="I17" s="134"/>
    </row>
    <row r="18" spans="1:18" s="49" customFormat="1" ht="4.5" customHeight="1">
      <c r="A18" s="136"/>
      <c r="B18" s="177"/>
      <c r="C18" s="177"/>
      <c r="D18" s="177"/>
      <c r="E18" s="177"/>
      <c r="F18" s="177"/>
      <c r="G18" s="177"/>
      <c r="H18" s="177"/>
      <c r="I18" s="135"/>
    </row>
    <row r="19" spans="1:18" s="49" customFormat="1" ht="4.5" customHeight="1">
      <c r="A19" s="34"/>
      <c r="B19" s="123"/>
      <c r="C19" s="179"/>
      <c r="D19" s="125"/>
      <c r="E19" s="125"/>
      <c r="F19" s="125"/>
      <c r="G19" s="125"/>
      <c r="H19" s="125"/>
      <c r="I19" s="134"/>
      <c r="K19" s="52"/>
      <c r="L19" s="52"/>
      <c r="M19" s="52"/>
      <c r="N19" s="52"/>
      <c r="O19" s="52"/>
      <c r="P19" s="52"/>
      <c r="Q19" s="52"/>
      <c r="R19" s="52"/>
    </row>
    <row r="20" spans="1:18" s="49" customFormat="1" ht="12" customHeight="1">
      <c r="A20" s="5" t="s">
        <v>15</v>
      </c>
      <c r="B20" s="123"/>
      <c r="C20" s="179"/>
      <c r="D20" s="125"/>
      <c r="E20" s="125"/>
      <c r="F20" s="125"/>
      <c r="G20" s="125"/>
      <c r="H20" s="125"/>
      <c r="I20" s="134"/>
      <c r="J20" s="55"/>
      <c r="K20" s="52"/>
      <c r="L20" s="52"/>
      <c r="M20" s="52"/>
      <c r="N20" s="52"/>
      <c r="O20" s="52"/>
      <c r="P20" s="52"/>
      <c r="Q20" s="50"/>
      <c r="R20" s="50"/>
    </row>
    <row r="21" spans="1:18" s="49" customFormat="1" ht="12" customHeight="1">
      <c r="A21" s="34" t="s">
        <v>10</v>
      </c>
      <c r="B21" s="233">
        <v>57813</v>
      </c>
      <c r="C21" s="233">
        <v>179039</v>
      </c>
      <c r="D21" s="233">
        <v>204646</v>
      </c>
      <c r="E21" s="233">
        <v>238980</v>
      </c>
      <c r="F21" s="233">
        <v>54046</v>
      </c>
      <c r="G21" s="233">
        <v>11388</v>
      </c>
      <c r="H21" s="233">
        <f>SUM(B21:G21)</f>
        <v>745912</v>
      </c>
      <c r="I21" s="228">
        <f>H21/H23*100</f>
        <v>95.721906604949126</v>
      </c>
      <c r="K21" s="52"/>
      <c r="L21" s="52"/>
      <c r="M21" s="52"/>
      <c r="N21" s="52"/>
      <c r="O21" s="52"/>
      <c r="P21" s="52"/>
      <c r="Q21" s="52"/>
      <c r="R21" s="52"/>
    </row>
    <row r="22" spans="1:18" s="49" customFormat="1" ht="12" customHeight="1">
      <c r="A22" s="34" t="s">
        <v>11</v>
      </c>
      <c r="B22" s="233">
        <v>7940</v>
      </c>
      <c r="C22" s="233">
        <v>9234</v>
      </c>
      <c r="D22" s="233">
        <v>10138</v>
      </c>
      <c r="E22" s="233">
        <v>2776</v>
      </c>
      <c r="F22" s="233">
        <v>2553</v>
      </c>
      <c r="G22" s="233">
        <v>696</v>
      </c>
      <c r="H22" s="233">
        <f t="shared" ref="H22:H23" si="3">SUM(B22:G22)</f>
        <v>33337</v>
      </c>
      <c r="I22" s="228">
        <f>H22/H23*100</f>
        <v>4.2780933950508766</v>
      </c>
      <c r="K22" s="52"/>
      <c r="L22" s="52"/>
      <c r="M22" s="52"/>
      <c r="N22" s="52"/>
      <c r="O22" s="52"/>
      <c r="P22" s="52"/>
      <c r="Q22" s="52"/>
      <c r="R22" s="52"/>
    </row>
    <row r="23" spans="1:18" s="49" customFormat="1" ht="12" customHeight="1">
      <c r="A23" s="34" t="s">
        <v>8</v>
      </c>
      <c r="B23" s="130">
        <f>SUM(B21:B22)</f>
        <v>65753</v>
      </c>
      <c r="C23" s="130">
        <f t="shared" ref="C23" si="4">SUM(C21:C22)</f>
        <v>188273</v>
      </c>
      <c r="D23" s="130">
        <f t="shared" ref="D23" si="5">SUM(D21:D22)</f>
        <v>214784</v>
      </c>
      <c r="E23" s="130">
        <f t="shared" ref="E23" si="6">SUM(E21:E22)</f>
        <v>241756</v>
      </c>
      <c r="F23" s="130">
        <f t="shared" ref="F23" si="7">SUM(F21:F22)</f>
        <v>56599</v>
      </c>
      <c r="G23" s="130">
        <f t="shared" ref="G23" si="8">SUM(G21:G22)</f>
        <v>12084</v>
      </c>
      <c r="H23" s="233">
        <f t="shared" si="3"/>
        <v>779249</v>
      </c>
      <c r="I23" s="134">
        <v>100</v>
      </c>
      <c r="K23" s="52"/>
      <c r="L23" s="52"/>
      <c r="M23" s="52"/>
      <c r="N23" s="52"/>
      <c r="O23" s="52"/>
      <c r="P23" s="52"/>
      <c r="Q23" s="52"/>
      <c r="R23" s="52"/>
    </row>
    <row r="24" spans="1:18" s="49" customFormat="1" ht="12" customHeight="1">
      <c r="A24" s="34" t="s">
        <v>4</v>
      </c>
      <c r="B24" s="148">
        <f>B23/$H23*100</f>
        <v>8.4379960705756449</v>
      </c>
      <c r="C24" s="148">
        <f t="shared" ref="C24" si="9">C23/$H23*100</f>
        <v>24.160826642061782</v>
      </c>
      <c r="D24" s="148">
        <f t="shared" ref="D24" si="10">D23/$H23*100</f>
        <v>27.562948428551081</v>
      </c>
      <c r="E24" s="148">
        <f t="shared" ref="E24" si="11">E23/$H23*100</f>
        <v>31.024229739146282</v>
      </c>
      <c r="F24" s="148">
        <f t="shared" ref="F24" si="12">F23/$H23*100</f>
        <v>7.2632752817135477</v>
      </c>
      <c r="G24" s="148">
        <f t="shared" ref="G24" si="13">G23/$H23*100</f>
        <v>1.5507238379516688</v>
      </c>
      <c r="H24" s="148">
        <f t="shared" ref="H24" si="14">H23/$H23*100</f>
        <v>100</v>
      </c>
      <c r="I24" s="134"/>
    </row>
    <row r="25" spans="1:18" s="49" customFormat="1" ht="4.5" customHeight="1">
      <c r="A25" s="136"/>
      <c r="B25" s="177"/>
      <c r="C25" s="177"/>
      <c r="D25" s="177"/>
      <c r="E25" s="177"/>
      <c r="F25" s="177"/>
      <c r="G25" s="177"/>
      <c r="H25" s="177"/>
      <c r="I25" s="135"/>
    </row>
    <row r="26" spans="1:18" s="49" customFormat="1" ht="4.5" customHeight="1">
      <c r="A26" s="34"/>
      <c r="B26" s="123"/>
      <c r="C26" s="180"/>
      <c r="D26" s="123"/>
      <c r="E26" s="123"/>
      <c r="F26" s="123"/>
      <c r="G26" s="123"/>
      <c r="H26" s="123"/>
      <c r="I26" s="134"/>
      <c r="K26" s="52"/>
      <c r="L26" s="52"/>
      <c r="M26" s="52"/>
      <c r="N26" s="52"/>
      <c r="O26" s="52"/>
      <c r="P26" s="52"/>
      <c r="Q26" s="52"/>
      <c r="R26" s="52"/>
    </row>
    <row r="27" spans="1:18" s="49" customFormat="1" ht="12" customHeight="1">
      <c r="A27" s="5" t="s">
        <v>16</v>
      </c>
      <c r="B27" s="123"/>
      <c r="C27" s="180"/>
      <c r="D27" s="123"/>
      <c r="E27" s="123"/>
      <c r="F27" s="123"/>
      <c r="G27" s="123"/>
      <c r="H27" s="123"/>
      <c r="I27" s="134"/>
      <c r="J27" s="55"/>
      <c r="K27" s="52"/>
      <c r="L27" s="52"/>
      <c r="M27" s="52"/>
      <c r="N27" s="52"/>
      <c r="O27" s="52"/>
      <c r="P27" s="52"/>
      <c r="Q27" s="50"/>
      <c r="R27" s="50"/>
    </row>
    <row r="28" spans="1:18" s="49" customFormat="1" ht="12" customHeight="1">
      <c r="A28" s="34" t="s">
        <v>10</v>
      </c>
      <c r="B28" s="233">
        <v>28462</v>
      </c>
      <c r="C28" s="233">
        <v>65644</v>
      </c>
      <c r="D28" s="233">
        <v>86212</v>
      </c>
      <c r="E28" s="233">
        <v>116082</v>
      </c>
      <c r="F28" s="233">
        <v>22965</v>
      </c>
      <c r="G28" s="233">
        <v>2726</v>
      </c>
      <c r="H28" s="233">
        <f>SUM(B28:G28)</f>
        <v>322091</v>
      </c>
      <c r="I28" s="228">
        <f>H28/H30*100</f>
        <v>95.113099456650133</v>
      </c>
      <c r="K28" s="52"/>
      <c r="L28" s="52"/>
      <c r="M28" s="52"/>
      <c r="N28" s="52"/>
      <c r="O28" s="52"/>
      <c r="P28" s="52"/>
      <c r="Q28" s="52"/>
      <c r="R28" s="52"/>
    </row>
    <row r="29" spans="1:18" s="49" customFormat="1" ht="12" customHeight="1">
      <c r="A29" s="34" t="s">
        <v>11</v>
      </c>
      <c r="B29" s="233">
        <v>3204</v>
      </c>
      <c r="C29" s="233">
        <v>3917</v>
      </c>
      <c r="D29" s="233">
        <v>5248</v>
      </c>
      <c r="E29" s="233">
        <v>2861</v>
      </c>
      <c r="F29" s="233">
        <v>1020</v>
      </c>
      <c r="G29" s="233">
        <v>299</v>
      </c>
      <c r="H29" s="233">
        <f t="shared" ref="H29:H30" si="15">SUM(B29:G29)</f>
        <v>16549</v>
      </c>
      <c r="I29" s="228">
        <f>H29/H30*100</f>
        <v>4.8869005433498707</v>
      </c>
      <c r="K29" s="52"/>
      <c r="L29" s="52"/>
      <c r="M29" s="52"/>
      <c r="N29" s="52"/>
      <c r="O29" s="52"/>
      <c r="P29" s="52"/>
      <c r="Q29" s="52"/>
      <c r="R29" s="52"/>
    </row>
    <row r="30" spans="1:18" s="49" customFormat="1" ht="12" customHeight="1">
      <c r="A30" s="34" t="s">
        <v>8</v>
      </c>
      <c r="B30" s="130">
        <f>SUM(B28:B29)</f>
        <v>31666</v>
      </c>
      <c r="C30" s="130">
        <f t="shared" ref="C30" si="16">SUM(C28:C29)</f>
        <v>69561</v>
      </c>
      <c r="D30" s="130">
        <f t="shared" ref="D30" si="17">SUM(D28:D29)</f>
        <v>91460</v>
      </c>
      <c r="E30" s="130">
        <f t="shared" ref="E30" si="18">SUM(E28:E29)</f>
        <v>118943</v>
      </c>
      <c r="F30" s="130">
        <f t="shared" ref="F30" si="19">SUM(F28:F29)</f>
        <v>23985</v>
      </c>
      <c r="G30" s="130">
        <f t="shared" ref="G30" si="20">SUM(G28:G29)</f>
        <v>3025</v>
      </c>
      <c r="H30" s="233">
        <f t="shared" si="15"/>
        <v>338640</v>
      </c>
      <c r="I30" s="134">
        <v>100</v>
      </c>
      <c r="K30" s="52"/>
      <c r="L30" s="52"/>
      <c r="M30" s="52"/>
      <c r="N30" s="52"/>
      <c r="O30" s="52"/>
      <c r="P30" s="52"/>
      <c r="Q30" s="52"/>
      <c r="R30" s="52"/>
    </row>
    <row r="31" spans="1:18" s="49" customFormat="1" ht="12" customHeight="1">
      <c r="A31" s="34" t="s">
        <v>4</v>
      </c>
      <c r="B31" s="148">
        <f>B30/$H30*100</f>
        <v>9.3509331443420738</v>
      </c>
      <c r="C31" s="148">
        <f t="shared" ref="C31" si="21">C30/$H30*100</f>
        <v>20.54128277817151</v>
      </c>
      <c r="D31" s="148">
        <f t="shared" ref="D31" si="22">D30/$H30*100</f>
        <v>27.00803212851406</v>
      </c>
      <c r="E31" s="148">
        <f t="shared" ref="E31" si="23">E30/$H30*100</f>
        <v>35.123730214977556</v>
      </c>
      <c r="F31" s="148">
        <f t="shared" ref="F31" si="24">F30/$H30*100</f>
        <v>7.082742735648476</v>
      </c>
      <c r="G31" s="148">
        <f t="shared" ref="G31" si="25">G30/$H30*100</f>
        <v>0.8932789983463264</v>
      </c>
      <c r="H31" s="148">
        <f t="shared" ref="H31" si="26">H30/$H30*100</f>
        <v>100</v>
      </c>
      <c r="I31" s="134"/>
    </row>
    <row r="32" spans="1:18" s="49" customFormat="1" ht="4.5" customHeight="1">
      <c r="A32" s="136"/>
      <c r="B32" s="177"/>
      <c r="C32" s="177"/>
      <c r="D32" s="177"/>
      <c r="E32" s="177"/>
      <c r="F32" s="177"/>
      <c r="G32" s="177"/>
      <c r="H32" s="177"/>
      <c r="I32" s="135"/>
    </row>
    <row r="33" spans="1:18" s="49" customFormat="1" ht="4.5" customHeight="1">
      <c r="A33" s="34"/>
      <c r="B33" s="123"/>
      <c r="C33" s="180"/>
      <c r="D33" s="123"/>
      <c r="E33" s="123"/>
      <c r="F33" s="123"/>
      <c r="G33" s="123"/>
      <c r="H33" s="123"/>
      <c r="I33" s="134"/>
      <c r="J33" s="55"/>
      <c r="K33" s="52"/>
      <c r="L33" s="52"/>
      <c r="M33" s="52"/>
      <c r="N33" s="52"/>
      <c r="O33" s="52"/>
      <c r="P33" s="52"/>
      <c r="Q33" s="50"/>
      <c r="R33" s="50"/>
    </row>
    <row r="34" spans="1:18" s="49" customFormat="1" ht="12" customHeight="1">
      <c r="A34" s="5" t="s">
        <v>17</v>
      </c>
      <c r="B34" s="123"/>
      <c r="C34" s="123"/>
      <c r="D34" s="123"/>
      <c r="E34" s="123"/>
      <c r="F34" s="123"/>
      <c r="G34" s="123"/>
      <c r="H34" s="123"/>
      <c r="I34" s="134"/>
      <c r="J34" s="55"/>
      <c r="K34" s="52"/>
      <c r="L34" s="52"/>
      <c r="M34" s="52"/>
      <c r="N34" s="52"/>
      <c r="O34" s="52"/>
      <c r="P34" s="52"/>
      <c r="Q34" s="50"/>
      <c r="R34" s="50"/>
    </row>
    <row r="35" spans="1:18" s="49" customFormat="1" ht="12" customHeight="1">
      <c r="A35" s="34" t="s">
        <v>10</v>
      </c>
      <c r="B35" s="233">
        <f>SUM(B14,B21,B28)</f>
        <v>88401</v>
      </c>
      <c r="C35" s="233">
        <f t="shared" ref="C35:G36" si="27">SUM(C14,C21,C28)</f>
        <v>279546</v>
      </c>
      <c r="D35" s="233">
        <f t="shared" si="27"/>
        <v>317812</v>
      </c>
      <c r="E35" s="233">
        <f t="shared" si="27"/>
        <v>401581</v>
      </c>
      <c r="F35" s="233">
        <f t="shared" si="27"/>
        <v>82846</v>
      </c>
      <c r="G35" s="233">
        <f t="shared" si="27"/>
        <v>15468</v>
      </c>
      <c r="H35" s="233">
        <f>SUM(B35:G35)</f>
        <v>1185654</v>
      </c>
      <c r="I35" s="228">
        <f>H35/H37*100</f>
        <v>95.518658159319415</v>
      </c>
      <c r="K35" s="52"/>
      <c r="L35" s="52"/>
      <c r="M35" s="52"/>
      <c r="N35" s="52"/>
      <c r="O35" s="52"/>
      <c r="P35" s="52"/>
      <c r="Q35" s="52"/>
      <c r="R35" s="52"/>
    </row>
    <row r="36" spans="1:18" s="49" customFormat="1" ht="12" customHeight="1">
      <c r="A36" s="34" t="s">
        <v>11</v>
      </c>
      <c r="B36" s="233">
        <f>SUM(B15,B22,B29)</f>
        <v>11273</v>
      </c>
      <c r="C36" s="233">
        <f t="shared" si="27"/>
        <v>17038</v>
      </c>
      <c r="D36" s="233">
        <f t="shared" si="27"/>
        <v>15970</v>
      </c>
      <c r="E36" s="233">
        <f t="shared" si="27"/>
        <v>6234</v>
      </c>
      <c r="F36" s="233">
        <f t="shared" si="27"/>
        <v>4016</v>
      </c>
      <c r="G36" s="233">
        <f t="shared" si="27"/>
        <v>1095</v>
      </c>
      <c r="H36" s="233">
        <f t="shared" ref="H36:H37" si="28">SUM(B36:G36)</f>
        <v>55626</v>
      </c>
      <c r="I36" s="228">
        <f>H36/H37*100</f>
        <v>4.4813418406805878</v>
      </c>
      <c r="K36" s="52"/>
      <c r="L36" s="52"/>
      <c r="M36" s="52"/>
      <c r="N36" s="52"/>
      <c r="O36" s="52"/>
      <c r="P36" s="52"/>
      <c r="Q36" s="52"/>
      <c r="R36" s="52"/>
    </row>
    <row r="37" spans="1:18" s="49" customFormat="1" ht="12" customHeight="1">
      <c r="A37" s="34" t="s">
        <v>8</v>
      </c>
      <c r="B37" s="130">
        <f>SUM(B35:B36)</f>
        <v>99674</v>
      </c>
      <c r="C37" s="130">
        <f t="shared" ref="C37" si="29">SUM(C35:C36)</f>
        <v>296584</v>
      </c>
      <c r="D37" s="130">
        <f t="shared" ref="D37" si="30">SUM(D35:D36)</f>
        <v>333782</v>
      </c>
      <c r="E37" s="130">
        <f t="shared" ref="E37" si="31">SUM(E35:E36)</f>
        <v>407815</v>
      </c>
      <c r="F37" s="130">
        <f t="shared" ref="F37" si="32">SUM(F35:F36)</f>
        <v>86862</v>
      </c>
      <c r="G37" s="130">
        <f t="shared" ref="G37" si="33">SUM(G35:G36)</f>
        <v>16563</v>
      </c>
      <c r="H37" s="233">
        <f t="shared" si="28"/>
        <v>1241280</v>
      </c>
      <c r="I37" s="134">
        <v>100</v>
      </c>
      <c r="K37" s="52"/>
      <c r="L37" s="52"/>
      <c r="M37" s="52"/>
      <c r="N37" s="52"/>
      <c r="O37" s="52"/>
      <c r="P37" s="52"/>
      <c r="Q37" s="52"/>
      <c r="R37" s="52"/>
    </row>
    <row r="38" spans="1:18" s="49" customFormat="1" ht="12" customHeight="1">
      <c r="A38" s="34" t="s">
        <v>4</v>
      </c>
      <c r="B38" s="148">
        <f>B37/$H37*100</f>
        <v>8.0299368393915955</v>
      </c>
      <c r="C38" s="148">
        <f t="shared" ref="C38" si="34">C37/$H37*100</f>
        <v>23.893400360917763</v>
      </c>
      <c r="D38" s="148">
        <f t="shared" ref="D38" si="35">D37/$H37*100</f>
        <v>26.89014565609693</v>
      </c>
      <c r="E38" s="148">
        <f t="shared" ref="E38" si="36">E37/$H37*100</f>
        <v>32.854392240268112</v>
      </c>
      <c r="F38" s="148">
        <f t="shared" ref="F38" si="37">F37/$H37*100</f>
        <v>6.9977764887857701</v>
      </c>
      <c r="G38" s="148">
        <f t="shared" ref="G38" si="38">G37/$H37*100</f>
        <v>1.3343484145398299</v>
      </c>
      <c r="H38" s="148">
        <f t="shared" ref="H38" si="39">H37/$H37*100</f>
        <v>100</v>
      </c>
      <c r="I38" s="134"/>
    </row>
    <row r="39" spans="1:18" s="49" customFormat="1" ht="4.5" customHeight="1">
      <c r="A39" s="136"/>
      <c r="B39" s="177"/>
      <c r="C39" s="177"/>
      <c r="D39" s="177"/>
      <c r="E39" s="177"/>
      <c r="F39" s="177"/>
      <c r="G39" s="177"/>
      <c r="H39" s="177"/>
      <c r="I39" s="178"/>
    </row>
    <row r="40" spans="1:18" ht="9" customHeight="1"/>
    <row r="41" spans="1:18" s="87" customFormat="1" ht="9" customHeight="1">
      <c r="A41" s="86" t="s">
        <v>78</v>
      </c>
    </row>
  </sheetData>
  <mergeCells count="16">
    <mergeCell ref="K2:K6"/>
    <mergeCell ref="A2:A6"/>
    <mergeCell ref="B2:B6"/>
    <mergeCell ref="C2:C6"/>
    <mergeCell ref="D2:D6"/>
    <mergeCell ref="E2:E6"/>
    <mergeCell ref="F2:F6"/>
    <mergeCell ref="G2:G6"/>
    <mergeCell ref="H2:H6"/>
    <mergeCell ref="I2:I6"/>
    <mergeCell ref="J2:J6"/>
    <mergeCell ref="P2:P6"/>
    <mergeCell ref="L2:L6"/>
    <mergeCell ref="M2:M6"/>
    <mergeCell ref="N2:N6"/>
    <mergeCell ref="O2:O6"/>
  </mergeCells>
  <phoneticPr fontId="5" type="noConversion"/>
  <hyperlinks>
    <hyperlink ref="I1" location="E!A1" display="Retour au menu" xr:uid="{00000000-0004-0000-0700-000000000000}"/>
  </hyperlinks>
  <pageMargins left="0.59055118110236227" right="0.59055118110236227" top="1.1811023622047245" bottom="0.59055118110236227" header="0.11811023622047245" footer="0.19685039370078741"/>
  <pageSetup paperSize="9" orientation="landscape" r:id="rId1"/>
  <headerFooter alignWithMargins="0">
    <oddHeader xml:space="preserve">&amp;L&amp;G  &amp;"HermesTT,Normal"&amp;14&amp;U&amp;K002060Le marché du travail bruxellois : données statistiques - &amp;12Emploi indépendant&amp;10&amp;U                                                                                                            </oddHeader>
    <oddFooter xml:space="preserve">&amp;R&amp;8E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5"/>
  <sheetViews>
    <sheetView showGridLines="0" zoomScaleNormal="100" workbookViewId="0">
      <selection activeCell="C2" sqref="C2"/>
    </sheetView>
  </sheetViews>
  <sheetFormatPr baseColWidth="10" defaultColWidth="11.44140625" defaultRowHeight="10.199999999999999"/>
  <cols>
    <col min="1" max="1" width="22.6640625" style="54" customWidth="1"/>
    <col min="2" max="8" width="17.33203125" style="54" customWidth="1"/>
    <col min="9" max="9" width="12.6640625" style="54" customWidth="1"/>
    <col min="10" max="16384" width="11.44140625" style="54"/>
  </cols>
  <sheetData>
    <row r="1" spans="1:11" s="4" customFormat="1" ht="24" customHeight="1">
      <c r="A1" s="17" t="s">
        <v>76</v>
      </c>
      <c r="H1" s="65" t="s">
        <v>42</v>
      </c>
    </row>
    <row r="2" spans="1:11" s="4" customFormat="1" ht="3" customHeight="1">
      <c r="A2" s="400"/>
      <c r="B2" s="395"/>
      <c r="C2" s="395"/>
      <c r="D2" s="395"/>
      <c r="E2" s="399"/>
      <c r="F2" s="399"/>
      <c r="G2" s="395"/>
      <c r="H2" s="395"/>
      <c r="I2" s="395"/>
      <c r="J2" s="395"/>
      <c r="K2" s="19"/>
    </row>
    <row r="3" spans="1:11" s="4" customFormat="1" ht="3" customHeight="1">
      <c r="A3" s="394"/>
      <c r="B3" s="395"/>
      <c r="C3" s="395"/>
      <c r="D3" s="395"/>
      <c r="E3" s="399"/>
      <c r="F3" s="399"/>
      <c r="G3" s="395"/>
      <c r="H3" s="395"/>
      <c r="I3" s="395"/>
      <c r="J3" s="395"/>
    </row>
    <row r="4" spans="1:11" s="4" customFormat="1" ht="3" customHeight="1">
      <c r="A4" s="394"/>
      <c r="B4" s="395"/>
      <c r="C4" s="395"/>
      <c r="D4" s="395"/>
      <c r="E4" s="399"/>
      <c r="F4" s="399"/>
      <c r="G4" s="395"/>
      <c r="H4" s="395"/>
      <c r="I4" s="395"/>
      <c r="J4" s="395"/>
    </row>
    <row r="5" spans="1:11" s="4" customFormat="1" ht="3" customHeight="1">
      <c r="A5" s="394"/>
      <c r="B5" s="395"/>
      <c r="C5" s="395"/>
      <c r="D5" s="395"/>
      <c r="E5" s="399"/>
      <c r="F5" s="399"/>
      <c r="G5" s="395"/>
      <c r="H5" s="395"/>
      <c r="I5" s="395"/>
      <c r="J5" s="395"/>
    </row>
    <row r="6" spans="1:11" s="4" customFormat="1" ht="3" customHeight="1">
      <c r="A6" s="394"/>
      <c r="B6" s="395"/>
      <c r="C6" s="395"/>
      <c r="D6" s="395"/>
      <c r="E6" s="399"/>
      <c r="F6" s="399"/>
      <c r="G6" s="395"/>
      <c r="H6" s="395"/>
      <c r="I6" s="395"/>
      <c r="J6" s="395"/>
    </row>
    <row r="7" spans="1:11" s="352" customFormat="1" ht="18.75" customHeight="1">
      <c r="A7" s="414" t="s">
        <v>93</v>
      </c>
      <c r="B7" s="414"/>
      <c r="C7" s="414"/>
      <c r="D7" s="414"/>
      <c r="E7" s="414"/>
      <c r="F7" s="414"/>
      <c r="G7" s="414"/>
      <c r="H7" s="414"/>
    </row>
    <row r="8" spans="1:11" s="4" customFormat="1" ht="4.5" customHeight="1">
      <c r="A8" s="15"/>
      <c r="B8" s="15"/>
      <c r="C8" s="15"/>
      <c r="D8" s="15"/>
      <c r="E8" s="15"/>
      <c r="F8" s="15"/>
      <c r="G8" s="15"/>
      <c r="H8" s="21"/>
    </row>
    <row r="9" spans="1:11" s="4" customFormat="1" ht="4.5" customHeight="1">
      <c r="A9" s="100"/>
      <c r="B9" s="110"/>
      <c r="C9" s="110"/>
      <c r="D9" s="110"/>
      <c r="E9" s="110"/>
      <c r="F9" s="110"/>
      <c r="G9" s="110"/>
      <c r="H9" s="138"/>
    </row>
    <row r="10" spans="1:11" s="75" customFormat="1" ht="24">
      <c r="A10" s="22" t="s">
        <v>9</v>
      </c>
      <c r="B10" s="359" t="s">
        <v>18</v>
      </c>
      <c r="C10" s="113" t="s">
        <v>3</v>
      </c>
      <c r="D10" s="113" t="s">
        <v>19</v>
      </c>
      <c r="E10" s="113" t="s">
        <v>20</v>
      </c>
      <c r="F10" s="113" t="s">
        <v>21</v>
      </c>
      <c r="G10" s="204" t="s">
        <v>22</v>
      </c>
      <c r="H10" s="145" t="s">
        <v>8</v>
      </c>
    </row>
    <row r="11" spans="1:11" s="75" customFormat="1" ht="4.5" customHeight="1">
      <c r="A11" s="107"/>
      <c r="B11" s="139"/>
      <c r="C11" s="116"/>
      <c r="D11" s="116"/>
      <c r="E11" s="116"/>
      <c r="F11" s="116"/>
      <c r="G11" s="172"/>
      <c r="H11" s="140"/>
    </row>
    <row r="12" spans="1:11" s="26" customFormat="1" ht="4.5" customHeight="1">
      <c r="A12" s="25"/>
      <c r="B12" s="119"/>
      <c r="C12" s="119"/>
      <c r="D12" s="119"/>
      <c r="E12" s="119"/>
      <c r="F12" s="119"/>
      <c r="G12" s="119"/>
      <c r="H12" s="120"/>
    </row>
    <row r="13" spans="1:11" s="48" customFormat="1" ht="12" customHeight="1">
      <c r="A13" s="5" t="s">
        <v>12</v>
      </c>
      <c r="B13" s="121"/>
      <c r="C13" s="121"/>
      <c r="D13" s="121"/>
      <c r="E13" s="121"/>
      <c r="F13" s="121"/>
      <c r="G13" s="121"/>
      <c r="H13" s="122"/>
    </row>
    <row r="14" spans="1:11" s="48" customFormat="1" ht="12" customHeight="1">
      <c r="A14" s="34" t="s">
        <v>6</v>
      </c>
      <c r="B14" s="130">
        <v>1323</v>
      </c>
      <c r="C14" s="130">
        <v>31454</v>
      </c>
      <c r="D14" s="130">
        <v>14274</v>
      </c>
      <c r="E14" s="130">
        <v>18715</v>
      </c>
      <c r="F14" s="130">
        <v>2617</v>
      </c>
      <c r="G14" s="130">
        <v>707</v>
      </c>
      <c r="H14" s="146">
        <f>SUM(B14:G14)</f>
        <v>69090</v>
      </c>
    </row>
    <row r="15" spans="1:11" s="48" customFormat="1" ht="12" customHeight="1">
      <c r="A15" s="34" t="s">
        <v>7</v>
      </c>
      <c r="B15" s="130">
        <v>368</v>
      </c>
      <c r="C15" s="130">
        <v>2260</v>
      </c>
      <c r="D15" s="130">
        <v>5187</v>
      </c>
      <c r="E15" s="130">
        <v>13426</v>
      </c>
      <c r="F15" s="130">
        <v>2161</v>
      </c>
      <c r="G15" s="130">
        <v>294</v>
      </c>
      <c r="H15" s="146">
        <f t="shared" ref="H15:H16" si="0">SUM(B15:G15)</f>
        <v>23696</v>
      </c>
      <c r="I15" s="15"/>
    </row>
    <row r="16" spans="1:11" s="48" customFormat="1" ht="12" customHeight="1">
      <c r="A16" s="34" t="s">
        <v>8</v>
      </c>
      <c r="B16" s="130">
        <f>SUM(B14:B15)</f>
        <v>1691</v>
      </c>
      <c r="C16" s="130">
        <f t="shared" ref="C16:G16" si="1">SUM(C14:C15)</f>
        <v>33714</v>
      </c>
      <c r="D16" s="130">
        <f t="shared" si="1"/>
        <v>19461</v>
      </c>
      <c r="E16" s="130">
        <f t="shared" si="1"/>
        <v>32141</v>
      </c>
      <c r="F16" s="130">
        <f t="shared" si="1"/>
        <v>4778</v>
      </c>
      <c r="G16" s="130">
        <f t="shared" si="1"/>
        <v>1001</v>
      </c>
      <c r="H16" s="146">
        <f t="shared" si="0"/>
        <v>92786</v>
      </c>
      <c r="I16" s="15"/>
    </row>
    <row r="17" spans="1:16" s="342" customFormat="1" ht="12" customHeight="1">
      <c r="A17" s="38" t="s">
        <v>40</v>
      </c>
      <c r="B17" s="340">
        <f>B15/B16*100</f>
        <v>21.762270845653457</v>
      </c>
      <c r="C17" s="340">
        <f t="shared" ref="C17:H17" si="2">C15/C16*100</f>
        <v>6.7034466393782992</v>
      </c>
      <c r="D17" s="340">
        <f t="shared" si="2"/>
        <v>26.653306613226452</v>
      </c>
      <c r="E17" s="340">
        <f t="shared" si="2"/>
        <v>41.772191282162972</v>
      </c>
      <c r="F17" s="340">
        <f t="shared" si="2"/>
        <v>45.228128924236081</v>
      </c>
      <c r="G17" s="340">
        <f t="shared" si="2"/>
        <v>29.37062937062937</v>
      </c>
      <c r="H17" s="341">
        <f t="shared" si="2"/>
        <v>25.53833552475589</v>
      </c>
      <c r="I17" s="374"/>
    </row>
    <row r="18" spans="1:16" s="48" customFormat="1" ht="4.5" customHeight="1">
      <c r="A18" s="170"/>
      <c r="B18" s="164"/>
      <c r="C18" s="164"/>
      <c r="D18" s="164"/>
      <c r="E18" s="164"/>
      <c r="F18" s="164"/>
      <c r="G18" s="164"/>
      <c r="H18" s="165"/>
      <c r="I18" s="15"/>
    </row>
    <row r="19" spans="1:16" s="48" customFormat="1" ht="4.5" customHeight="1">
      <c r="A19" s="34"/>
      <c r="B19" s="125"/>
      <c r="C19" s="179"/>
      <c r="D19" s="125"/>
      <c r="E19" s="125"/>
      <c r="F19" s="125"/>
      <c r="G19" s="125"/>
      <c r="H19" s="182"/>
      <c r="I19" s="15"/>
    </row>
    <row r="20" spans="1:16" s="48" customFormat="1" ht="12" customHeight="1">
      <c r="A20" s="5" t="s">
        <v>13</v>
      </c>
      <c r="B20" s="123"/>
      <c r="C20" s="179"/>
      <c r="D20" s="125"/>
      <c r="E20" s="125"/>
      <c r="F20" s="125"/>
      <c r="G20" s="125"/>
      <c r="H20" s="182"/>
      <c r="I20" s="15"/>
    </row>
    <row r="21" spans="1:16" s="48" customFormat="1" ht="12" customHeight="1">
      <c r="A21" s="34" t="s">
        <v>6</v>
      </c>
      <c r="B21" s="130">
        <v>265</v>
      </c>
      <c r="C21" s="130">
        <v>2739</v>
      </c>
      <c r="D21" s="130">
        <v>3299</v>
      </c>
      <c r="E21" s="130">
        <v>4796</v>
      </c>
      <c r="F21" s="130">
        <v>459</v>
      </c>
      <c r="G21" s="130">
        <v>209</v>
      </c>
      <c r="H21" s="146">
        <f>SUM(B21:G21)</f>
        <v>11767</v>
      </c>
      <c r="I21" s="15"/>
      <c r="J21" s="380"/>
      <c r="K21" s="380"/>
      <c r="L21" s="380"/>
      <c r="M21" s="380"/>
      <c r="N21" s="380"/>
      <c r="O21" s="380"/>
      <c r="P21" s="380"/>
    </row>
    <row r="22" spans="1:16" s="48" customFormat="1" ht="12" customHeight="1">
      <c r="A22" s="34" t="s">
        <v>7</v>
      </c>
      <c r="B22" s="130">
        <v>160</v>
      </c>
      <c r="C22" s="130">
        <v>841</v>
      </c>
      <c r="D22" s="130">
        <v>1747</v>
      </c>
      <c r="E22" s="130">
        <v>5381</v>
      </c>
      <c r="F22" s="130">
        <v>614</v>
      </c>
      <c r="G22" s="130">
        <v>178</v>
      </c>
      <c r="H22" s="146">
        <f t="shared" ref="H22:H23" si="3">SUM(B22:G22)</f>
        <v>8921</v>
      </c>
      <c r="I22" s="15"/>
    </row>
    <row r="23" spans="1:16" s="48" customFormat="1" ht="12" customHeight="1">
      <c r="A23" s="34" t="s">
        <v>8</v>
      </c>
      <c r="B23" s="130">
        <f>SUM(B21:B22)</f>
        <v>425</v>
      </c>
      <c r="C23" s="130">
        <f t="shared" ref="C23" si="4">SUM(C21:C22)</f>
        <v>3580</v>
      </c>
      <c r="D23" s="130">
        <f t="shared" ref="D23" si="5">SUM(D21:D22)</f>
        <v>5046</v>
      </c>
      <c r="E23" s="130">
        <f t="shared" ref="E23" si="6">SUM(E21:E22)</f>
        <v>10177</v>
      </c>
      <c r="F23" s="130">
        <f t="shared" ref="F23" si="7">SUM(F21:F22)</f>
        <v>1073</v>
      </c>
      <c r="G23" s="130">
        <f t="shared" ref="G23" si="8">SUM(G21:G22)</f>
        <v>387</v>
      </c>
      <c r="H23" s="146">
        <f t="shared" si="3"/>
        <v>20688</v>
      </c>
      <c r="I23" s="381"/>
      <c r="J23" s="381"/>
      <c r="K23" s="381"/>
      <c r="L23" s="381"/>
      <c r="M23" s="381"/>
      <c r="N23" s="381"/>
      <c r="O23" s="381"/>
      <c r="P23" s="381"/>
    </row>
    <row r="24" spans="1:16" s="342" customFormat="1" ht="12" customHeight="1">
      <c r="A24" s="38" t="s">
        <v>40</v>
      </c>
      <c r="B24" s="340">
        <f>B22/B23*100</f>
        <v>37.647058823529413</v>
      </c>
      <c r="C24" s="340">
        <f t="shared" ref="C24" si="9">C22/C23*100</f>
        <v>23.491620111731841</v>
      </c>
      <c r="D24" s="340">
        <f t="shared" ref="D24" si="10">D22/D23*100</f>
        <v>34.621482362267145</v>
      </c>
      <c r="E24" s="340">
        <f t="shared" ref="E24" si="11">E22/E23*100</f>
        <v>52.874127935540926</v>
      </c>
      <c r="F24" s="340">
        <f t="shared" ref="F24" si="12">F22/F23*100</f>
        <v>57.222739981360668</v>
      </c>
      <c r="G24" s="340">
        <f t="shared" ref="G24" si="13">G22/G23*100</f>
        <v>45.99483204134367</v>
      </c>
      <c r="H24" s="341">
        <f t="shared" ref="H24" si="14">H22/H23*100</f>
        <v>43.121616395978343</v>
      </c>
      <c r="I24" s="374"/>
    </row>
    <row r="25" spans="1:16" s="48" customFormat="1" ht="4.5" customHeight="1">
      <c r="A25" s="170"/>
      <c r="B25" s="164"/>
      <c r="C25" s="164"/>
      <c r="D25" s="164"/>
      <c r="E25" s="164"/>
      <c r="F25" s="164"/>
      <c r="G25" s="164"/>
      <c r="H25" s="165"/>
      <c r="I25" s="15"/>
    </row>
    <row r="26" spans="1:16" s="48" customFormat="1" ht="4.5" customHeight="1">
      <c r="A26" s="34"/>
      <c r="B26" s="123"/>
      <c r="C26" s="180"/>
      <c r="D26" s="123"/>
      <c r="E26" s="123"/>
      <c r="F26" s="123"/>
      <c r="G26" s="123"/>
      <c r="H26" s="181"/>
      <c r="I26" s="15"/>
    </row>
    <row r="27" spans="1:16" s="48" customFormat="1" ht="12" customHeight="1">
      <c r="A27" s="5" t="s">
        <v>41</v>
      </c>
      <c r="B27" s="175"/>
      <c r="C27" s="183"/>
      <c r="D27" s="175"/>
      <c r="E27" s="175"/>
      <c r="F27" s="175"/>
      <c r="G27" s="175"/>
      <c r="H27" s="174"/>
      <c r="I27" s="15"/>
    </row>
    <row r="28" spans="1:16" s="48" customFormat="1" ht="12" customHeight="1">
      <c r="A28" s="34" t="s">
        <v>6</v>
      </c>
      <c r="B28" s="130">
        <v>113</v>
      </c>
      <c r="C28" s="130">
        <v>1185</v>
      </c>
      <c r="D28" s="130">
        <v>2186</v>
      </c>
      <c r="E28" s="130">
        <v>3131</v>
      </c>
      <c r="F28" s="130">
        <v>241</v>
      </c>
      <c r="G28" s="130">
        <v>43</v>
      </c>
      <c r="H28" s="146">
        <f>SUM(B28:G28)</f>
        <v>6899</v>
      </c>
      <c r="I28" s="15"/>
    </row>
    <row r="29" spans="1:16" s="48" customFormat="1" ht="12" customHeight="1">
      <c r="A29" s="34" t="s">
        <v>7</v>
      </c>
      <c r="B29" s="130">
        <v>26</v>
      </c>
      <c r="C29" s="130">
        <v>271</v>
      </c>
      <c r="D29" s="130">
        <v>845</v>
      </c>
      <c r="E29" s="130">
        <v>1667</v>
      </c>
      <c r="F29" s="130">
        <v>186</v>
      </c>
      <c r="G29" s="130">
        <v>23</v>
      </c>
      <c r="H29" s="146">
        <f t="shared" ref="H29:H30" si="15">SUM(B29:G29)</f>
        <v>3018</v>
      </c>
      <c r="I29" s="15"/>
    </row>
    <row r="30" spans="1:16" s="48" customFormat="1" ht="12" customHeight="1">
      <c r="A30" s="34" t="s">
        <v>8</v>
      </c>
      <c r="B30" s="130">
        <f>SUM(B28:B29)</f>
        <v>139</v>
      </c>
      <c r="C30" s="130">
        <f t="shared" ref="C30" si="16">SUM(C28:C29)</f>
        <v>1456</v>
      </c>
      <c r="D30" s="130">
        <f t="shared" ref="D30" si="17">SUM(D28:D29)</f>
        <v>3031</v>
      </c>
      <c r="E30" s="130">
        <f t="shared" ref="E30" si="18">SUM(E28:E29)</f>
        <v>4798</v>
      </c>
      <c r="F30" s="130">
        <f t="shared" ref="F30" si="19">SUM(F28:F29)</f>
        <v>427</v>
      </c>
      <c r="G30" s="130">
        <f t="shared" ref="G30" si="20">SUM(G28:G29)</f>
        <v>66</v>
      </c>
      <c r="H30" s="146">
        <f t="shared" si="15"/>
        <v>9917</v>
      </c>
      <c r="I30" s="15"/>
    </row>
    <row r="31" spans="1:16" s="342" customFormat="1" ht="12" customHeight="1">
      <c r="A31" s="38" t="s">
        <v>40</v>
      </c>
      <c r="B31" s="340">
        <f>B29/B30*100</f>
        <v>18.705035971223023</v>
      </c>
      <c r="C31" s="340">
        <f t="shared" ref="C31" si="21">C29/C30*100</f>
        <v>18.612637362637365</v>
      </c>
      <c r="D31" s="340">
        <f t="shared" ref="D31" si="22">D29/D30*100</f>
        <v>27.878587924777303</v>
      </c>
      <c r="E31" s="340">
        <f t="shared" ref="E31" si="23">E29/E30*100</f>
        <v>34.743643184660279</v>
      </c>
      <c r="F31" s="340">
        <f t="shared" ref="F31" si="24">F29/F30*100</f>
        <v>43.559718969555036</v>
      </c>
      <c r="G31" s="340">
        <f t="shared" ref="G31" si="25">G29/G30*100</f>
        <v>34.848484848484851</v>
      </c>
      <c r="H31" s="341">
        <f t="shared" ref="H31" si="26">H29/H30*100</f>
        <v>30.432590501159623</v>
      </c>
      <c r="I31" s="374"/>
    </row>
    <row r="32" spans="1:16" s="48" customFormat="1" ht="4.5" customHeight="1">
      <c r="A32" s="170"/>
      <c r="B32" s="164"/>
      <c r="C32" s="164"/>
      <c r="D32" s="164"/>
      <c r="E32" s="164"/>
      <c r="F32" s="164"/>
      <c r="G32" s="164"/>
      <c r="H32" s="165"/>
      <c r="I32" s="15"/>
    </row>
    <row r="33" spans="1:9" s="48" customFormat="1" ht="4.5" customHeight="1">
      <c r="A33" s="34"/>
      <c r="B33" s="123"/>
      <c r="C33" s="180"/>
      <c r="D33" s="123"/>
      <c r="E33" s="123"/>
      <c r="F33" s="123"/>
      <c r="G33" s="123"/>
      <c r="H33" s="181"/>
      <c r="I33" s="15"/>
    </row>
    <row r="34" spans="1:9" s="48" customFormat="1" ht="12" customHeight="1">
      <c r="A34" s="5" t="s">
        <v>8</v>
      </c>
      <c r="B34" s="123"/>
      <c r="C34" s="123"/>
      <c r="D34" s="123"/>
      <c r="E34" s="123"/>
      <c r="F34" s="123"/>
      <c r="G34" s="123"/>
      <c r="H34" s="181"/>
      <c r="I34" s="15"/>
    </row>
    <row r="35" spans="1:9" s="48" customFormat="1" ht="12" customHeight="1">
      <c r="A35" s="34" t="s">
        <v>6</v>
      </c>
      <c r="B35" s="130">
        <f>SUM(B14,B21,B28)</f>
        <v>1701</v>
      </c>
      <c r="C35" s="130">
        <f t="shared" ref="C35:G36" si="27">SUM(C14,C21,C28)</f>
        <v>35378</v>
      </c>
      <c r="D35" s="130">
        <f t="shared" si="27"/>
        <v>19759</v>
      </c>
      <c r="E35" s="130">
        <f t="shared" si="27"/>
        <v>26642</v>
      </c>
      <c r="F35" s="130">
        <f t="shared" si="27"/>
        <v>3317</v>
      </c>
      <c r="G35" s="130">
        <f t="shared" si="27"/>
        <v>959</v>
      </c>
      <c r="H35" s="146">
        <f>SUM(B35:G35)</f>
        <v>87756</v>
      </c>
      <c r="I35" s="15"/>
    </row>
    <row r="36" spans="1:9" s="48" customFormat="1" ht="12" customHeight="1">
      <c r="A36" s="34" t="s">
        <v>7</v>
      </c>
      <c r="B36" s="130">
        <f>SUM(B15,B22,B29)</f>
        <v>554</v>
      </c>
      <c r="C36" s="130">
        <f t="shared" si="27"/>
        <v>3372</v>
      </c>
      <c r="D36" s="130">
        <f t="shared" si="27"/>
        <v>7779</v>
      </c>
      <c r="E36" s="130">
        <f t="shared" si="27"/>
        <v>20474</v>
      </c>
      <c r="F36" s="130">
        <f t="shared" si="27"/>
        <v>2961</v>
      </c>
      <c r="G36" s="130">
        <f t="shared" si="27"/>
        <v>495</v>
      </c>
      <c r="H36" s="146">
        <f t="shared" ref="H36:H37" si="28">SUM(B36:G36)</f>
        <v>35635</v>
      </c>
      <c r="I36" s="15"/>
    </row>
    <row r="37" spans="1:9" s="48" customFormat="1" ht="12" customHeight="1">
      <c r="A37" s="34" t="s">
        <v>8</v>
      </c>
      <c r="B37" s="130">
        <f>SUM(B35:B36)</f>
        <v>2255</v>
      </c>
      <c r="C37" s="130">
        <f t="shared" ref="C37" si="29">SUM(C35:C36)</f>
        <v>38750</v>
      </c>
      <c r="D37" s="130">
        <f t="shared" ref="D37" si="30">SUM(D35:D36)</f>
        <v>27538</v>
      </c>
      <c r="E37" s="130">
        <f t="shared" ref="E37" si="31">SUM(E35:E36)</f>
        <v>47116</v>
      </c>
      <c r="F37" s="130">
        <f t="shared" ref="F37" si="32">SUM(F35:F36)</f>
        <v>6278</v>
      </c>
      <c r="G37" s="130">
        <f t="shared" ref="G37" si="33">SUM(G35:G36)</f>
        <v>1454</v>
      </c>
      <c r="H37" s="146">
        <f t="shared" si="28"/>
        <v>123391</v>
      </c>
      <c r="I37" s="15"/>
    </row>
    <row r="38" spans="1:9" s="342" customFormat="1" ht="12" customHeight="1">
      <c r="A38" s="38" t="s">
        <v>40</v>
      </c>
      <c r="B38" s="340">
        <f>B36/B37*100</f>
        <v>24.567627494456762</v>
      </c>
      <c r="C38" s="340">
        <f t="shared" ref="C38" si="34">C36/C37*100</f>
        <v>8.701935483870967</v>
      </c>
      <c r="D38" s="340">
        <f t="shared" ref="D38" si="35">D36/D37*100</f>
        <v>28.248238797298281</v>
      </c>
      <c r="E38" s="340">
        <f t="shared" ref="E38" si="36">E36/E37*100</f>
        <v>43.454452839799643</v>
      </c>
      <c r="F38" s="340">
        <f t="shared" ref="F38" si="37">F36/F37*100</f>
        <v>47.164702134437718</v>
      </c>
      <c r="G38" s="340">
        <f t="shared" ref="G38" si="38">G36/G37*100</f>
        <v>34.04401650618982</v>
      </c>
      <c r="H38" s="341">
        <f t="shared" ref="H38" si="39">H36/H37*100</f>
        <v>28.879740013453169</v>
      </c>
      <c r="I38" s="374"/>
    </row>
    <row r="39" spans="1:9" s="48" customFormat="1" ht="4.5" customHeight="1">
      <c r="A39" s="170"/>
      <c r="B39" s="164"/>
      <c r="C39" s="164"/>
      <c r="D39" s="164"/>
      <c r="E39" s="164"/>
      <c r="F39" s="164"/>
      <c r="G39" s="164"/>
      <c r="H39" s="165"/>
      <c r="I39" s="15"/>
    </row>
    <row r="40" spans="1:9" s="48" customFormat="1" ht="9" customHeight="1">
      <c r="A40" s="49"/>
      <c r="B40" s="50"/>
      <c r="C40" s="50"/>
      <c r="D40" s="50"/>
      <c r="E40" s="50"/>
      <c r="F40" s="50"/>
      <c r="G40" s="50"/>
      <c r="H40" s="49"/>
      <c r="I40" s="15"/>
    </row>
    <row r="41" spans="1:9" s="93" customFormat="1" ht="9" customHeight="1">
      <c r="A41" s="86" t="s">
        <v>78</v>
      </c>
      <c r="B41" s="92"/>
      <c r="C41" s="92"/>
      <c r="D41" s="92"/>
      <c r="E41" s="92"/>
      <c r="F41" s="92"/>
      <c r="G41" s="92"/>
      <c r="I41" s="84"/>
    </row>
    <row r="42" spans="1:9" s="48" customFormat="1" ht="12.75" customHeight="1">
      <c r="B42" s="51"/>
      <c r="C42" s="51"/>
      <c r="D42" s="51"/>
      <c r="E42" s="51"/>
      <c r="F42" s="51"/>
      <c r="G42" s="51"/>
      <c r="H42" s="51"/>
      <c r="I42" s="15"/>
    </row>
    <row r="43" spans="1:9">
      <c r="I43" s="332"/>
    </row>
    <row r="44" spans="1:9">
      <c r="I44" s="332"/>
    </row>
    <row r="45" spans="1:9">
      <c r="I45" s="332"/>
    </row>
  </sheetData>
  <mergeCells count="11">
    <mergeCell ref="C2:C6"/>
    <mergeCell ref="D2:D6"/>
    <mergeCell ref="A7:H7"/>
    <mergeCell ref="A2:A6"/>
    <mergeCell ref="B2:B6"/>
    <mergeCell ref="I2:I6"/>
    <mergeCell ref="J2:J6"/>
    <mergeCell ref="E2:E6"/>
    <mergeCell ref="F2:F6"/>
    <mergeCell ref="G2:G6"/>
    <mergeCell ref="H2:H6"/>
  </mergeCells>
  <phoneticPr fontId="5" type="noConversion"/>
  <hyperlinks>
    <hyperlink ref="H1" location="E!A1" display="Retour au menu" xr:uid="{00000000-0004-0000-0800-000000000000}"/>
  </hyperlinks>
  <pageMargins left="0.59055118110236227" right="0.59055118110236227" top="1.1811023622047245" bottom="0.59055118110236227" header="0.11811023622047245" footer="0.19685039370078741"/>
  <pageSetup paperSize="9" scale="94" orientation="landscape" r:id="rId1"/>
  <headerFooter alignWithMargins="0">
    <oddHeader xml:space="preserve">&amp;L&amp;G  &amp;"HermesTT,Normal"&amp;14&amp;U&amp;K002060Le marché du travail bruxellois : données statistiques - &amp;12Emploi indépendant&amp;10&amp;U                                                                                                            </oddHeader>
    <oddFooter xml:space="preserve">&amp;R&amp;8E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16</vt:i4>
      </vt:variant>
    </vt:vector>
  </HeadingPairs>
  <TitlesOfParts>
    <vt:vector size="28" baseType="lpstr">
      <vt:lpstr>E</vt:lpstr>
      <vt:lpstr>E.1.1</vt:lpstr>
      <vt:lpstr>E.1.2</vt:lpstr>
      <vt:lpstr>E.1.3</vt:lpstr>
      <vt:lpstr>E.1.4</vt:lpstr>
      <vt:lpstr>E.1.5</vt:lpstr>
      <vt:lpstr>E.1.6</vt:lpstr>
      <vt:lpstr>E.1.7</vt:lpstr>
      <vt:lpstr>E.1.8</vt:lpstr>
      <vt:lpstr>E.1.9</vt:lpstr>
      <vt:lpstr>E.1.10</vt:lpstr>
      <vt:lpstr>E.1.11</vt:lpstr>
      <vt:lpstr>E.1.1!Impression_des_titres</vt:lpstr>
      <vt:lpstr>E.1.2!Impression_des_titres</vt:lpstr>
      <vt:lpstr>E.1.3!Impression_des_titres</vt:lpstr>
      <vt:lpstr>E.1.9!Impression_des_titres</vt:lpstr>
      <vt:lpstr>E!Zone_d_impression</vt:lpstr>
      <vt:lpstr>E.1.1!Zone_d_impression</vt:lpstr>
      <vt:lpstr>E.1.10!Zone_d_impression</vt:lpstr>
      <vt:lpstr>E.1.11!Zone_d_impression</vt:lpstr>
      <vt:lpstr>E.1.2!Zone_d_impression</vt:lpstr>
      <vt:lpstr>E.1.3!Zone_d_impression</vt:lpstr>
      <vt:lpstr>E.1.4!Zone_d_impression</vt:lpstr>
      <vt:lpstr>E.1.5!Zone_d_impression</vt:lpstr>
      <vt:lpstr>E.1.6!Zone_d_impression</vt:lpstr>
      <vt:lpstr>E.1.7!Zone_d_impression</vt:lpstr>
      <vt:lpstr>E.1.8!Zone_d_impression</vt:lpstr>
      <vt:lpstr>E.1.9!Zone_d_impression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Emploi indépendant</dc:title>
  <dc:creator>BERTRAND Amandine</dc:creator>
  <cp:lastModifiedBy>LAI The man</cp:lastModifiedBy>
  <cp:lastPrinted>2023-11-21T09:03:14Z</cp:lastPrinted>
  <dcterms:created xsi:type="dcterms:W3CDTF">2004-12-20T08:26:52Z</dcterms:created>
  <dcterms:modified xsi:type="dcterms:W3CDTF">2023-11-21T09:03:59Z</dcterms:modified>
</cp:coreProperties>
</file>