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073FB752-CD9C-4111-916B-78425E7C67BE}" xr6:coauthVersionLast="47" xr6:coauthVersionMax="47" xr10:uidLastSave="{00000000-0000-0000-0000-000000000000}"/>
  <bookViews>
    <workbookView xWindow="-10140" yWindow="12852" windowWidth="23256" windowHeight="12456" tabRatio="688" xr2:uid="{00000000-000D-0000-FFFF-FFFF00000000}"/>
  </bookViews>
  <sheets>
    <sheet name="B" sheetId="274" r:id="rId1"/>
    <sheet name="B.1.1" sheetId="275" r:id="rId2"/>
    <sheet name="B.1.2" sheetId="284" r:id="rId3"/>
    <sheet name="B.1.3" sheetId="287" r:id="rId4"/>
    <sheet name="B.2.1" sheetId="276" r:id="rId5"/>
    <sheet name="B.2.2" sheetId="285" r:id="rId6"/>
    <sheet name="B.2.3" sheetId="277" r:id="rId7"/>
    <sheet name="B.3.1" sheetId="283" r:id="rId8"/>
    <sheet name="B.3.2" sheetId="280" r:id="rId9"/>
    <sheet name="B.3.3" sheetId="1" r:id="rId10"/>
    <sheet name="B.4" sheetId="2" r:id="rId11"/>
    <sheet name="B.5.1" sheetId="286" r:id="rId12"/>
    <sheet name="B.5.2" sheetId="288" r:id="rId13"/>
  </sheets>
  <externalReferences>
    <externalReference r:id="rId14"/>
  </externalReferences>
  <definedNames>
    <definedName name="A._Kerncijfers">[1]A!#REF!</definedName>
    <definedName name="_xlnm.Database" localSheetId="7">#REF!</definedName>
    <definedName name="_xlnm.Database" localSheetId="9">#REF!</definedName>
    <definedName name="_xlnm.Database">#REF!</definedName>
    <definedName name="_xlnm.Print_Titles" localSheetId="7">'B.3.1'!$1:$5</definedName>
    <definedName name="_xlnm.Print_Titles" localSheetId="8">'B.3.2'!$1:$12</definedName>
    <definedName name="Query1" localSheetId="7">#REF!</definedName>
    <definedName name="Query1" localSheetId="9">#REF!</definedName>
    <definedName name="Query1">#REF!</definedName>
    <definedName name="_xlnm.Print_Area" localSheetId="0">B!$A$1:$I$40</definedName>
    <definedName name="_xlnm.Print_Area" localSheetId="1">'B.1.1'!$A$1:$F$33</definedName>
    <definedName name="_xlnm.Print_Area" localSheetId="2">'B.1.2'!$A$1:$F$33</definedName>
    <definedName name="_xlnm.Print_Area" localSheetId="3">'B.1.3'!$A$1:$J$40</definedName>
    <definedName name="_xlnm.Print_Area" localSheetId="4">'B.2.1'!$A$1:$Q$56</definedName>
    <definedName name="_xlnm.Print_Area" localSheetId="5">'B.2.2'!$A$1:$Q$56</definedName>
    <definedName name="_xlnm.Print_Area" localSheetId="6">'B.2.3'!$A$1:$F$31</definedName>
    <definedName name="_xlnm.Print_Area" localSheetId="7">'B.3.1'!$A$1:$J$40</definedName>
    <definedName name="_xlnm.Print_Area" localSheetId="8">'B.3.2'!$A$1:$F$37</definedName>
    <definedName name="_xlnm.Print_Area" localSheetId="9">'B.3.3'!$A$1:$AC$36</definedName>
    <definedName name="_xlnm.Print_Area" localSheetId="10">B.4!$A$1:$Q$26</definedName>
    <definedName name="_xlnm.Print_Area" localSheetId="11">'B.5.1'!$A$1:$J$40</definedName>
    <definedName name="_xlnm.Print_Area" localSheetId="12">'B.5.2'!$A$1:$I$40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7" i="288" l="1"/>
  <c r="E37" i="288"/>
  <c r="D37" i="288"/>
  <c r="H37" i="288" s="1"/>
  <c r="C37" i="288"/>
  <c r="G37" i="288" s="1"/>
  <c r="B37" i="288"/>
  <c r="F37" i="288" s="1"/>
  <c r="I36" i="288"/>
  <c r="H36" i="288"/>
  <c r="G36" i="288"/>
  <c r="F36" i="288"/>
  <c r="I35" i="288"/>
  <c r="H35" i="288"/>
  <c r="G35" i="288"/>
  <c r="F35" i="288"/>
  <c r="I34" i="288"/>
  <c r="H34" i="288"/>
  <c r="G34" i="288"/>
  <c r="F34" i="288"/>
  <c r="I33" i="288"/>
  <c r="H33" i="288"/>
  <c r="G33" i="288"/>
  <c r="F33" i="288"/>
  <c r="I32" i="288"/>
  <c r="H32" i="288"/>
  <c r="G32" i="288"/>
  <c r="F32" i="288"/>
  <c r="I31" i="288"/>
  <c r="H31" i="288"/>
  <c r="G31" i="288"/>
  <c r="F31" i="288"/>
  <c r="I30" i="288"/>
  <c r="H30" i="288"/>
  <c r="G30" i="288"/>
  <c r="F30" i="288"/>
  <c r="I29" i="288"/>
  <c r="H29" i="288"/>
  <c r="G29" i="288"/>
  <c r="F29" i="288"/>
  <c r="I28" i="288"/>
  <c r="H28" i="288"/>
  <c r="G28" i="288"/>
  <c r="F28" i="288"/>
  <c r="I27" i="288"/>
  <c r="H27" i="288"/>
  <c r="G27" i="288"/>
  <c r="F27" i="288"/>
  <c r="I26" i="288"/>
  <c r="H26" i="288"/>
  <c r="G26" i="288"/>
  <c r="F26" i="288"/>
  <c r="I25" i="288"/>
  <c r="H25" i="288"/>
  <c r="G25" i="288"/>
  <c r="F25" i="288"/>
  <c r="I24" i="288"/>
  <c r="H24" i="288"/>
  <c r="G24" i="288"/>
  <c r="F24" i="288"/>
  <c r="I23" i="288"/>
  <c r="H23" i="288"/>
  <c r="G23" i="288"/>
  <c r="F23" i="288"/>
  <c r="I22" i="288"/>
  <c r="H22" i="288"/>
  <c r="G22" i="288"/>
  <c r="F22" i="288"/>
  <c r="I21" i="288"/>
  <c r="H21" i="288"/>
  <c r="G21" i="288"/>
  <c r="F21" i="288"/>
  <c r="I20" i="288"/>
  <c r="H20" i="288"/>
  <c r="G20" i="288"/>
  <c r="F20" i="288"/>
  <c r="I19" i="288"/>
  <c r="H19" i="288"/>
  <c r="G19" i="288"/>
  <c r="F19" i="288"/>
  <c r="I18" i="288"/>
  <c r="H18" i="288"/>
  <c r="G18" i="288"/>
  <c r="F18" i="288"/>
  <c r="F37" i="286"/>
  <c r="J37" i="286" s="1"/>
  <c r="E37" i="286"/>
  <c r="I37" i="286" s="1"/>
  <c r="D37" i="286"/>
  <c r="H37" i="286" s="1"/>
  <c r="C37" i="286"/>
  <c r="G37" i="286" s="1"/>
  <c r="J36" i="286"/>
  <c r="I36" i="286"/>
  <c r="H36" i="286"/>
  <c r="G36" i="286"/>
  <c r="J35" i="286"/>
  <c r="G35" i="286"/>
  <c r="J34" i="286"/>
  <c r="I34" i="286"/>
  <c r="H34" i="286"/>
  <c r="G34" i="286"/>
  <c r="J33" i="286"/>
  <c r="I33" i="286"/>
  <c r="H33" i="286"/>
  <c r="G33" i="286"/>
  <c r="J32" i="286"/>
  <c r="I32" i="286"/>
  <c r="H32" i="286"/>
  <c r="G32" i="286"/>
  <c r="J31" i="286"/>
  <c r="I31" i="286"/>
  <c r="H31" i="286"/>
  <c r="G31" i="286"/>
  <c r="J30" i="286"/>
  <c r="I30" i="286"/>
  <c r="H30" i="286"/>
  <c r="G30" i="286"/>
  <c r="J29" i="286"/>
  <c r="I29" i="286"/>
  <c r="H29" i="286"/>
  <c r="G29" i="286"/>
  <c r="J28" i="286"/>
  <c r="I28" i="286"/>
  <c r="H28" i="286"/>
  <c r="G28" i="286"/>
  <c r="J27" i="286"/>
  <c r="I27" i="286"/>
  <c r="H27" i="286"/>
  <c r="G27" i="286"/>
  <c r="J26" i="286"/>
  <c r="I26" i="286"/>
  <c r="H26" i="286"/>
  <c r="G26" i="286"/>
  <c r="J25" i="286"/>
  <c r="I25" i="286"/>
  <c r="H25" i="286"/>
  <c r="G25" i="286"/>
  <c r="J24" i="286"/>
  <c r="I24" i="286"/>
  <c r="H24" i="286"/>
  <c r="G24" i="286"/>
  <c r="J23" i="286"/>
  <c r="I23" i="286"/>
  <c r="H23" i="286"/>
  <c r="G23" i="286"/>
  <c r="J22" i="286"/>
  <c r="I22" i="286"/>
  <c r="H22" i="286"/>
  <c r="G22" i="286"/>
  <c r="J21" i="286"/>
  <c r="I21" i="286"/>
  <c r="H21" i="286"/>
  <c r="G21" i="286"/>
  <c r="J20" i="286"/>
  <c r="I20" i="286"/>
  <c r="H20" i="286"/>
  <c r="G20" i="286"/>
  <c r="J19" i="286"/>
  <c r="I19" i="286"/>
  <c r="H19" i="286"/>
  <c r="G19" i="286"/>
  <c r="J18" i="286"/>
  <c r="I18" i="286"/>
  <c r="H18" i="286"/>
  <c r="G18" i="286"/>
  <c r="J16" i="286"/>
  <c r="G16" i="286"/>
  <c r="F34" i="280"/>
  <c r="F33" i="280"/>
  <c r="F32" i="280"/>
  <c r="F31" i="280"/>
  <c r="F30" i="280"/>
  <c r="F29" i="280"/>
  <c r="F28" i="280"/>
  <c r="F27" i="280"/>
  <c r="F26" i="280"/>
  <c r="F25" i="280"/>
  <c r="F24" i="280"/>
  <c r="F23" i="280"/>
  <c r="F22" i="280"/>
  <c r="F21" i="280"/>
  <c r="F20" i="280"/>
  <c r="F19" i="280"/>
  <c r="F18" i="280"/>
  <c r="F17" i="280"/>
  <c r="F16" i="280"/>
  <c r="F15" i="280"/>
  <c r="F13" i="280"/>
  <c r="E37" i="283"/>
  <c r="D37" i="283"/>
  <c r="C37" i="283"/>
  <c r="J36" i="283"/>
  <c r="I36" i="283"/>
  <c r="H36" i="283"/>
  <c r="G36" i="283"/>
  <c r="J35" i="283"/>
  <c r="I35" i="283"/>
  <c r="H35" i="283"/>
  <c r="G35" i="283"/>
  <c r="J34" i="283"/>
  <c r="I34" i="283"/>
  <c r="H34" i="283"/>
  <c r="G34" i="283"/>
  <c r="J33" i="283"/>
  <c r="I33" i="283"/>
  <c r="H33" i="283"/>
  <c r="G33" i="283"/>
  <c r="J32" i="283"/>
  <c r="I32" i="283"/>
  <c r="H32" i="283"/>
  <c r="G32" i="283"/>
  <c r="J31" i="283"/>
  <c r="I31" i="283"/>
  <c r="H31" i="283"/>
  <c r="G31" i="283"/>
  <c r="J30" i="283"/>
  <c r="I30" i="283"/>
  <c r="H30" i="283"/>
  <c r="G30" i="283"/>
  <c r="J29" i="283"/>
  <c r="I29" i="283"/>
  <c r="H29" i="283"/>
  <c r="G29" i="283"/>
  <c r="J28" i="283"/>
  <c r="I28" i="283"/>
  <c r="H28" i="283"/>
  <c r="G28" i="283"/>
  <c r="J27" i="283"/>
  <c r="I27" i="283"/>
  <c r="H27" i="283"/>
  <c r="G27" i="283"/>
  <c r="J26" i="283"/>
  <c r="I26" i="283"/>
  <c r="H26" i="283"/>
  <c r="G26" i="283"/>
  <c r="J25" i="283"/>
  <c r="I25" i="283"/>
  <c r="H25" i="283"/>
  <c r="G25" i="283"/>
  <c r="J24" i="283"/>
  <c r="I24" i="283"/>
  <c r="H24" i="283"/>
  <c r="G24" i="283"/>
  <c r="J23" i="283"/>
  <c r="I23" i="283"/>
  <c r="H23" i="283"/>
  <c r="G23" i="283"/>
  <c r="J22" i="283"/>
  <c r="I22" i="283"/>
  <c r="H22" i="283"/>
  <c r="G22" i="283"/>
  <c r="J21" i="283"/>
  <c r="I21" i="283"/>
  <c r="H21" i="283"/>
  <c r="G21" i="283"/>
  <c r="J20" i="283"/>
  <c r="I20" i="283"/>
  <c r="H20" i="283"/>
  <c r="G20" i="283"/>
  <c r="J19" i="283"/>
  <c r="I19" i="283"/>
  <c r="H19" i="283"/>
  <c r="G19" i="283"/>
  <c r="J18" i="283"/>
  <c r="I18" i="283"/>
  <c r="H18" i="283"/>
  <c r="G18" i="283"/>
  <c r="J16" i="283"/>
  <c r="I16" i="283"/>
  <c r="H16" i="283"/>
  <c r="G16" i="283"/>
  <c r="D28" i="277"/>
  <c r="F27" i="277"/>
  <c r="E27" i="277"/>
  <c r="D27" i="277"/>
  <c r="C27" i="277"/>
  <c r="F26" i="277"/>
  <c r="E26" i="277"/>
  <c r="D26" i="277"/>
  <c r="C26" i="277"/>
  <c r="F25" i="277"/>
  <c r="E25" i="277"/>
  <c r="D25" i="277"/>
  <c r="C25" i="277"/>
  <c r="F22" i="277"/>
  <c r="F28" i="277" s="1"/>
  <c r="E22" i="277"/>
  <c r="D22" i="277"/>
  <c r="C22" i="277"/>
  <c r="F16" i="277"/>
  <c r="E16" i="277"/>
  <c r="E28" i="277" s="1"/>
  <c r="D16" i="277"/>
  <c r="C16" i="277"/>
  <c r="C28" i="277" s="1"/>
  <c r="Q27" i="285"/>
  <c r="Q28" i="285" s="1"/>
  <c r="Q26" i="285"/>
  <c r="Q25" i="285"/>
  <c r="Q22" i="285"/>
  <c r="Q16" i="285"/>
  <c r="Q27" i="276"/>
  <c r="Q26" i="276"/>
  <c r="Q25" i="276"/>
  <c r="Q28" i="276" s="1"/>
  <c r="Q22" i="276"/>
  <c r="Q16" i="276"/>
  <c r="H37" i="287"/>
  <c r="E37" i="287"/>
  <c r="I37" i="287" s="1"/>
  <c r="D37" i="287"/>
  <c r="C37" i="287"/>
  <c r="G35" i="287" s="1"/>
  <c r="I36" i="287"/>
  <c r="H36" i="287"/>
  <c r="F36" i="287"/>
  <c r="H35" i="287"/>
  <c r="F35" i="287"/>
  <c r="H34" i="287"/>
  <c r="F34" i="287"/>
  <c r="I33" i="287"/>
  <c r="H33" i="287"/>
  <c r="F33" i="287"/>
  <c r="I32" i="287"/>
  <c r="H32" i="287"/>
  <c r="F32" i="287"/>
  <c r="I31" i="287"/>
  <c r="H31" i="287"/>
  <c r="F31" i="287"/>
  <c r="I30" i="287"/>
  <c r="H30" i="287"/>
  <c r="F30" i="287"/>
  <c r="H29" i="287"/>
  <c r="F29" i="287"/>
  <c r="I28" i="287"/>
  <c r="H28" i="287"/>
  <c r="F28" i="287"/>
  <c r="H27" i="287"/>
  <c r="F27" i="287"/>
  <c r="I26" i="287"/>
  <c r="H26" i="287"/>
  <c r="F26" i="287"/>
  <c r="I25" i="287"/>
  <c r="H25" i="287"/>
  <c r="F25" i="287"/>
  <c r="I24" i="287"/>
  <c r="H24" i="287"/>
  <c r="F24" i="287"/>
  <c r="I23" i="287"/>
  <c r="H23" i="287"/>
  <c r="F23" i="287"/>
  <c r="I22" i="287"/>
  <c r="H22" i="287"/>
  <c r="F22" i="287"/>
  <c r="I21" i="287"/>
  <c r="H21" i="287"/>
  <c r="F21" i="287"/>
  <c r="J21" i="287" s="1"/>
  <c r="I20" i="287"/>
  <c r="H20" i="287"/>
  <c r="F20" i="287"/>
  <c r="I19" i="287"/>
  <c r="H19" i="287"/>
  <c r="F19" i="287"/>
  <c r="I18" i="287"/>
  <c r="H18" i="287"/>
  <c r="F18" i="287"/>
  <c r="I17" i="287"/>
  <c r="H17" i="287"/>
  <c r="F17" i="287"/>
  <c r="I16" i="287"/>
  <c r="H16" i="287"/>
  <c r="F16" i="287"/>
  <c r="F37" i="287" s="1"/>
  <c r="E30" i="284"/>
  <c r="F29" i="284"/>
  <c r="E29" i="284"/>
  <c r="D29" i="284"/>
  <c r="C29" i="284"/>
  <c r="E28" i="284"/>
  <c r="D28" i="284"/>
  <c r="C28" i="284"/>
  <c r="E25" i="284"/>
  <c r="D25" i="284"/>
  <c r="C25" i="284"/>
  <c r="F24" i="284"/>
  <c r="F23" i="284"/>
  <c r="F25" i="284" s="1"/>
  <c r="E20" i="284"/>
  <c r="D20" i="284"/>
  <c r="C20" i="284"/>
  <c r="F19" i="284"/>
  <c r="F18" i="284"/>
  <c r="F20" i="284" s="1"/>
  <c r="E15" i="284"/>
  <c r="D15" i="284"/>
  <c r="D30" i="284" s="1"/>
  <c r="C15" i="284"/>
  <c r="C30" i="284" s="1"/>
  <c r="F14" i="284"/>
  <c r="F13" i="284"/>
  <c r="F28" i="284" s="1"/>
  <c r="E29" i="275"/>
  <c r="D29" i="275"/>
  <c r="C29" i="275"/>
  <c r="F29" i="275" s="1"/>
  <c r="E28" i="275"/>
  <c r="E30" i="275" s="1"/>
  <c r="D28" i="275"/>
  <c r="D30" i="275" s="1"/>
  <c r="C28" i="275"/>
  <c r="F28" i="275" s="1"/>
  <c r="F30" i="275" s="1"/>
  <c r="E25" i="275"/>
  <c r="D25" i="275"/>
  <c r="C25" i="275"/>
  <c r="F24" i="275"/>
  <c r="F23" i="275"/>
  <c r="F25" i="275" s="1"/>
  <c r="E20" i="275"/>
  <c r="D20" i="275"/>
  <c r="C20" i="275"/>
  <c r="F19" i="275"/>
  <c r="F18" i="275"/>
  <c r="F20" i="275" s="1"/>
  <c r="E15" i="275"/>
  <c r="D15" i="275"/>
  <c r="C15" i="275"/>
  <c r="F14" i="275"/>
  <c r="F13" i="275"/>
  <c r="F15" i="275" s="1"/>
  <c r="F37" i="283" l="1"/>
  <c r="J37" i="283" s="1"/>
  <c r="J30" i="287"/>
  <c r="J37" i="287"/>
  <c r="J36" i="287"/>
  <c r="J28" i="287"/>
  <c r="J20" i="287"/>
  <c r="J17" i="287"/>
  <c r="J31" i="287"/>
  <c r="J23" i="287"/>
  <c r="J34" i="287"/>
  <c r="J26" i="287"/>
  <c r="J18" i="287"/>
  <c r="J33" i="287"/>
  <c r="J25" i="287"/>
  <c r="J24" i="287"/>
  <c r="J19" i="287"/>
  <c r="J27" i="287"/>
  <c r="J22" i="287"/>
  <c r="J29" i="287"/>
  <c r="J32" i="287"/>
  <c r="J35" i="287"/>
  <c r="G21" i="287"/>
  <c r="I27" i="287"/>
  <c r="G29" i="287"/>
  <c r="I35" i="287"/>
  <c r="G18" i="287"/>
  <c r="G26" i="287"/>
  <c r="G34" i="287"/>
  <c r="G32" i="287"/>
  <c r="J16" i="287"/>
  <c r="G23" i="287"/>
  <c r="I29" i="287"/>
  <c r="G31" i="287"/>
  <c r="G20" i="287"/>
  <c r="G28" i="287"/>
  <c r="I34" i="287"/>
  <c r="G36" i="287"/>
  <c r="G37" i="287"/>
  <c r="G17" i="287"/>
  <c r="G25" i="287"/>
  <c r="G33" i="287"/>
  <c r="G16" i="287"/>
  <c r="G22" i="287"/>
  <c r="G30" i="287"/>
  <c r="G24" i="287"/>
  <c r="G19" i="287"/>
  <c r="G27" i="287"/>
  <c r="F15" i="284"/>
  <c r="F30" i="284" s="1"/>
  <c r="C30" i="275"/>
  <c r="H37" i="283" l="1"/>
  <c r="G37" i="283"/>
  <c r="I37" i="283"/>
  <c r="P27" i="285" l="1"/>
  <c r="P26" i="285"/>
  <c r="P25" i="285"/>
  <c r="P28" i="285" s="1"/>
  <c r="P22" i="285"/>
  <c r="P16" i="285"/>
  <c r="P27" i="276"/>
  <c r="P26" i="276"/>
  <c r="P25" i="276"/>
  <c r="P28" i="276" s="1"/>
  <c r="P22" i="276"/>
  <c r="P16" i="276"/>
  <c r="O27" i="285"/>
  <c r="O26" i="285"/>
  <c r="O25" i="285"/>
  <c r="O28" i="285" s="1"/>
  <c r="O22" i="285"/>
  <c r="O16" i="285"/>
  <c r="O27" i="276"/>
  <c r="O26" i="276"/>
  <c r="O28" i="276" s="1"/>
  <c r="O25" i="276"/>
  <c r="O22" i="276"/>
  <c r="O16" i="276"/>
  <c r="N27" i="285"/>
  <c r="N28" i="285" s="1"/>
  <c r="N26" i="285"/>
  <c r="N25" i="285"/>
  <c r="N22" i="285"/>
  <c r="N16" i="285"/>
  <c r="N27" i="276"/>
  <c r="N26" i="276"/>
  <c r="N25" i="276"/>
  <c r="N28" i="276" s="1"/>
  <c r="N22" i="276"/>
  <c r="N16" i="276"/>
</calcChain>
</file>

<file path=xl/sharedStrings.xml><?xml version="1.0" encoding="utf-8"?>
<sst xmlns="http://schemas.openxmlformats.org/spreadsheetml/2006/main" count="417" uniqueCount="129">
  <si>
    <t>Werkende inwoners van het Brussels Gewest</t>
  </si>
  <si>
    <t>(aantal)</t>
  </si>
  <si>
    <t>Brussels Gewest</t>
  </si>
  <si>
    <t>Mannen</t>
  </si>
  <si>
    <t>Vrouwen</t>
  </si>
  <si>
    <t>Totaal</t>
  </si>
  <si>
    <t>B.2.  Onderscheid werkende beroepsbevolking en interne werkgelegenheid</t>
  </si>
  <si>
    <t>Oudergem</t>
  </si>
  <si>
    <t xml:space="preserve">Anderlecht </t>
  </si>
  <si>
    <t>St.-Agatha-Berchem</t>
  </si>
  <si>
    <t>Brussel</t>
  </si>
  <si>
    <t xml:space="preserve">Etterbeek </t>
  </si>
  <si>
    <t>Evere</t>
  </si>
  <si>
    <t>Vorst</t>
  </si>
  <si>
    <t xml:space="preserve">Ganshoren </t>
  </si>
  <si>
    <t>Elsene</t>
  </si>
  <si>
    <t xml:space="preserve">Jette </t>
  </si>
  <si>
    <t>Koekelberg</t>
  </si>
  <si>
    <t>St.-Jans-Molenbeek</t>
  </si>
  <si>
    <t>St.-Gillis</t>
  </si>
  <si>
    <t>St.-Joost-Ten-Node</t>
  </si>
  <si>
    <t>Schaarbeek</t>
  </si>
  <si>
    <t>Ukkel</t>
  </si>
  <si>
    <t>Watermaal-Bosvoorde</t>
  </si>
  <si>
    <t>St.-Lambrechts-Woluwe</t>
  </si>
  <si>
    <t>St.-Pieters-Woluwe</t>
  </si>
  <si>
    <t>Terug naar inhoud</t>
  </si>
  <si>
    <t>Midden-geschoold</t>
  </si>
  <si>
    <t>Leeftijd en geslacht</t>
  </si>
  <si>
    <t>Studieniveau en geslacht</t>
  </si>
  <si>
    <t>Beroepsbevolking en interne werkgelegenheid</t>
  </si>
  <si>
    <t>De drie gewesten</t>
  </si>
  <si>
    <t>Vlaams Gewest</t>
  </si>
  <si>
    <t>Waals Gewest</t>
  </si>
  <si>
    <t>België</t>
  </si>
  <si>
    <t>15-24 jaar</t>
  </si>
  <si>
    <t>25-49 jaar</t>
  </si>
  <si>
    <t>50-64 jaar</t>
  </si>
  <si>
    <t>Laag</t>
  </si>
  <si>
    <t>Midden</t>
  </si>
  <si>
    <t>Hoog</t>
  </si>
  <si>
    <t>&lt; 25 jaar</t>
  </si>
  <si>
    <t>25 tot 49 jaar</t>
  </si>
  <si>
    <t>50 tot 64 jaar</t>
  </si>
  <si>
    <t>In het Brussels Hoofdstedelijk Gewest Région de Bruxelles-Capitale</t>
  </si>
  <si>
    <t>Buiten het Brussels Hoofdstedelijk Gewest Région de Bruxelles-Capitale</t>
  </si>
  <si>
    <t>Studieniveau, leeftijd en geslacht</t>
  </si>
  <si>
    <t>Studieniveau en activiteitensector</t>
  </si>
  <si>
    <t>Activiteitensector en plaats van tewerkstelling</t>
  </si>
  <si>
    <t>Woonplaats (gemeenten)</t>
  </si>
  <si>
    <t>B.1.  Kenmerken van de werkende beroepsbevolking</t>
  </si>
  <si>
    <t>B.3.  Interne werkgelegenheid</t>
  </si>
  <si>
    <t>B.</t>
  </si>
  <si>
    <t>Werkende beroepsbevolking en interne werkgelegenheid</t>
  </si>
  <si>
    <t xml:space="preserve">Het geheel van de arbeidsplaatsen in een grondgebied </t>
  </si>
  <si>
    <t>Het geheel van de arbeidsplaatsen in het Brussels Hoofdstedelijk Gewest</t>
  </si>
  <si>
    <t xml:space="preserve">Alle werkende inwoners die op een bepaald grondgebied verblijven </t>
  </si>
  <si>
    <r>
      <t xml:space="preserve">Deze gegevens zijn afkomstig van de </t>
    </r>
    <r>
      <rPr>
        <sz val="9"/>
        <color indexed="62"/>
        <rFont val="Arial"/>
        <family val="2"/>
      </rPr>
      <t>Federale Overheidsdienst Economie - Algemene Directie Statistiek en Economische Informatie (ADSEI), meer bepaald van de Enquêtes naar de Arbeidskrachten (EAK). In deze enquêtes wordt de gestandaardiseerde definitie van werkenden van het Internationaal Arbeidsbureau (IAB) gebruikt (zie ook woordenlijst).</t>
    </r>
  </si>
  <si>
    <r>
      <t xml:space="preserve">1. </t>
    </r>
    <r>
      <rPr>
        <b/>
        <u/>
        <sz val="9"/>
        <color indexed="62"/>
        <rFont val="Arial"/>
        <family val="2"/>
      </rPr>
      <t>Kenmerken van de werkende beroepsbevolking</t>
    </r>
  </si>
  <si>
    <r>
      <t xml:space="preserve">2. </t>
    </r>
    <r>
      <rPr>
        <b/>
        <u/>
        <sz val="9"/>
        <color indexed="62"/>
        <rFont val="Arial"/>
        <family val="2"/>
      </rPr>
      <t>Onderscheid werkende beroepsbevolking en interne werkgelegenheid</t>
    </r>
  </si>
  <si>
    <r>
      <t xml:space="preserve">3. </t>
    </r>
    <r>
      <rPr>
        <b/>
        <u/>
        <sz val="9"/>
        <color indexed="62"/>
        <rFont val="Arial"/>
        <family val="2"/>
      </rPr>
      <t>Interne werkgelegenheid</t>
    </r>
  </si>
  <si>
    <t>B. Werkende beroepsbevolking en interne werkgelegenheid</t>
  </si>
  <si>
    <t>Laag-
geschoold</t>
  </si>
  <si>
    <t>Hoog-
geschoold</t>
  </si>
  <si>
    <t>Laaggeschoold</t>
  </si>
  <si>
    <t>Middengeschoold</t>
  </si>
  <si>
    <t>Hooggeschoold</t>
  </si>
  <si>
    <t>Uitgaande 
pendelgraad (%)</t>
  </si>
  <si>
    <t>Industrie</t>
  </si>
  <si>
    <t>Onderwijs</t>
  </si>
  <si>
    <t>Vervoer en opslag</t>
  </si>
  <si>
    <t>Informatie en communicatie</t>
  </si>
  <si>
    <t>Financiële activiteiten en verzekeringen</t>
  </si>
  <si>
    <t>Administratieve en ondersteunende diensten</t>
  </si>
  <si>
    <t>Kunst, amusement en recreatie</t>
  </si>
  <si>
    <t>Aantal</t>
  </si>
  <si>
    <t>%</t>
  </si>
  <si>
    <t>Activiteitensector</t>
  </si>
  <si>
    <t>Activiteitensector en woonplaats</t>
  </si>
  <si>
    <t>Activiteitensector en studieniveau</t>
  </si>
  <si>
    <t>50 jaar en +</t>
  </si>
  <si>
    <t>Personen van ouder dan 15 jaar die werken volgens gewest van verblijf.</t>
  </si>
  <si>
    <t>Brusselaars tussen 15 en 64 jaar die werken.</t>
  </si>
  <si>
    <t>Brusselaars van 15 jaar en ouder die werken.</t>
  </si>
  <si>
    <t>Bron: FOD Economie - ADSEI (EAK), berekeningen view.brussels</t>
  </si>
  <si>
    <t xml:space="preserve">Bronnen: FOD Economie - ADSEI (EAK), berekeningen view.brussels </t>
  </si>
  <si>
    <t>Bronnen: FOD Economie - ADSEI (EAK), berekeningen view.brussels</t>
  </si>
  <si>
    <t>Bronnen: NBB, FOD Economie - ADSEI (EAK), RSVZ, RIZIV, ACTIRIS, RSZ-LATG, RSZ-APL, berekeningen Steunpunt WSE en view.brusseks</t>
  </si>
  <si>
    <t>Winning van delfstoffen</t>
  </si>
  <si>
    <t>Productie en distributie van elektriciteit, gas, stoom en gekoelde lucht</t>
  </si>
  <si>
    <t>Distributie van water; afval- en afval-waterbeheer en sanering</t>
  </si>
  <si>
    <t>Exploitatie van en handel in onroerend goed</t>
  </si>
  <si>
    <t>Extraterritoriale organisaties en lichamen</t>
  </si>
  <si>
    <t>Landbouw, bosbouw en visserij</t>
  </si>
  <si>
    <t>Bouwnijverheid</t>
  </si>
  <si>
    <t>Groot- en detailhandel; reparatie van auto's en motorfietsen</t>
  </si>
  <si>
    <t>Verschaffen van accommodatie en maaltijden</t>
  </si>
  <si>
    <t>Vrije beroepen en wetenschappelijke en technische activiteiten</t>
  </si>
  <si>
    <t>Openbaar bestuur en defensie; verplichte sociale verzekeringen</t>
  </si>
  <si>
    <t>Menselijke gezondheidszorg en maatschap-pelijke dienstverlening</t>
  </si>
  <si>
    <t>Overige diensten</t>
  </si>
  <si>
    <t>Huishoudens als werkgever; niet-gediffe-rentieerde productie van goederen en diensten door  huishoudens voor eigen gebruik</t>
  </si>
  <si>
    <t>Brussels pendelaars: 86.904 (16,9%)</t>
  </si>
  <si>
    <t>1997-2024</t>
  </si>
  <si>
    <t>1999-2025</t>
  </si>
  <si>
    <r>
      <t xml:space="preserve">Tabel B.1.1: </t>
    </r>
    <r>
      <rPr>
        <b/>
        <u/>
        <sz val="10"/>
        <color indexed="62"/>
        <rFont val="Arial"/>
        <family val="2"/>
      </rPr>
      <t>Werkende beroepsbevolking volgens leeftijdsklasse, gewest en geslacht</t>
    </r>
    <r>
      <rPr>
        <b/>
        <sz val="10"/>
        <color indexed="62"/>
        <rFont val="Arial"/>
        <family val="2"/>
      </rPr>
      <t xml:space="preserve"> (2025)</t>
    </r>
  </si>
  <si>
    <t>Tabel B.1.2 : Werkende beroepsbevolking volgens studieniveau, gewest en geslacht (2025)</t>
  </si>
  <si>
    <r>
      <t xml:space="preserve">Tabel B.1.3: </t>
    </r>
    <r>
      <rPr>
        <b/>
        <u/>
        <sz val="10"/>
        <color indexed="62"/>
        <rFont val="Arial"/>
        <family val="2"/>
      </rPr>
      <t>Brusselse werkende beroepsbevolking volgens gewest en activiteitensector</t>
    </r>
    <r>
      <rPr>
        <b/>
        <sz val="10"/>
        <color indexed="62"/>
        <rFont val="Arial"/>
        <family val="2"/>
      </rPr>
      <t xml:space="preserve"> (2025)</t>
    </r>
  </si>
  <si>
    <r>
      <t xml:space="preserve">Tabel B.2.1: </t>
    </r>
    <r>
      <rPr>
        <b/>
        <u/>
        <sz val="10"/>
        <color indexed="62"/>
        <rFont val="Arial"/>
        <family val="2"/>
      </rPr>
      <t>Brusselse werkende beroepsbevolking volgens leeftijdsklasse en geslacht</t>
    </r>
    <r>
      <rPr>
        <b/>
        <sz val="10"/>
        <color indexed="62"/>
        <rFont val="Arial"/>
        <family val="2"/>
      </rPr>
      <t xml:space="preserve"> (1999-2025)</t>
    </r>
  </si>
  <si>
    <r>
      <t xml:space="preserve">Tabel B.2.2: </t>
    </r>
    <r>
      <rPr>
        <b/>
        <u/>
        <sz val="10"/>
        <color indexed="62"/>
        <rFont val="Arial"/>
        <family val="2"/>
      </rPr>
      <t>Brusselse werkende beroepsbevolking volgens studieniveau en geslacht</t>
    </r>
    <r>
      <rPr>
        <b/>
        <sz val="10"/>
        <color indexed="62"/>
        <rFont val="Arial"/>
        <family val="2"/>
      </rPr>
      <t xml:space="preserve"> (1999-2025)</t>
    </r>
  </si>
  <si>
    <r>
      <t xml:space="preserve">Tabel B.2.3: </t>
    </r>
    <r>
      <rPr>
        <b/>
        <u/>
        <sz val="10"/>
        <color indexed="62"/>
        <rFont val="Arial"/>
        <family val="2"/>
      </rPr>
      <t>Brusselse werkende beroepsbevolking volgens studieniveau, leeftijdsklasse en geslacht</t>
    </r>
    <r>
      <rPr>
        <b/>
        <sz val="10"/>
        <color indexed="62"/>
        <rFont val="Arial"/>
        <family val="2"/>
      </rPr>
      <t xml:space="preserve"> (2025)</t>
    </r>
  </si>
  <si>
    <r>
      <t xml:space="preserve">Tabel B.3.1: </t>
    </r>
    <r>
      <rPr>
        <b/>
        <u/>
        <sz val="10"/>
        <color indexed="62"/>
        <rFont val="Arial"/>
        <family val="2"/>
      </rPr>
      <t>Brusselse werkende beroepsbevolking volgens studieniveau en activiteitensector</t>
    </r>
    <r>
      <rPr>
        <b/>
        <sz val="10"/>
        <color indexed="62"/>
        <rFont val="Arial"/>
        <family val="2"/>
      </rPr>
      <t xml:space="preserve"> (2025)</t>
    </r>
  </si>
  <si>
    <r>
      <t xml:space="preserve">Tabel B.3.2: </t>
    </r>
    <r>
      <rPr>
        <b/>
        <u/>
        <sz val="10"/>
        <color indexed="62"/>
        <rFont val="Arial"/>
        <family val="2"/>
      </rPr>
      <t>Brusselse werkende beroepsbevolking volgens plaats van tewerkstelling en activiteitensector</t>
    </r>
    <r>
      <rPr>
        <b/>
        <sz val="10"/>
        <color indexed="62"/>
        <rFont val="Arial"/>
        <family val="2"/>
      </rPr>
      <t xml:space="preserve"> (2025)</t>
    </r>
  </si>
  <si>
    <t>* Op basis van de schatting van de actieve beroepsbevolking (NBB 2024) en van de indeling van de actieve beroepsbevolking volgens gemeente (Steunpunt-WSE 2024) en volgens gewest (EAK 2024).</t>
  </si>
  <si>
    <r>
      <t xml:space="preserve">Tabel B.3.3: </t>
    </r>
    <r>
      <rPr>
        <b/>
        <u/>
        <sz val="10"/>
        <color indexed="62"/>
        <rFont val="Arial"/>
        <family val="2"/>
      </rPr>
      <t>Brusselse werkende beroepsbevolking volgens woonplaats</t>
    </r>
    <r>
      <rPr>
        <b/>
        <sz val="10"/>
        <color indexed="62"/>
        <rFont val="Arial"/>
        <family val="2"/>
      </rPr>
      <t xml:space="preserve"> (1997-2024)</t>
    </r>
  </si>
  <si>
    <t>2024*</t>
  </si>
  <si>
    <r>
      <t xml:space="preserve">Schema B.4: </t>
    </r>
    <r>
      <rPr>
        <b/>
        <u/>
        <sz val="10"/>
        <color indexed="62"/>
        <rFont val="Arial"/>
        <family val="2"/>
      </rPr>
      <t>Onderscheid Brusselse werkende beroepsbevolking en interne werkgelegenheid in het Brussels Gewest</t>
    </r>
    <r>
      <rPr>
        <b/>
        <sz val="10"/>
        <color indexed="62"/>
        <rFont val="Arial"/>
        <family val="2"/>
      </rPr>
      <t xml:space="preserve"> (2025)</t>
    </r>
  </si>
  <si>
    <t>Interne werkgelegenheid (Tewerkstellingsplaats = BHG): 823.220</t>
  </si>
  <si>
    <t>Brusselaars tewerkgesteld in het BHG: 
420.465 (50,9%)</t>
  </si>
  <si>
    <t>Pendelaars uit Vlaanderen: 
247.055 (30,9%)</t>
  </si>
  <si>
    <t>Pendelaars uit Wallonië:  
155.700 (18,1%)</t>
  </si>
  <si>
    <t>Werkende Brussels beroepsbevolking (Woonplaats = BHG): 514.119</t>
  </si>
  <si>
    <t>Brusselaars tewerkgesteld in het BHG:  
420.465 (81,3%)</t>
  </si>
  <si>
    <t>57.713 naar Vlaanderen</t>
  </si>
  <si>
    <t>27.856 naar Wallonië</t>
  </si>
  <si>
    <t>8.085 naar het buitenland</t>
  </si>
  <si>
    <r>
      <t xml:space="preserve">Tabel B.5.1: </t>
    </r>
    <r>
      <rPr>
        <b/>
        <u/>
        <sz val="10"/>
        <color indexed="62"/>
        <rFont val="Arial"/>
        <family val="2"/>
      </rPr>
      <t>Interne werkgelegenheid in het Brussels Gewest volgens activiteitensector en woonplaats van de werknemers (2025)</t>
    </r>
  </si>
  <si>
    <t>No respondent</t>
  </si>
  <si>
    <r>
      <t xml:space="preserve">Tabel B.5.2: </t>
    </r>
    <r>
      <rPr>
        <b/>
        <u/>
        <sz val="10"/>
        <color indexed="62"/>
        <rFont val="Arial"/>
        <family val="2"/>
      </rPr>
      <t>Interne werkgelegenheid in het Brussels Gewest volgens activiteitensector en studieniveau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</si>
</sst>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0"/>
    <numFmt numFmtId="167" formatCode="#,##0\ "/>
    <numFmt numFmtId="168" formatCode="0\ "/>
    <numFmt numFmtId="169" formatCode="#,##0.0\ "/>
    <numFmt numFmtId="170" formatCode="0.0\ "/>
    <numFmt numFmtId="171" formatCode="[Red][&lt;5000]#,##0;[Black][&gt;=5000]#,##0;General"/>
  </numFmts>
  <fonts count="31" x14ac:knownFonts="1">
    <font>
      <sz val="10"/>
      <name val="Arial"/>
    </font>
    <font>
      <u/>
      <sz val="10"/>
      <color indexed="12"/>
      <name val="Arial"/>
      <family val="2"/>
    </font>
    <font>
      <sz val="10"/>
      <name val="MS Sans Serif"/>
      <family val="2"/>
    </font>
    <font>
      <sz val="10"/>
      <name val="Arial"/>
      <family val="2"/>
    </font>
    <font>
      <b/>
      <sz val="10"/>
      <name val="Arial"/>
      <family val="2"/>
    </font>
    <font>
      <sz val="8"/>
      <name val="Arial"/>
      <family val="2"/>
    </font>
    <font>
      <b/>
      <sz val="12"/>
      <name val="Arial"/>
      <family val="2"/>
    </font>
    <font>
      <b/>
      <sz val="14"/>
      <color indexed="62"/>
      <name val="Arial"/>
      <family val="2"/>
    </font>
    <font>
      <sz val="10"/>
      <color indexed="62"/>
      <name val="Arial"/>
      <family val="2"/>
    </font>
    <font>
      <sz val="9"/>
      <color indexed="62"/>
      <name val="Arial"/>
      <family val="2"/>
    </font>
    <font>
      <b/>
      <sz val="9"/>
      <color indexed="62"/>
      <name val="Arial"/>
      <family val="2"/>
    </font>
    <font>
      <b/>
      <u/>
      <sz val="9"/>
      <color indexed="62"/>
      <name val="Arial"/>
      <family val="2"/>
    </font>
    <font>
      <i/>
      <sz val="9"/>
      <color indexed="62"/>
      <name val="Arial"/>
      <family val="2"/>
    </font>
    <font>
      <u/>
      <sz val="10"/>
      <color indexed="62"/>
      <name val="Arial"/>
      <family val="2"/>
    </font>
    <font>
      <i/>
      <sz val="10"/>
      <color indexed="62"/>
      <name val="Arial"/>
      <family val="2"/>
    </font>
    <font>
      <b/>
      <sz val="10"/>
      <color indexed="62"/>
      <name val="Arial"/>
      <family val="2"/>
    </font>
    <font>
      <i/>
      <sz val="18"/>
      <color indexed="62"/>
      <name val="Arial"/>
      <family val="2"/>
    </font>
    <font>
      <b/>
      <sz val="12"/>
      <color indexed="62"/>
      <name val="Arial"/>
      <family val="2"/>
    </font>
    <font>
      <b/>
      <u/>
      <sz val="10"/>
      <color indexed="62"/>
      <name val="Arial"/>
      <family val="2"/>
    </font>
    <font>
      <sz val="8"/>
      <color indexed="62"/>
      <name val="Arial"/>
      <family val="2"/>
    </font>
    <font>
      <b/>
      <sz val="8"/>
      <color indexed="62"/>
      <name val="Arial"/>
      <family val="2"/>
    </font>
    <font>
      <i/>
      <sz val="8"/>
      <color indexed="62"/>
      <name val="Arial"/>
      <family val="2"/>
    </font>
    <font>
      <u/>
      <sz val="8"/>
      <color indexed="62"/>
      <name val="Arial"/>
      <family val="2"/>
    </font>
    <font>
      <b/>
      <sz val="7"/>
      <color indexed="62"/>
      <name val="Arial"/>
      <family val="2"/>
    </font>
    <font>
      <sz val="7"/>
      <color indexed="62"/>
      <name val="Arial"/>
      <family val="2"/>
    </font>
    <font>
      <i/>
      <u/>
      <sz val="9"/>
      <color indexed="62"/>
      <name val="Arial"/>
      <family val="2"/>
    </font>
    <font>
      <sz val="10"/>
      <color indexed="8"/>
      <name val="Arial"/>
      <family val="2"/>
    </font>
    <font>
      <b/>
      <sz val="11"/>
      <color indexed="8"/>
      <name val="Lucida Sans Unicode"/>
      <family val="2"/>
    </font>
    <font>
      <i/>
      <sz val="9"/>
      <color indexed="8"/>
      <name val="Arial"/>
      <family val="2"/>
    </font>
    <font>
      <b/>
      <sz val="10"/>
      <color rgb="FF002060"/>
      <name val="Arial"/>
      <family val="2"/>
    </font>
    <font>
      <i/>
      <sz val="7"/>
      <color indexed="62"/>
      <name val="Arial"/>
      <family val="2"/>
    </font>
  </fonts>
  <fills count="11">
    <fill>
      <patternFill patternType="none"/>
    </fill>
    <fill>
      <patternFill patternType="gray125"/>
    </fill>
    <fill>
      <patternFill patternType="solid">
        <fgColor indexed="58"/>
        <bgColor indexed="64"/>
      </patternFill>
    </fill>
    <fill>
      <patternFill patternType="solid">
        <fgColor indexed="31"/>
        <bgColor indexed="64"/>
      </patternFill>
    </fill>
    <fill>
      <patternFill patternType="solid">
        <fgColor indexed="9"/>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s>
  <borders count="13">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right style="hair">
        <color indexed="62"/>
      </right>
      <top/>
      <bottom/>
      <diagonal/>
    </border>
    <border>
      <left/>
      <right style="hair">
        <color indexed="62"/>
      </right>
      <top/>
      <bottom style="hair">
        <color indexed="62"/>
      </bottom>
      <diagonal/>
    </border>
  </borders>
  <cellStyleXfs count="6">
    <xf numFmtId="0" fontId="0" fillId="0" borderId="0"/>
    <xf numFmtId="0" fontId="3" fillId="0" borderId="0"/>
    <xf numFmtId="0" fontId="6" fillId="2" borderId="0"/>
    <xf numFmtId="0" fontId="4" fillId="0" borderId="0"/>
    <xf numFmtId="0" fontId="1" fillId="0" borderId="0" applyNumberFormat="0" applyFill="0" applyBorder="0" applyAlignment="0" applyProtection="0">
      <alignment vertical="top"/>
      <protection locked="0"/>
    </xf>
    <xf numFmtId="0" fontId="2" fillId="0" borderId="0"/>
  </cellStyleXfs>
  <cellXfs count="227">
    <xf numFmtId="0" fontId="0" fillId="0" borderId="0" xfId="0"/>
    <xf numFmtId="0" fontId="7" fillId="0" borderId="0" xfId="0" applyFont="1"/>
    <xf numFmtId="0" fontId="8" fillId="0" borderId="0" xfId="0" applyFont="1"/>
    <xf numFmtId="0" fontId="9" fillId="0" borderId="0" xfId="0" applyFont="1" applyAlignment="1">
      <alignment vertical="center" wrapText="1"/>
    </xf>
    <xf numFmtId="0" fontId="9" fillId="0" borderId="0" xfId="0" applyFont="1"/>
    <xf numFmtId="0" fontId="10" fillId="0" borderId="0" xfId="0" applyFont="1"/>
    <xf numFmtId="0" fontId="12" fillId="0" borderId="0" xfId="0" applyFont="1"/>
    <xf numFmtId="0" fontId="12" fillId="0" borderId="0" xfId="0" applyFont="1" applyAlignment="1">
      <alignment horizontal="center"/>
    </xf>
    <xf numFmtId="0" fontId="14" fillId="0" borderId="0" xfId="0" applyFont="1"/>
    <xf numFmtId="0" fontId="15" fillId="0" borderId="0" xfId="0" applyFont="1"/>
    <xf numFmtId="0" fontId="8" fillId="0" borderId="1" xfId="0" applyFont="1" applyBorder="1"/>
    <xf numFmtId="0" fontId="16" fillId="0" borderId="0" xfId="0" applyFont="1"/>
    <xf numFmtId="0" fontId="17" fillId="0" borderId="0" xfId="0" applyFont="1"/>
    <xf numFmtId="0" fontId="10" fillId="0" borderId="0" xfId="0" applyFont="1" applyAlignment="1">
      <alignment horizontal="right"/>
    </xf>
    <xf numFmtId="0" fontId="9" fillId="0" borderId="0" xfId="0" applyFont="1" applyAlignment="1">
      <alignment horizontal="center"/>
    </xf>
    <xf numFmtId="0" fontId="10" fillId="0" borderId="0" xfId="0" applyFont="1" applyAlignment="1">
      <alignment horizontal="center"/>
    </xf>
    <xf numFmtId="0" fontId="19" fillId="0" borderId="0" xfId="0" applyFont="1"/>
    <xf numFmtId="3" fontId="19" fillId="0" borderId="0" xfId="0" applyNumberFormat="1" applyFont="1"/>
    <xf numFmtId="165" fontId="19" fillId="0" borderId="0" xfId="0" applyNumberFormat="1" applyFont="1"/>
    <xf numFmtId="0" fontId="20" fillId="0" borderId="0" xfId="0" applyFont="1"/>
    <xf numFmtId="164" fontId="19" fillId="0" borderId="0" xfId="0" applyNumberFormat="1" applyFont="1" applyAlignment="1">
      <alignment horizontal="center"/>
    </xf>
    <xf numFmtId="166" fontId="19" fillId="0" borderId="0" xfId="0" applyNumberFormat="1" applyFont="1"/>
    <xf numFmtId="165" fontId="21" fillId="0" borderId="0" xfId="0" applyNumberFormat="1" applyFont="1"/>
    <xf numFmtId="164" fontId="19" fillId="0" borderId="0" xfId="0" applyNumberFormat="1" applyFont="1" applyAlignment="1">
      <alignment horizontal="right"/>
    </xf>
    <xf numFmtId="3" fontId="8" fillId="0" borderId="0" xfId="0" applyNumberFormat="1" applyFont="1"/>
    <xf numFmtId="0" fontId="15" fillId="3" borderId="0" xfId="0" applyFont="1" applyFill="1"/>
    <xf numFmtId="0" fontId="8" fillId="3" borderId="0" xfId="0" applyFont="1" applyFill="1"/>
    <xf numFmtId="0" fontId="22" fillId="0" borderId="0" xfId="4" applyFont="1" applyFill="1" applyBorder="1" applyAlignment="1" applyProtection="1">
      <alignment horizontal="right"/>
    </xf>
    <xf numFmtId="3" fontId="19" fillId="0" borderId="0" xfId="0" applyNumberFormat="1" applyFont="1" applyAlignment="1">
      <alignment horizontal="left" vertical="center"/>
    </xf>
    <xf numFmtId="3" fontId="19" fillId="0" borderId="0" xfId="0" applyNumberFormat="1" applyFont="1" applyAlignment="1">
      <alignment horizontal="left"/>
    </xf>
    <xf numFmtId="3" fontId="9" fillId="0" borderId="0" xfId="0" applyNumberFormat="1" applyFont="1" applyAlignment="1">
      <alignment horizontal="left" vertical="center" wrapText="1"/>
    </xf>
    <xf numFmtId="165" fontId="8" fillId="0" borderId="0" xfId="0" applyNumberFormat="1" applyFont="1"/>
    <xf numFmtId="0" fontId="13" fillId="0" borderId="0" xfId="0" applyFont="1"/>
    <xf numFmtId="3" fontId="15" fillId="0" borderId="0" xfId="0" applyNumberFormat="1" applyFont="1"/>
    <xf numFmtId="0" fontId="23" fillId="0" borderId="0" xfId="0" applyFont="1" applyAlignment="1">
      <alignment horizontal="left"/>
    </xf>
    <xf numFmtId="0" fontId="24" fillId="0" borderId="0" xfId="0" applyFont="1"/>
    <xf numFmtId="3" fontId="24" fillId="0" borderId="0" xfId="0" applyNumberFormat="1" applyFont="1"/>
    <xf numFmtId="0" fontId="23" fillId="0" borderId="0" xfId="0" applyFont="1" applyAlignment="1">
      <alignment horizontal="right"/>
    </xf>
    <xf numFmtId="0" fontId="25" fillId="0" borderId="0" xfId="4" applyFont="1" applyFill="1" applyAlignment="1" applyProtection="1"/>
    <xf numFmtId="0" fontId="25" fillId="0" borderId="0" xfId="4" applyFont="1" applyFill="1" applyBorder="1" applyAlignment="1" applyProtection="1"/>
    <xf numFmtId="0" fontId="8" fillId="0" borderId="2" xfId="0" applyFont="1" applyBorder="1"/>
    <xf numFmtId="0" fontId="8" fillId="0" borderId="3" xfId="0" applyFont="1" applyBorder="1"/>
    <xf numFmtId="0" fontId="8" fillId="0" borderId="4" xfId="0" applyFont="1" applyBorder="1"/>
    <xf numFmtId="0" fontId="10" fillId="0" borderId="5" xfId="0" applyFont="1" applyBorder="1" applyAlignment="1">
      <alignment horizontal="center"/>
    </xf>
    <xf numFmtId="0" fontId="10" fillId="0" borderId="6" xfId="0" applyFont="1" applyBorder="1" applyAlignment="1">
      <alignment horizontal="center"/>
    </xf>
    <xf numFmtId="0" fontId="9" fillId="0" borderId="7" xfId="0" applyFont="1" applyBorder="1" applyAlignment="1">
      <alignment horizontal="center"/>
    </xf>
    <xf numFmtId="0" fontId="10" fillId="0" borderId="7" xfId="0" applyFont="1" applyBorder="1"/>
    <xf numFmtId="0" fontId="10" fillId="0" borderId="8" xfId="0" applyFont="1" applyBorder="1" applyAlignment="1">
      <alignment horizontal="right"/>
    </xf>
    <xf numFmtId="0" fontId="10" fillId="0" borderId="9" xfId="0" applyFont="1" applyBorder="1" applyAlignment="1">
      <alignment horizontal="right"/>
    </xf>
    <xf numFmtId="0" fontId="8" fillId="0" borderId="5" xfId="0" applyFont="1" applyBorder="1"/>
    <xf numFmtId="0" fontId="8" fillId="0" borderId="6" xfId="0" applyFont="1" applyBorder="1"/>
    <xf numFmtId="167" fontId="19" fillId="0" borderId="5" xfId="0" applyNumberFormat="1" applyFont="1" applyBorder="1"/>
    <xf numFmtId="167" fontId="19" fillId="0" borderId="6" xfId="0" applyNumberFormat="1" applyFont="1" applyBorder="1"/>
    <xf numFmtId="0" fontId="20" fillId="0" borderId="7" xfId="0" applyFont="1" applyBorder="1"/>
    <xf numFmtId="0" fontId="19" fillId="0" borderId="7" xfId="0" applyFont="1" applyBorder="1"/>
    <xf numFmtId="167" fontId="19" fillId="0" borderId="8" xfId="0" applyNumberFormat="1" applyFont="1" applyBorder="1"/>
    <xf numFmtId="167" fontId="19" fillId="0" borderId="9" xfId="0" applyNumberFormat="1" applyFont="1" applyBorder="1"/>
    <xf numFmtId="3" fontId="19" fillId="0" borderId="8" xfId="0" applyNumberFormat="1" applyFont="1" applyBorder="1"/>
    <xf numFmtId="3" fontId="19" fillId="0" borderId="9" xfId="0" applyNumberFormat="1" applyFont="1" applyBorder="1"/>
    <xf numFmtId="0" fontId="10" fillId="0" borderId="8" xfId="0" applyFont="1" applyBorder="1"/>
    <xf numFmtId="3" fontId="19" fillId="0" borderId="7" xfId="0" applyNumberFormat="1" applyFont="1" applyBorder="1" applyAlignment="1">
      <alignment horizontal="left"/>
    </xf>
    <xf numFmtId="0" fontId="9" fillId="0" borderId="7" xfId="0" applyFont="1" applyBorder="1"/>
    <xf numFmtId="3" fontId="15" fillId="0" borderId="3" xfId="0" applyNumberFormat="1" applyFont="1" applyBorder="1" applyAlignment="1">
      <alignment horizontal="center" vertical="center"/>
    </xf>
    <xf numFmtId="0" fontId="15" fillId="0" borderId="3" xfId="0" applyFont="1" applyBorder="1" applyAlignment="1">
      <alignment horizontal="center" vertical="center"/>
    </xf>
    <xf numFmtId="3" fontId="10" fillId="0" borderId="8" xfId="0" applyNumberFormat="1" applyFont="1" applyBorder="1" applyAlignment="1">
      <alignment horizontal="right" vertical="center" wrapText="1"/>
    </xf>
    <xf numFmtId="3" fontId="10" fillId="0" borderId="9" xfId="0" applyNumberFormat="1" applyFont="1" applyBorder="1" applyAlignment="1">
      <alignment horizontal="right" vertical="center"/>
    </xf>
    <xf numFmtId="3" fontId="15" fillId="0" borderId="5" xfId="0" applyNumberFormat="1" applyFont="1" applyBorder="1" applyAlignment="1">
      <alignment horizontal="right" vertical="center"/>
    </xf>
    <xf numFmtId="3" fontId="15" fillId="0" borderId="5" xfId="0" applyNumberFormat="1" applyFont="1" applyBorder="1" applyAlignment="1">
      <alignment horizontal="right" vertical="center" wrapText="1"/>
    </xf>
    <xf numFmtId="165" fontId="19" fillId="0" borderId="8" xfId="0" applyNumberFormat="1" applyFont="1" applyBorder="1"/>
    <xf numFmtId="165" fontId="19" fillId="0" borderId="9" xfId="0" applyNumberFormat="1" applyFont="1" applyBorder="1"/>
    <xf numFmtId="169" fontId="19" fillId="0" borderId="5" xfId="0" applyNumberFormat="1" applyFont="1" applyBorder="1"/>
    <xf numFmtId="169" fontId="19" fillId="0" borderId="6" xfId="0" applyNumberFormat="1" applyFont="1" applyBorder="1"/>
    <xf numFmtId="3" fontId="10" fillId="0" borderId="8" xfId="0" applyNumberFormat="1" applyFont="1" applyBorder="1" applyAlignment="1">
      <alignment horizontal="right" vertical="center"/>
    </xf>
    <xf numFmtId="0" fontId="15" fillId="0" borderId="5" xfId="0" applyFont="1" applyBorder="1" applyAlignment="1">
      <alignment horizontal="right" vertical="center"/>
    </xf>
    <xf numFmtId="3" fontId="15" fillId="0" borderId="2" xfId="0" applyNumberFormat="1" applyFont="1" applyBorder="1"/>
    <xf numFmtId="3" fontId="8" fillId="0" borderId="3" xfId="0" applyNumberFormat="1" applyFont="1" applyBorder="1"/>
    <xf numFmtId="3" fontId="8" fillId="0" borderId="4" xfId="0" applyNumberFormat="1" applyFont="1" applyBorder="1"/>
    <xf numFmtId="3" fontId="9" fillId="0" borderId="0" xfId="0" applyNumberFormat="1" applyFont="1" applyAlignment="1">
      <alignment horizontal="center" vertical="center"/>
    </xf>
    <xf numFmtId="3" fontId="10" fillId="0" borderId="5" xfId="0" applyNumberFormat="1" applyFont="1" applyBorder="1" applyAlignment="1">
      <alignment horizontal="center" vertical="center" wrapText="1"/>
    </xf>
    <xf numFmtId="3" fontId="10" fillId="0" borderId="5" xfId="0" applyNumberFormat="1" applyFont="1" applyBorder="1" applyAlignment="1">
      <alignment horizontal="center" vertical="center"/>
    </xf>
    <xf numFmtId="3" fontId="10" fillId="0" borderId="6" xfId="0" applyNumberFormat="1" applyFont="1" applyBorder="1" applyAlignment="1">
      <alignment horizontal="center" vertical="center" wrapText="1"/>
    </xf>
    <xf numFmtId="3" fontId="9" fillId="0" borderId="7" xfId="0" applyNumberFormat="1" applyFont="1" applyBorder="1" applyAlignment="1">
      <alignment horizontal="center" vertical="center"/>
    </xf>
    <xf numFmtId="3" fontId="10" fillId="0" borderId="9" xfId="0" applyNumberFormat="1" applyFont="1" applyBorder="1" applyAlignment="1">
      <alignment horizontal="right" vertical="center" wrapText="1"/>
    </xf>
    <xf numFmtId="3" fontId="15" fillId="0" borderId="6" xfId="0" applyNumberFormat="1" applyFont="1" applyBorder="1" applyAlignment="1">
      <alignment horizontal="right" vertical="center" wrapText="1"/>
    </xf>
    <xf numFmtId="0" fontId="15" fillId="0" borderId="10" xfId="0" applyFont="1" applyBorder="1"/>
    <xf numFmtId="0" fontId="9" fillId="0" borderId="11" xfId="0" applyFont="1" applyBorder="1" applyAlignment="1">
      <alignment horizontal="center"/>
    </xf>
    <xf numFmtId="0" fontId="9" fillId="0" borderId="12" xfId="0" applyFont="1" applyBorder="1" applyAlignment="1">
      <alignment horizontal="center"/>
    </xf>
    <xf numFmtId="0" fontId="15" fillId="0" borderId="11" xfId="0" applyFont="1" applyBorder="1"/>
    <xf numFmtId="2" fontId="19" fillId="0" borderId="11" xfId="5" applyNumberFormat="1" applyFont="1" applyBorder="1" applyAlignment="1">
      <alignment horizontal="left"/>
    </xf>
    <xf numFmtId="0" fontId="20" fillId="0" borderId="11" xfId="5" applyFont="1" applyBorder="1" applyAlignment="1">
      <alignment horizontal="left"/>
    </xf>
    <xf numFmtId="0" fontId="20" fillId="0" borderId="12" xfId="5" applyFont="1" applyBorder="1" applyAlignment="1">
      <alignment horizontal="left"/>
    </xf>
    <xf numFmtId="3" fontId="10" fillId="0" borderId="6" xfId="0" applyNumberFormat="1" applyFont="1" applyBorder="1" applyAlignment="1">
      <alignment horizontal="center" vertical="center"/>
    </xf>
    <xf numFmtId="169" fontId="19" fillId="0" borderId="0" xfId="0" applyNumberFormat="1" applyFont="1"/>
    <xf numFmtId="0" fontId="16" fillId="4" borderId="0" xfId="0" applyFont="1" applyFill="1"/>
    <xf numFmtId="0" fontId="8" fillId="4" borderId="0" xfId="0" applyFont="1" applyFill="1"/>
    <xf numFmtId="0" fontId="22" fillId="4" borderId="0" xfId="4" applyFont="1" applyFill="1" applyBorder="1" applyAlignment="1" applyProtection="1">
      <alignment horizontal="right"/>
    </xf>
    <xf numFmtId="0" fontId="7" fillId="4" borderId="0" xfId="0" applyFont="1" applyFill="1"/>
    <xf numFmtId="0" fontId="17" fillId="4" borderId="0" xfId="0" applyFont="1" applyFill="1"/>
    <xf numFmtId="3" fontId="15" fillId="4" borderId="3" xfId="0" applyNumberFormat="1" applyFont="1" applyFill="1" applyBorder="1" applyAlignment="1">
      <alignment horizontal="center" vertical="center"/>
    </xf>
    <xf numFmtId="0" fontId="15" fillId="4" borderId="3" xfId="0" applyFont="1" applyFill="1" applyBorder="1" applyAlignment="1">
      <alignment horizontal="center" vertical="center"/>
    </xf>
    <xf numFmtId="0" fontId="9" fillId="4" borderId="0" xfId="0" applyFont="1" applyFill="1"/>
    <xf numFmtId="3" fontId="10" fillId="4" borderId="8" xfId="0" applyNumberFormat="1" applyFont="1" applyFill="1" applyBorder="1" applyAlignment="1">
      <alignment horizontal="right" vertical="center" wrapText="1"/>
    </xf>
    <xf numFmtId="3" fontId="10" fillId="4" borderId="9" xfId="0" applyNumberFormat="1" applyFont="1" applyFill="1" applyBorder="1" applyAlignment="1">
      <alignment horizontal="right" vertical="center"/>
    </xf>
    <xf numFmtId="3" fontId="15" fillId="4" borderId="5" xfId="0" applyNumberFormat="1" applyFont="1" applyFill="1" applyBorder="1" applyAlignment="1">
      <alignment horizontal="right" vertical="center"/>
    </xf>
    <xf numFmtId="3" fontId="15" fillId="4" borderId="5" xfId="0" applyNumberFormat="1" applyFont="1" applyFill="1" applyBorder="1" applyAlignment="1">
      <alignment horizontal="right" vertical="center" wrapText="1"/>
    </xf>
    <xf numFmtId="3" fontId="19" fillId="4" borderId="0" xfId="0" applyNumberFormat="1" applyFont="1" applyFill="1" applyAlignment="1">
      <alignment horizontal="left" vertical="center"/>
    </xf>
    <xf numFmtId="0" fontId="19" fillId="4" borderId="0" xfId="0" applyFont="1" applyFill="1"/>
    <xf numFmtId="167" fontId="19" fillId="4" borderId="5" xfId="0" applyNumberFormat="1" applyFont="1" applyFill="1" applyBorder="1"/>
    <xf numFmtId="169" fontId="19" fillId="4" borderId="5" xfId="0" applyNumberFormat="1" applyFont="1" applyFill="1" applyBorder="1"/>
    <xf numFmtId="169" fontId="19" fillId="4" borderId="6" xfId="0" applyNumberFormat="1" applyFont="1" applyFill="1" applyBorder="1"/>
    <xf numFmtId="3" fontId="19" fillId="4" borderId="7" xfId="0" applyNumberFormat="1" applyFont="1" applyFill="1" applyBorder="1" applyAlignment="1">
      <alignment horizontal="left"/>
    </xf>
    <xf numFmtId="0" fontId="19" fillId="4" borderId="7" xfId="0" applyFont="1" applyFill="1" applyBorder="1"/>
    <xf numFmtId="3" fontId="19" fillId="4" borderId="8" xfId="0" applyNumberFormat="1" applyFont="1" applyFill="1" applyBorder="1"/>
    <xf numFmtId="0" fontId="23" fillId="4" borderId="0" xfId="0" applyFont="1" applyFill="1" applyAlignment="1">
      <alignment horizontal="left"/>
    </xf>
    <xf numFmtId="0" fontId="24" fillId="4" borderId="0" xfId="0" applyFont="1" applyFill="1"/>
    <xf numFmtId="3" fontId="8" fillId="4" borderId="0" xfId="0" applyNumberFormat="1" applyFont="1" applyFill="1"/>
    <xf numFmtId="167" fontId="20" fillId="4" borderId="5" xfId="0" applyNumberFormat="1" applyFont="1" applyFill="1" applyBorder="1"/>
    <xf numFmtId="169" fontId="20" fillId="4" borderId="5" xfId="0" applyNumberFormat="1" applyFont="1" applyFill="1" applyBorder="1"/>
    <xf numFmtId="169" fontId="20" fillId="4" borderId="6" xfId="0" applyNumberFormat="1" applyFont="1" applyFill="1" applyBorder="1"/>
    <xf numFmtId="3" fontId="20" fillId="0" borderId="0" xfId="0" applyNumberFormat="1" applyFont="1" applyAlignment="1">
      <alignment horizontal="left"/>
    </xf>
    <xf numFmtId="167" fontId="20" fillId="0" borderId="5" xfId="0" applyNumberFormat="1" applyFont="1" applyBorder="1"/>
    <xf numFmtId="169" fontId="20" fillId="0" borderId="5" xfId="0" applyNumberFormat="1" applyFont="1" applyBorder="1"/>
    <xf numFmtId="169" fontId="20" fillId="0" borderId="6" xfId="0" applyNumberFormat="1" applyFont="1" applyBorder="1"/>
    <xf numFmtId="3" fontId="10" fillId="0" borderId="6" xfId="0" applyNumberFormat="1" applyFont="1" applyBorder="1" applyAlignment="1">
      <alignment horizontal="right" vertical="center" wrapText="1"/>
    </xf>
    <xf numFmtId="3" fontId="10" fillId="0" borderId="0" xfId="0" applyNumberFormat="1" applyFont="1" applyAlignment="1">
      <alignment horizontal="right" vertical="center" wrapText="1"/>
    </xf>
    <xf numFmtId="3" fontId="10" fillId="0" borderId="11" xfId="0" applyNumberFormat="1" applyFont="1" applyBorder="1" applyAlignment="1">
      <alignment horizontal="right" vertical="center"/>
    </xf>
    <xf numFmtId="3" fontId="10" fillId="0" borderId="7" xfId="0" applyNumberFormat="1" applyFont="1" applyBorder="1" applyAlignment="1">
      <alignment horizontal="right" vertical="center" wrapText="1"/>
    </xf>
    <xf numFmtId="3" fontId="10" fillId="0" borderId="12" xfId="0" applyNumberFormat="1" applyFont="1" applyBorder="1" applyAlignment="1">
      <alignment horizontal="right" vertical="center"/>
    </xf>
    <xf numFmtId="3" fontId="10" fillId="0" borderId="7" xfId="0" applyNumberFormat="1" applyFont="1" applyBorder="1" applyAlignment="1">
      <alignment horizontal="right" vertical="center"/>
    </xf>
    <xf numFmtId="3" fontId="10" fillId="4" borderId="5" xfId="0" applyNumberFormat="1" applyFont="1" applyFill="1" applyBorder="1" applyAlignment="1">
      <alignment horizontal="center" vertical="center" wrapText="1"/>
    </xf>
    <xf numFmtId="3" fontId="10" fillId="4" borderId="6" xfId="0" applyNumberFormat="1" applyFont="1" applyFill="1" applyBorder="1" applyAlignment="1">
      <alignment horizontal="center" vertical="center"/>
    </xf>
    <xf numFmtId="0" fontId="14" fillId="4" borderId="0" xfId="0" applyFont="1" applyFill="1"/>
    <xf numFmtId="0" fontId="15" fillId="4" borderId="0" xfId="0" applyFont="1" applyFill="1"/>
    <xf numFmtId="0" fontId="8" fillId="4" borderId="4" xfId="0" applyFont="1" applyFill="1" applyBorder="1"/>
    <xf numFmtId="3" fontId="10" fillId="4" borderId="9" xfId="0" applyNumberFormat="1" applyFont="1" applyFill="1" applyBorder="1" applyAlignment="1">
      <alignment horizontal="right" vertical="center" wrapText="1"/>
    </xf>
    <xf numFmtId="3" fontId="10" fillId="4" borderId="12" xfId="0" applyNumberFormat="1" applyFont="1" applyFill="1" applyBorder="1" applyAlignment="1">
      <alignment horizontal="right" vertical="center"/>
    </xf>
    <xf numFmtId="3" fontId="15" fillId="4" borderId="4" xfId="0" applyNumberFormat="1" applyFont="1" applyFill="1" applyBorder="1" applyAlignment="1">
      <alignment horizontal="right" vertical="center" wrapText="1"/>
    </xf>
    <xf numFmtId="3" fontId="20" fillId="4" borderId="0" xfId="0" applyNumberFormat="1" applyFont="1" applyFill="1" applyAlignment="1">
      <alignment horizontal="left"/>
    </xf>
    <xf numFmtId="0" fontId="20" fillId="4" borderId="0" xfId="0" applyFont="1" applyFill="1"/>
    <xf numFmtId="3" fontId="19" fillId="4" borderId="9" xfId="0" applyNumberFormat="1" applyFont="1" applyFill="1" applyBorder="1"/>
    <xf numFmtId="0" fontId="8" fillId="4" borderId="2" xfId="0" applyFont="1" applyFill="1" applyBorder="1"/>
    <xf numFmtId="3" fontId="24" fillId="4" borderId="0" xfId="0" applyNumberFormat="1" applyFont="1" applyFill="1"/>
    <xf numFmtId="0" fontId="13" fillId="0" borderId="0" xfId="4" applyFont="1" applyFill="1" applyBorder="1" applyAlignment="1" applyProtection="1">
      <alignment horizontal="right"/>
    </xf>
    <xf numFmtId="171" fontId="26" fillId="0" borderId="0" xfId="0" applyNumberFormat="1" applyFont="1" applyAlignment="1">
      <alignment horizontal="right" wrapText="1"/>
    </xf>
    <xf numFmtId="166" fontId="20" fillId="0" borderId="0" xfId="0" applyNumberFormat="1" applyFont="1"/>
    <xf numFmtId="169" fontId="20" fillId="0" borderId="0" xfId="0" applyNumberFormat="1" applyFont="1"/>
    <xf numFmtId="170" fontId="19" fillId="0" borderId="0" xfId="0" applyNumberFormat="1" applyFont="1"/>
    <xf numFmtId="0" fontId="13" fillId="3" borderId="0" xfId="0" applyFont="1" applyFill="1" applyAlignment="1">
      <alignment horizontal="right"/>
    </xf>
    <xf numFmtId="164" fontId="8" fillId="0" borderId="0" xfId="0" applyNumberFormat="1" applyFont="1" applyAlignment="1">
      <alignment horizontal="center"/>
    </xf>
    <xf numFmtId="3" fontId="10" fillId="0" borderId="2" xfId="0" applyNumberFormat="1" applyFont="1" applyBorder="1" applyAlignment="1">
      <alignment horizontal="right" vertical="center"/>
    </xf>
    <xf numFmtId="3" fontId="15" fillId="0" borderId="4" xfId="0" applyNumberFormat="1" applyFont="1" applyBorder="1" applyAlignment="1">
      <alignment horizontal="right" vertical="center" wrapText="1"/>
    </xf>
    <xf numFmtId="0" fontId="0" fillId="0" borderId="7" xfId="0" applyBorder="1"/>
    <xf numFmtId="0" fontId="27" fillId="0" borderId="0" xfId="0" applyFont="1"/>
    <xf numFmtId="0" fontId="28" fillId="0" borderId="0" xfId="0" applyFont="1"/>
    <xf numFmtId="0" fontId="29" fillId="0" borderId="0" xfId="0" applyFont="1" applyAlignment="1">
      <alignment horizontal="center" vertical="center"/>
    </xf>
    <xf numFmtId="0" fontId="29" fillId="0" borderId="0" xfId="0" applyFont="1"/>
    <xf numFmtId="3" fontId="29" fillId="0" borderId="0" xfId="0" applyNumberFormat="1" applyFont="1" applyAlignment="1">
      <alignment vertical="center" wrapText="1"/>
    </xf>
    <xf numFmtId="0" fontId="29" fillId="0" borderId="0" xfId="0" applyFont="1" applyAlignment="1">
      <alignment vertical="center" wrapText="1"/>
    </xf>
    <xf numFmtId="167" fontId="8" fillId="0" borderId="0" xfId="0" applyNumberFormat="1" applyFont="1"/>
    <xf numFmtId="2" fontId="8" fillId="0" borderId="0" xfId="0" applyNumberFormat="1" applyFont="1"/>
    <xf numFmtId="164" fontId="8" fillId="0" borderId="0" xfId="0" applyNumberFormat="1" applyFont="1"/>
    <xf numFmtId="168" fontId="10" fillId="0" borderId="5" xfId="0" applyNumberFormat="1" applyFont="1" applyBorder="1" applyAlignment="1">
      <alignment horizontal="center"/>
    </xf>
    <xf numFmtId="168" fontId="10" fillId="0" borderId="6" xfId="0" applyNumberFormat="1"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3" fontId="23" fillId="0" borderId="0" xfId="0" applyNumberFormat="1" applyFont="1"/>
    <xf numFmtId="167" fontId="20" fillId="0" borderId="6" xfId="0" applyNumberFormat="1" applyFont="1" applyBorder="1"/>
    <xf numFmtId="164" fontId="20" fillId="0" borderId="0" xfId="0" applyNumberFormat="1" applyFont="1" applyAlignment="1">
      <alignment horizontal="center"/>
    </xf>
    <xf numFmtId="3" fontId="20" fillId="0" borderId="0" xfId="0" applyNumberFormat="1" applyFont="1"/>
    <xf numFmtId="165" fontId="20" fillId="0" borderId="0" xfId="0" applyNumberFormat="1" applyFont="1"/>
    <xf numFmtId="0" fontId="15" fillId="0" borderId="3" xfId="0" applyFont="1" applyBorder="1"/>
    <xf numFmtId="0" fontId="15" fillId="0" borderId="4" xfId="0" applyFont="1" applyBorder="1"/>
    <xf numFmtId="0" fontId="10" fillId="0" borderId="9" xfId="0" applyFont="1" applyBorder="1"/>
    <xf numFmtId="167" fontId="19" fillId="0" borderId="5" xfId="5" applyNumberFormat="1" applyFont="1" applyBorder="1"/>
    <xf numFmtId="167" fontId="19" fillId="0" borderId="6" xfId="5" applyNumberFormat="1" applyFont="1" applyBorder="1"/>
    <xf numFmtId="167" fontId="20" fillId="0" borderId="5" xfId="5" applyNumberFormat="1" applyFont="1" applyBorder="1" applyAlignment="1">
      <alignment horizontal="right"/>
    </xf>
    <xf numFmtId="167" fontId="20" fillId="0" borderId="6" xfId="5" applyNumberFormat="1" applyFont="1" applyBorder="1" applyAlignment="1">
      <alignment horizontal="right"/>
    </xf>
    <xf numFmtId="3" fontId="20" fillId="0" borderId="8" xfId="5" applyNumberFormat="1" applyFont="1" applyBorder="1" applyAlignment="1">
      <alignment horizontal="right"/>
    </xf>
    <xf numFmtId="3" fontId="20" fillId="0" borderId="9" xfId="5" applyNumberFormat="1" applyFont="1" applyBorder="1" applyAlignment="1">
      <alignment horizontal="right"/>
    </xf>
    <xf numFmtId="167" fontId="20" fillId="0" borderId="0" xfId="0" applyNumberFormat="1" applyFont="1"/>
    <xf numFmtId="0" fontId="30" fillId="0" borderId="0" xfId="0" applyFont="1"/>
    <xf numFmtId="170" fontId="19" fillId="0" borderId="6" xfId="0" applyNumberFormat="1" applyFont="1" applyBorder="1"/>
    <xf numFmtId="170" fontId="20" fillId="0" borderId="6" xfId="0" applyNumberFormat="1" applyFont="1" applyBorder="1"/>
    <xf numFmtId="0" fontId="9" fillId="0" borderId="0" xfId="0" applyFont="1" applyAlignment="1">
      <alignment horizontal="left" wrapText="1"/>
    </xf>
    <xf numFmtId="0" fontId="8" fillId="4" borderId="2" xfId="0" applyFont="1" applyFill="1" applyBorder="1" applyAlignment="1">
      <alignment horizontal="center"/>
    </xf>
    <xf numFmtId="0" fontId="8" fillId="4" borderId="10" xfId="0" applyFont="1" applyFill="1" applyBorder="1" applyAlignment="1">
      <alignment horizontal="center"/>
    </xf>
    <xf numFmtId="0" fontId="8" fillId="4" borderId="0" xfId="0" applyFont="1" applyFill="1" applyAlignment="1">
      <alignment horizontal="center"/>
    </xf>
    <xf numFmtId="0" fontId="8" fillId="4" borderId="11" xfId="0" applyFont="1" applyFill="1" applyBorder="1" applyAlignment="1">
      <alignment horizontal="center"/>
    </xf>
    <xf numFmtId="0" fontId="8" fillId="4" borderId="7" xfId="0" applyFont="1" applyFill="1" applyBorder="1" applyAlignment="1">
      <alignment horizontal="center"/>
    </xf>
    <xf numFmtId="0" fontId="8" fillId="4" borderId="12" xfId="0" applyFont="1" applyFill="1" applyBorder="1" applyAlignment="1">
      <alignment horizontal="center"/>
    </xf>
    <xf numFmtId="3" fontId="10" fillId="4" borderId="4" xfId="0" applyNumberFormat="1" applyFont="1" applyFill="1" applyBorder="1" applyAlignment="1">
      <alignment horizontal="center" vertical="center" wrapText="1"/>
    </xf>
    <xf numFmtId="3" fontId="10" fillId="4" borderId="2" xfId="0" applyNumberFormat="1" applyFont="1" applyFill="1" applyBorder="1" applyAlignment="1">
      <alignment horizontal="center" vertical="center" wrapText="1"/>
    </xf>
    <xf numFmtId="3" fontId="10" fillId="4" borderId="10" xfId="0" applyNumberFormat="1" applyFont="1" applyFill="1" applyBorder="1" applyAlignment="1">
      <alignment horizontal="center" vertical="center" wrapText="1"/>
    </xf>
    <xf numFmtId="3" fontId="10" fillId="4" borderId="6" xfId="0" applyNumberFormat="1" applyFont="1" applyFill="1" applyBorder="1" applyAlignment="1">
      <alignment horizontal="center" vertical="center" wrapText="1"/>
    </xf>
    <xf numFmtId="3" fontId="10" fillId="4" borderId="0" xfId="0" applyNumberFormat="1" applyFont="1" applyFill="1" applyAlignment="1">
      <alignment horizontal="center" vertical="center" wrapText="1"/>
    </xf>
    <xf numFmtId="3" fontId="10" fillId="4" borderId="11" xfId="0" applyNumberFormat="1" applyFont="1" applyFill="1" applyBorder="1" applyAlignment="1">
      <alignment horizontal="center" vertical="center" wrapText="1"/>
    </xf>
    <xf numFmtId="3" fontId="10" fillId="4" borderId="9" xfId="0" applyNumberFormat="1" applyFont="1" applyFill="1" applyBorder="1" applyAlignment="1">
      <alignment horizontal="center" vertical="center" wrapText="1"/>
    </xf>
    <xf numFmtId="3" fontId="10" fillId="4" borderId="7" xfId="0" applyNumberFormat="1" applyFont="1" applyFill="1" applyBorder="1" applyAlignment="1">
      <alignment horizontal="center" vertical="center" wrapText="1"/>
    </xf>
    <xf numFmtId="3" fontId="10" fillId="4" borderId="12"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8" fillId="0" borderId="7" xfId="0" applyFont="1" applyBorder="1" applyAlignment="1">
      <alignment horizontal="center"/>
    </xf>
    <xf numFmtId="0" fontId="8" fillId="0" borderId="12" xfId="0" applyFont="1" applyBorder="1" applyAlignment="1">
      <alignment horizontal="center"/>
    </xf>
    <xf numFmtId="0" fontId="24" fillId="0" borderId="0" xfId="0" applyFont="1" applyAlignment="1">
      <alignment horizontal="left" vertical="center" wrapText="1"/>
    </xf>
    <xf numFmtId="3" fontId="29" fillId="10" borderId="0" xfId="0" applyNumberFormat="1" applyFont="1" applyFill="1" applyAlignment="1">
      <alignment horizontal="center" wrapText="1"/>
    </xf>
    <xf numFmtId="3" fontId="29" fillId="7" borderId="0" xfId="0" applyNumberFormat="1" applyFont="1" applyFill="1" applyAlignment="1">
      <alignment horizontal="center" vertical="center" wrapText="1"/>
    </xf>
    <xf numFmtId="3" fontId="29" fillId="9" borderId="0" xfId="0" applyNumberFormat="1" applyFont="1" applyFill="1" applyAlignment="1">
      <alignment horizontal="center" vertical="center" wrapText="1"/>
    </xf>
    <xf numFmtId="0" fontId="29" fillId="0" borderId="0" xfId="0" applyFont="1" applyAlignment="1">
      <alignment horizontal="center" vertical="center" wrapText="1"/>
    </xf>
    <xf numFmtId="0" fontId="29" fillId="5" borderId="0" xfId="0" applyFont="1" applyFill="1" applyAlignment="1">
      <alignment horizontal="center" vertical="center" wrapText="1"/>
    </xf>
    <xf numFmtId="0" fontId="29" fillId="7" borderId="0" xfId="0" applyFont="1" applyFill="1" applyAlignment="1">
      <alignment horizontal="center" vertical="center" wrapText="1"/>
    </xf>
    <xf numFmtId="0" fontId="29" fillId="6" borderId="0" xfId="0" applyFont="1" applyFill="1" applyAlignment="1">
      <alignment horizontal="center" vertical="center" wrapText="1"/>
    </xf>
    <xf numFmtId="0" fontId="29" fillId="8" borderId="0" xfId="0" applyFont="1" applyFill="1" applyAlignment="1">
      <alignment horizontal="center" vertical="center" wrapText="1"/>
    </xf>
    <xf numFmtId="3" fontId="10" fillId="0" borderId="6" xfId="0" applyNumberFormat="1" applyFont="1" applyBorder="1" applyAlignment="1">
      <alignment horizontal="center" vertical="center" wrapText="1"/>
    </xf>
    <xf numFmtId="3" fontId="10" fillId="0" borderId="0" xfId="0" applyNumberFormat="1" applyFont="1" applyAlignment="1">
      <alignment horizontal="center" vertical="center" wrapText="1"/>
    </xf>
    <xf numFmtId="3" fontId="10" fillId="0" borderId="11" xfId="0" applyNumberFormat="1" applyFont="1" applyBorder="1" applyAlignment="1">
      <alignment horizontal="center" vertical="center" wrapText="1"/>
    </xf>
    <xf numFmtId="3" fontId="15" fillId="0" borderId="0" xfId="0" applyNumberFormat="1" applyFont="1" applyAlignment="1">
      <alignment horizontal="center" vertical="center"/>
    </xf>
    <xf numFmtId="0" fontId="15" fillId="0" borderId="0" xfId="0" applyFont="1" applyAlignment="1">
      <alignment horizontal="center" vertical="center"/>
    </xf>
    <xf numFmtId="0" fontId="8" fillId="0" borderId="0" xfId="0" applyFont="1"/>
    <xf numFmtId="0" fontId="15" fillId="3" borderId="0" xfId="0" applyFont="1" applyFill="1" applyAlignment="1">
      <alignment horizontal="left" wrapText="1"/>
    </xf>
    <xf numFmtId="3" fontId="10" fillId="0" borderId="4" xfId="0" applyNumberFormat="1" applyFont="1" applyBorder="1" applyAlignment="1">
      <alignment horizontal="center" vertical="center" wrapText="1"/>
    </xf>
    <xf numFmtId="3" fontId="10" fillId="0" borderId="2" xfId="0" applyNumberFormat="1" applyFont="1" applyBorder="1" applyAlignment="1">
      <alignment horizontal="center" vertical="center" wrapText="1"/>
    </xf>
    <xf numFmtId="3" fontId="10" fillId="0" borderId="10" xfId="0" applyNumberFormat="1" applyFont="1" applyBorder="1" applyAlignment="1">
      <alignment horizontal="center" vertical="center" wrapText="1"/>
    </xf>
    <xf numFmtId="3" fontId="10" fillId="0" borderId="9"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3" fontId="10" fillId="0" borderId="12" xfId="0" applyNumberFormat="1" applyFont="1" applyBorder="1" applyAlignment="1">
      <alignment horizontal="center" vertical="center" wrapText="1"/>
    </xf>
  </cellXfs>
  <cellStyles count="6">
    <cellStyle name="Bron, Thema en Noten" xfId="1" xr:uid="{00000000-0005-0000-0000-000000000000}"/>
    <cellStyle name="Grote titel" xfId="2" xr:uid="{00000000-0005-0000-0000-000001000000}"/>
    <cellStyle name="Kleine titel" xfId="3" xr:uid="{00000000-0005-0000-0000-000002000000}"/>
    <cellStyle name="Lien hypertexte" xfId="4" builtinId="8"/>
    <cellStyle name="Normal" xfId="0" builtinId="0"/>
    <cellStyle name="Standaard_MG 13-200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533400</xdr:colOff>
      <xdr:row>37</xdr:row>
      <xdr:rowOff>9525</xdr:rowOff>
    </xdr:from>
    <xdr:to>
      <xdr:col>7</xdr:col>
      <xdr:colOff>542925</xdr:colOff>
      <xdr:row>41</xdr:row>
      <xdr:rowOff>66675</xdr:rowOff>
    </xdr:to>
    <xdr:sp macro="" textlink="">
      <xdr:nvSpPr>
        <xdr:cNvPr id="1040" name="Rectangle 16">
          <a:extLst>
            <a:ext uri="{FF2B5EF4-FFF2-40B4-BE49-F238E27FC236}">
              <a16:creationId xmlns:a16="http://schemas.microsoft.com/office/drawing/2014/main" id="{00000000-0008-0000-0A00-000010040000}"/>
            </a:ext>
          </a:extLst>
        </xdr:cNvPr>
        <xdr:cNvSpPr>
          <a:spLocks noChangeArrowheads="1"/>
        </xdr:cNvSpPr>
      </xdr:nvSpPr>
      <xdr:spPr bwMode="auto">
        <a:xfrm>
          <a:off x="3390900" y="7258050"/>
          <a:ext cx="2152650" cy="704850"/>
        </a:xfrm>
        <a:prstGeom prst="rect">
          <a:avLst/>
        </a:prstGeom>
        <a:noFill/>
        <a:ln w="9525">
          <a:noFill/>
          <a:miter lim="800000"/>
          <a:headEnd/>
          <a:tailEnd/>
        </a:ln>
      </xdr:spPr>
    </xdr:sp>
    <xdr:clientData/>
  </xdr:twoCellAnchor>
  <xdr:twoCellAnchor>
    <xdr:from>
      <xdr:col>12</xdr:col>
      <xdr:colOff>533400</xdr:colOff>
      <xdr:row>17</xdr:row>
      <xdr:rowOff>85725</xdr:rowOff>
    </xdr:from>
    <xdr:to>
      <xdr:col>13</xdr:col>
      <xdr:colOff>64769</xdr:colOff>
      <xdr:row>18</xdr:row>
      <xdr:rowOff>85725</xdr:rowOff>
    </xdr:to>
    <xdr:sp macro="" textlink="">
      <xdr:nvSpPr>
        <xdr:cNvPr id="32" name="Flèche vers le bas 31">
          <a:extLst>
            <a:ext uri="{FF2B5EF4-FFF2-40B4-BE49-F238E27FC236}">
              <a16:creationId xmlns:a16="http://schemas.microsoft.com/office/drawing/2014/main" id="{00000000-0008-0000-0A00-000020000000}"/>
            </a:ext>
          </a:extLst>
        </xdr:cNvPr>
        <xdr:cNvSpPr/>
      </xdr:nvSpPr>
      <xdr:spPr>
        <a:xfrm>
          <a:off x="7305675" y="2686050"/>
          <a:ext cx="112394" cy="161925"/>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twoCellAnchor>
    <xdr:from>
      <xdr:col>10</xdr:col>
      <xdr:colOff>523875</xdr:colOff>
      <xdr:row>17</xdr:row>
      <xdr:rowOff>76200</xdr:rowOff>
    </xdr:from>
    <xdr:to>
      <xdr:col>11</xdr:col>
      <xdr:colOff>55244</xdr:colOff>
      <xdr:row>18</xdr:row>
      <xdr:rowOff>85725</xdr:rowOff>
    </xdr:to>
    <xdr:sp macro="" textlink="">
      <xdr:nvSpPr>
        <xdr:cNvPr id="33" name="Flèche vers le bas 32">
          <a:extLst>
            <a:ext uri="{FF2B5EF4-FFF2-40B4-BE49-F238E27FC236}">
              <a16:creationId xmlns:a16="http://schemas.microsoft.com/office/drawing/2014/main" id="{00000000-0008-0000-0A00-000021000000}"/>
            </a:ext>
          </a:extLst>
        </xdr:cNvPr>
        <xdr:cNvSpPr/>
      </xdr:nvSpPr>
      <xdr:spPr>
        <a:xfrm>
          <a:off x="6067425" y="2676525"/>
          <a:ext cx="112394" cy="171450"/>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twoCellAnchor>
    <xdr:from>
      <xdr:col>14</xdr:col>
      <xdr:colOff>533400</xdr:colOff>
      <xdr:row>17</xdr:row>
      <xdr:rowOff>76200</xdr:rowOff>
    </xdr:from>
    <xdr:to>
      <xdr:col>15</xdr:col>
      <xdr:colOff>64769</xdr:colOff>
      <xdr:row>18</xdr:row>
      <xdr:rowOff>76200</xdr:rowOff>
    </xdr:to>
    <xdr:sp macro="" textlink="">
      <xdr:nvSpPr>
        <xdr:cNvPr id="34" name="Flèche vers le bas 33">
          <a:extLst>
            <a:ext uri="{FF2B5EF4-FFF2-40B4-BE49-F238E27FC236}">
              <a16:creationId xmlns:a16="http://schemas.microsoft.com/office/drawing/2014/main" id="{00000000-0008-0000-0A00-000022000000}"/>
            </a:ext>
          </a:extLst>
        </xdr:cNvPr>
        <xdr:cNvSpPr/>
      </xdr:nvSpPr>
      <xdr:spPr>
        <a:xfrm>
          <a:off x="8534400" y="2676525"/>
          <a:ext cx="112394" cy="161925"/>
        </a:xfrm>
        <a:prstGeom prst="downArrow">
          <a:avLst/>
        </a:prstGeom>
        <a:solidFill>
          <a:schemeClr val="accent2">
            <a:lumMod val="40000"/>
            <a:lumOff val="60000"/>
          </a:schemeClr>
        </a:solidFill>
        <a:ln>
          <a:solidFill>
            <a:schemeClr val="accent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B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Monitoring%202010\Nouveau%20site\Version%20NL\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showGridLines="0" tabSelected="1" zoomScaleNormal="100" workbookViewId="0">
      <selection activeCell="B1" sqref="B1"/>
    </sheetView>
  </sheetViews>
  <sheetFormatPr baseColWidth="10" defaultColWidth="9.140625" defaultRowHeight="12.75" x14ac:dyDescent="0.2"/>
  <cols>
    <col min="1" max="1" width="3.7109375" style="2" customWidth="1"/>
    <col min="2" max="2" width="27.7109375" style="2" customWidth="1"/>
    <col min="3" max="3" width="15.28515625" style="2" customWidth="1"/>
    <col min="4" max="4" width="38.7109375" style="2" customWidth="1"/>
    <col min="5" max="5" width="10.7109375" style="2" customWidth="1"/>
    <col min="6" max="9" width="10.140625" style="2" customWidth="1"/>
    <col min="10" max="15" width="9.140625" style="2" customWidth="1"/>
    <col min="16" max="17" width="9" style="2" customWidth="1"/>
    <col min="18" max="18" width="8.7109375" style="2" customWidth="1"/>
    <col min="19" max="16384" width="9.140625" style="2"/>
  </cols>
  <sheetData>
    <row r="1" spans="1:17" ht="24" customHeight="1" x14ac:dyDescent="0.25">
      <c r="A1" s="1" t="s">
        <v>52</v>
      </c>
      <c r="B1" s="1" t="s">
        <v>53</v>
      </c>
      <c r="C1" s="1"/>
      <c r="D1" s="1"/>
      <c r="E1" s="3"/>
      <c r="F1" s="3"/>
      <c r="G1" s="3"/>
      <c r="H1" s="3"/>
      <c r="I1" s="3"/>
      <c r="J1" s="3"/>
      <c r="K1" s="3"/>
      <c r="L1" s="3"/>
      <c r="M1" s="3"/>
      <c r="N1" s="3"/>
      <c r="O1" s="3"/>
      <c r="P1" s="3"/>
      <c r="Q1" s="3"/>
    </row>
    <row r="2" spans="1:17" ht="9" customHeight="1" x14ac:dyDescent="0.25">
      <c r="A2" s="1"/>
      <c r="B2" s="1"/>
      <c r="C2" s="1"/>
      <c r="D2" s="1"/>
      <c r="E2" s="3"/>
      <c r="F2" s="3"/>
      <c r="G2" s="3"/>
      <c r="H2" s="3"/>
      <c r="I2" s="3"/>
      <c r="J2" s="3"/>
      <c r="K2" s="3"/>
      <c r="L2" s="3"/>
      <c r="M2" s="3"/>
      <c r="N2" s="3"/>
      <c r="O2" s="3"/>
      <c r="P2" s="3"/>
      <c r="Q2" s="3"/>
    </row>
    <row r="3" spans="1:17" ht="12" customHeight="1" x14ac:dyDescent="0.2">
      <c r="B3" s="183" t="s">
        <v>57</v>
      </c>
      <c r="C3" s="183"/>
      <c r="D3" s="183"/>
      <c r="E3" s="183"/>
      <c r="F3" s="183"/>
      <c r="G3" s="183"/>
      <c r="H3" s="183"/>
      <c r="I3" s="183"/>
      <c r="J3" s="3"/>
      <c r="K3" s="3"/>
      <c r="L3" s="3"/>
      <c r="M3" s="3"/>
      <c r="N3" s="3"/>
      <c r="O3" s="3"/>
      <c r="P3" s="3"/>
      <c r="Q3" s="3"/>
    </row>
    <row r="4" spans="1:17" ht="12" customHeight="1" x14ac:dyDescent="0.2">
      <c r="B4" s="183"/>
      <c r="C4" s="183"/>
      <c r="D4" s="183"/>
      <c r="E4" s="183"/>
      <c r="F4" s="183"/>
      <c r="G4" s="183"/>
      <c r="H4" s="183"/>
      <c r="I4" s="183"/>
      <c r="J4" s="3"/>
      <c r="K4" s="3"/>
      <c r="L4" s="3"/>
      <c r="M4" s="3"/>
      <c r="N4" s="3"/>
      <c r="O4" s="3"/>
      <c r="P4" s="3"/>
      <c r="Q4" s="3"/>
    </row>
    <row r="5" spans="1:17" ht="12" customHeight="1" x14ac:dyDescent="0.2">
      <c r="B5" s="183"/>
      <c r="C5" s="183"/>
      <c r="D5" s="183"/>
      <c r="E5" s="183"/>
      <c r="F5" s="183"/>
      <c r="G5" s="183"/>
      <c r="H5" s="183"/>
      <c r="I5" s="183"/>
      <c r="J5" s="3"/>
      <c r="K5" s="3"/>
      <c r="L5" s="3"/>
      <c r="M5" s="3"/>
      <c r="N5" s="3"/>
      <c r="O5" s="3"/>
      <c r="P5" s="3"/>
      <c r="Q5" s="3"/>
    </row>
    <row r="6" spans="1:17" ht="4.5" customHeight="1" x14ac:dyDescent="0.2">
      <c r="B6" s="10"/>
      <c r="C6" s="10"/>
      <c r="D6" s="10"/>
      <c r="E6" s="10"/>
      <c r="F6" s="10"/>
      <c r="G6" s="10"/>
      <c r="H6" s="10"/>
      <c r="I6" s="10"/>
    </row>
    <row r="7" spans="1:17" ht="4.5" customHeight="1" x14ac:dyDescent="0.2"/>
    <row r="8" spans="1:17" s="4" customFormat="1" ht="12.75" customHeight="1" x14ac:dyDescent="0.2">
      <c r="B8" s="5" t="s">
        <v>58</v>
      </c>
      <c r="C8" s="5"/>
      <c r="D8" s="4" t="s">
        <v>56</v>
      </c>
    </row>
    <row r="9" spans="1:17" s="4" customFormat="1" ht="9" customHeight="1" x14ac:dyDescent="0.2">
      <c r="B9" s="5"/>
      <c r="C9" s="5"/>
      <c r="D9" s="5"/>
    </row>
    <row r="10" spans="1:17" s="4" customFormat="1" ht="12.75" customHeight="1" x14ac:dyDescent="0.2">
      <c r="B10" s="6" t="s">
        <v>31</v>
      </c>
      <c r="D10" s="38" t="s">
        <v>28</v>
      </c>
      <c r="E10" s="7">
        <v>2025</v>
      </c>
      <c r="F10" s="7"/>
    </row>
    <row r="11" spans="1:17" s="4" customFormat="1" ht="9" customHeight="1" x14ac:dyDescent="0.2">
      <c r="B11" s="6"/>
      <c r="D11" s="6"/>
      <c r="E11" s="7"/>
      <c r="F11" s="7"/>
    </row>
    <row r="12" spans="1:17" s="4" customFormat="1" ht="12.75" customHeight="1" x14ac:dyDescent="0.2">
      <c r="B12" s="6"/>
      <c r="D12" s="39" t="s">
        <v>29</v>
      </c>
      <c r="E12" s="7">
        <v>2025</v>
      </c>
      <c r="F12" s="7"/>
    </row>
    <row r="13" spans="1:17" s="4" customFormat="1" ht="9" customHeight="1" x14ac:dyDescent="0.2">
      <c r="B13" s="6"/>
      <c r="D13" s="6"/>
      <c r="E13" s="7"/>
      <c r="F13" s="7"/>
    </row>
    <row r="14" spans="1:17" s="4" customFormat="1" ht="12.75" customHeight="1" x14ac:dyDescent="0.2">
      <c r="B14" s="6"/>
      <c r="D14" s="39" t="s">
        <v>77</v>
      </c>
      <c r="E14" s="7">
        <v>2025</v>
      </c>
      <c r="F14" s="7"/>
    </row>
    <row r="15" spans="1:17" s="4" customFormat="1" ht="9" customHeight="1" x14ac:dyDescent="0.2">
      <c r="B15" s="5"/>
      <c r="D15" s="39"/>
    </row>
    <row r="16" spans="1:17" s="4" customFormat="1" ht="12.75" customHeight="1" x14ac:dyDescent="0.2">
      <c r="B16" s="6"/>
      <c r="D16" s="39" t="s">
        <v>28</v>
      </c>
      <c r="E16" s="7" t="s">
        <v>104</v>
      </c>
      <c r="F16" s="7"/>
    </row>
    <row r="17" spans="2:9" s="4" customFormat="1" ht="9" customHeight="1" x14ac:dyDescent="0.2">
      <c r="D17" s="39"/>
      <c r="E17" s="7"/>
      <c r="F17" s="7"/>
    </row>
    <row r="18" spans="2:9" s="4" customFormat="1" ht="12.75" customHeight="1" x14ac:dyDescent="0.2">
      <c r="D18" s="39" t="s">
        <v>29</v>
      </c>
      <c r="E18" s="7" t="s">
        <v>104</v>
      </c>
      <c r="F18" s="7"/>
    </row>
    <row r="19" spans="2:9" s="4" customFormat="1" ht="9" customHeight="1" x14ac:dyDescent="0.2">
      <c r="D19" s="39"/>
      <c r="E19" s="7"/>
      <c r="F19" s="7"/>
    </row>
    <row r="20" spans="2:9" s="4" customFormat="1" ht="12.75" customHeight="1" x14ac:dyDescent="0.2">
      <c r="D20" s="39" t="s">
        <v>46</v>
      </c>
      <c r="E20" s="7">
        <v>2025</v>
      </c>
      <c r="F20" s="7"/>
    </row>
    <row r="21" spans="2:9" s="4" customFormat="1" ht="9" customHeight="1" x14ac:dyDescent="0.2">
      <c r="D21" s="39"/>
      <c r="E21" s="7"/>
      <c r="F21" s="7"/>
    </row>
    <row r="22" spans="2:9" s="4" customFormat="1" ht="12.75" customHeight="1" x14ac:dyDescent="0.2">
      <c r="D22" s="39" t="s">
        <v>47</v>
      </c>
      <c r="E22" s="7">
        <v>2025</v>
      </c>
      <c r="F22" s="7"/>
    </row>
    <row r="23" spans="2:9" s="4" customFormat="1" ht="9" customHeight="1" x14ac:dyDescent="0.2">
      <c r="D23" s="39"/>
      <c r="E23" s="7"/>
      <c r="F23" s="7"/>
    </row>
    <row r="24" spans="2:9" s="4" customFormat="1" ht="12.75" customHeight="1" x14ac:dyDescent="0.2">
      <c r="D24" s="39" t="s">
        <v>48</v>
      </c>
      <c r="E24" s="7">
        <v>2025</v>
      </c>
      <c r="F24" s="7"/>
    </row>
    <row r="25" spans="2:9" s="4" customFormat="1" ht="9" customHeight="1" x14ac:dyDescent="0.2">
      <c r="D25" s="39"/>
      <c r="E25" s="7"/>
      <c r="F25" s="7"/>
    </row>
    <row r="26" spans="2:9" s="4" customFormat="1" ht="12.75" customHeight="1" x14ac:dyDescent="0.2">
      <c r="D26" s="39" t="s">
        <v>49</v>
      </c>
      <c r="E26" s="7" t="s">
        <v>103</v>
      </c>
      <c r="F26" s="7"/>
    </row>
    <row r="27" spans="2:9" ht="4.5" customHeight="1" x14ac:dyDescent="0.2">
      <c r="B27" s="10"/>
      <c r="C27" s="10"/>
      <c r="D27" s="10"/>
      <c r="E27" s="10"/>
      <c r="F27" s="10"/>
      <c r="G27" s="10"/>
      <c r="H27" s="10"/>
      <c r="I27" s="10"/>
    </row>
    <row r="28" spans="2:9" ht="4.5" customHeight="1" x14ac:dyDescent="0.2"/>
    <row r="29" spans="2:9" s="4" customFormat="1" ht="12.75" customHeight="1" x14ac:dyDescent="0.2">
      <c r="B29" s="5" t="s">
        <v>59</v>
      </c>
      <c r="C29" s="5"/>
      <c r="D29" s="5"/>
    </row>
    <row r="30" spans="2:9" s="4" customFormat="1" ht="9" customHeight="1" x14ac:dyDescent="0.2">
      <c r="E30" s="6"/>
      <c r="F30" s="6"/>
    </row>
    <row r="31" spans="2:9" s="4" customFormat="1" ht="12.75" customHeight="1" x14ac:dyDescent="0.2">
      <c r="B31" s="6" t="s">
        <v>2</v>
      </c>
      <c r="D31" s="39" t="s">
        <v>30</v>
      </c>
      <c r="E31" s="7">
        <v>2025</v>
      </c>
      <c r="F31" s="7"/>
    </row>
    <row r="32" spans="2:9" ht="4.5" customHeight="1" x14ac:dyDescent="0.2">
      <c r="B32" s="10"/>
      <c r="C32" s="10"/>
      <c r="D32" s="10"/>
      <c r="E32" s="10"/>
      <c r="F32" s="10"/>
      <c r="G32" s="10"/>
      <c r="H32" s="10"/>
      <c r="I32" s="10"/>
    </row>
    <row r="33" spans="2:9" ht="4.5" customHeight="1" x14ac:dyDescent="0.2"/>
    <row r="34" spans="2:9" s="4" customFormat="1" ht="12.75" customHeight="1" x14ac:dyDescent="0.2">
      <c r="B34" s="5" t="s">
        <v>60</v>
      </c>
      <c r="D34" s="4" t="s">
        <v>54</v>
      </c>
    </row>
    <row r="35" spans="2:9" s="4" customFormat="1" ht="9" customHeight="1" x14ac:dyDescent="0.2">
      <c r="E35" s="6"/>
      <c r="F35" s="6"/>
    </row>
    <row r="36" spans="2:9" s="4" customFormat="1" ht="12.75" customHeight="1" x14ac:dyDescent="0.2">
      <c r="B36" s="6" t="s">
        <v>2</v>
      </c>
      <c r="D36" s="39" t="s">
        <v>78</v>
      </c>
      <c r="E36" s="7">
        <v>2025</v>
      </c>
      <c r="F36" s="7"/>
      <c r="H36" s="2"/>
      <c r="I36" s="2"/>
    </row>
    <row r="37" spans="2:9" ht="9" customHeight="1" x14ac:dyDescent="0.2">
      <c r="D37" s="38"/>
    </row>
    <row r="38" spans="2:9" s="4" customFormat="1" ht="12.75" customHeight="1" x14ac:dyDescent="0.2">
      <c r="D38" s="39" t="s">
        <v>79</v>
      </c>
      <c r="E38" s="7">
        <v>2025</v>
      </c>
      <c r="F38" s="7"/>
    </row>
    <row r="39" spans="2:9" ht="4.5" customHeight="1" x14ac:dyDescent="0.2">
      <c r="B39" s="10"/>
      <c r="C39" s="10"/>
      <c r="D39" s="10"/>
      <c r="E39" s="10"/>
      <c r="F39" s="10"/>
      <c r="G39" s="10"/>
      <c r="H39" s="10"/>
      <c r="I39" s="10"/>
    </row>
    <row r="40" spans="2:9" ht="4.5" customHeight="1" x14ac:dyDescent="0.2"/>
    <row r="41" spans="2:9" ht="12" customHeight="1" x14ac:dyDescent="0.2"/>
    <row r="42" spans="2:9" ht="12" customHeight="1" x14ac:dyDescent="0.2"/>
    <row r="43" spans="2:9" ht="12" customHeight="1" x14ac:dyDescent="0.2"/>
    <row r="44" spans="2:9" ht="12" customHeight="1" x14ac:dyDescent="0.2"/>
    <row r="45" spans="2:9" ht="12" customHeight="1" x14ac:dyDescent="0.2"/>
    <row r="46" spans="2:9" ht="12" customHeight="1" x14ac:dyDescent="0.2"/>
    <row r="47" spans="2:9" ht="12" customHeight="1" x14ac:dyDescent="0.2"/>
    <row r="48" spans="2:9" ht="12" customHeight="1" x14ac:dyDescent="0.2"/>
    <row r="49" ht="12" customHeight="1" x14ac:dyDescent="0.2"/>
    <row r="50" ht="12" customHeight="1" x14ac:dyDescent="0.2"/>
    <row r="51" ht="12" customHeight="1" x14ac:dyDescent="0.2"/>
    <row r="52" ht="12" customHeight="1" x14ac:dyDescent="0.2"/>
  </sheetData>
  <mergeCells count="1">
    <mergeCell ref="B3:I5"/>
  </mergeCells>
  <phoneticPr fontId="5" type="noConversion"/>
  <hyperlinks>
    <hyperlink ref="D36" location="B.5.1!A7" display="Activiteitensector en woonplaats" xr:uid="{00000000-0004-0000-0000-000000000000}"/>
    <hyperlink ref="D16" location="B.2.1!A7" display="Leeftijd en geslacht" xr:uid="{00000000-0004-0000-0000-000001000000}"/>
    <hyperlink ref="D18" location="B.2.2!A7" display="Studieniveau en geslacht" xr:uid="{00000000-0004-0000-0000-000002000000}"/>
    <hyperlink ref="D20" location="B.2.3!A7" display="Studieniveau, leeftijd en geslacht" xr:uid="{00000000-0004-0000-0000-000003000000}"/>
    <hyperlink ref="D22" location="B.3.1!A7" display="Studieniveau en activiteitensector" xr:uid="{00000000-0004-0000-0000-000004000000}"/>
    <hyperlink ref="D10" location="B.1.1!A7" display="Leeftijd" xr:uid="{00000000-0004-0000-0000-000005000000}"/>
    <hyperlink ref="D12" location="B.1.2!A7" display="Studieniveau" xr:uid="{00000000-0004-0000-0000-000006000000}"/>
    <hyperlink ref="D24" location="B.3.2!A7" display="Activiteitensector en plaats van tewerkstelling" xr:uid="{00000000-0004-0000-0000-000007000000}"/>
    <hyperlink ref="D31" location="B.4!A7" display="Beroepsbevolking en interne werkgelegenheid" xr:uid="{00000000-0004-0000-0000-000008000000}"/>
    <hyperlink ref="D26" location="B.3.3!A7" display="Woonplaats (gemeenten)" xr:uid="{00000000-0004-0000-0000-000009000000}"/>
    <hyperlink ref="D14" location="B.1.3!A7" display="Activiteitensector" xr:uid="{00000000-0004-0000-0000-00000A000000}"/>
    <hyperlink ref="D38" location="B.5.2!A7" display="Activiteitensector en studieniveau" xr:uid="{00000000-0004-0000-0000-00000B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2"/>
  <sheetViews>
    <sheetView showGridLines="0" zoomScaleNormal="100" workbookViewId="0">
      <selection activeCell="B1" sqref="B1"/>
    </sheetView>
  </sheetViews>
  <sheetFormatPr baseColWidth="10" defaultColWidth="9.140625" defaultRowHeight="12.75" x14ac:dyDescent="0.2"/>
  <cols>
    <col min="1" max="1" width="20.7109375" style="2" customWidth="1"/>
    <col min="2" max="2" width="10.7109375" style="2" customWidth="1"/>
    <col min="3" max="6" width="16.140625" style="2" customWidth="1"/>
    <col min="7" max="9" width="10.7109375" style="2" customWidth="1"/>
    <col min="10" max="10" width="12.7109375" style="2" customWidth="1"/>
    <col min="11" max="14" width="9.28515625" style="2" customWidth="1"/>
    <col min="15" max="15" width="10.42578125" style="2" customWidth="1"/>
    <col min="16" max="16" width="17.28515625" style="2" customWidth="1"/>
    <col min="17" max="17" width="9.140625" style="2" customWidth="1"/>
    <col min="18" max="21" width="12" style="2" customWidth="1"/>
    <col min="22" max="16384" width="9.140625" style="2"/>
  </cols>
  <sheetData>
    <row r="1" spans="1:21" ht="24" customHeight="1" x14ac:dyDescent="0.35">
      <c r="A1" s="11" t="s">
        <v>61</v>
      </c>
      <c r="P1" s="11"/>
    </row>
    <row r="2" spans="1:21" ht="4.5" customHeight="1" x14ac:dyDescent="0.25">
      <c r="A2" s="1"/>
      <c r="P2" s="1"/>
    </row>
    <row r="3" spans="1:21" ht="15.75" customHeight="1" x14ac:dyDescent="0.25">
      <c r="A3" s="12" t="s">
        <v>50</v>
      </c>
      <c r="F3" s="27" t="s">
        <v>26</v>
      </c>
      <c r="P3" s="12"/>
    </row>
    <row r="4" spans="1:21" ht="4.5" customHeight="1" x14ac:dyDescent="0.2">
      <c r="B4" s="8"/>
    </row>
    <row r="5" spans="1:21" ht="12" customHeight="1" x14ac:dyDescent="0.2">
      <c r="B5" s="153" t="s">
        <v>81</v>
      </c>
    </row>
    <row r="6" spans="1:21" ht="4.5" customHeight="1" x14ac:dyDescent="0.2">
      <c r="B6" s="8"/>
    </row>
    <row r="7" spans="1:21" ht="19.5" customHeight="1" x14ac:dyDescent="0.2">
      <c r="A7" s="25" t="s">
        <v>105</v>
      </c>
      <c r="B7" s="26"/>
      <c r="C7" s="26"/>
      <c r="D7" s="26"/>
      <c r="E7" s="26"/>
      <c r="F7" s="26"/>
      <c r="H7" s="152"/>
    </row>
    <row r="8" spans="1:21" ht="4.5" customHeight="1" x14ac:dyDescent="0.2">
      <c r="H8" s="152"/>
    </row>
    <row r="9" spans="1:21" ht="4.5" customHeight="1" x14ac:dyDescent="0.2">
      <c r="A9" s="40"/>
      <c r="B9" s="40"/>
      <c r="C9" s="41"/>
      <c r="D9" s="41"/>
      <c r="E9" s="41"/>
      <c r="F9" s="42"/>
      <c r="H9" s="152"/>
    </row>
    <row r="10" spans="1:21" s="5" customFormat="1" ht="12" customHeight="1" x14ac:dyDescent="0.2">
      <c r="A10" s="14" t="s">
        <v>1</v>
      </c>
      <c r="C10" s="43" t="s">
        <v>35</v>
      </c>
      <c r="D10" s="43" t="s">
        <v>36</v>
      </c>
      <c r="E10" s="43" t="s">
        <v>80</v>
      </c>
      <c r="F10" s="44" t="s">
        <v>5</v>
      </c>
      <c r="G10" s="13"/>
      <c r="H10" s="13"/>
      <c r="I10" s="13"/>
      <c r="J10" s="13"/>
      <c r="P10" s="14"/>
      <c r="R10" s="15"/>
      <c r="S10" s="15"/>
      <c r="T10" s="15"/>
      <c r="U10" s="15"/>
    </row>
    <row r="11" spans="1:21" s="5" customFormat="1" ht="4.5" customHeight="1" x14ac:dyDescent="0.2">
      <c r="A11" s="45"/>
      <c r="B11" s="46"/>
      <c r="C11" s="47"/>
      <c r="D11" s="47"/>
      <c r="E11" s="47"/>
      <c r="F11" s="48"/>
      <c r="G11" s="13"/>
      <c r="H11" s="13"/>
      <c r="I11" s="13"/>
      <c r="J11" s="13"/>
      <c r="P11" s="14"/>
      <c r="R11" s="15"/>
      <c r="S11" s="15"/>
      <c r="T11" s="15"/>
      <c r="U11" s="15"/>
    </row>
    <row r="12" spans="1:21" ht="4.5" customHeight="1" x14ac:dyDescent="0.2">
      <c r="C12" s="49"/>
      <c r="D12" s="49"/>
      <c r="E12" s="49"/>
      <c r="F12" s="50"/>
      <c r="T12" s="9"/>
    </row>
    <row r="13" spans="1:21" s="16" customFormat="1" ht="12" customHeight="1" x14ac:dyDescent="0.2">
      <c r="A13" s="5" t="s">
        <v>2</v>
      </c>
      <c r="B13" s="16" t="s">
        <v>3</v>
      </c>
      <c r="C13" s="51">
        <v>14269.828127113029</v>
      </c>
      <c r="D13" s="51">
        <v>184645.03281133348</v>
      </c>
      <c r="E13" s="51">
        <v>76400.282487065473</v>
      </c>
      <c r="F13" s="52">
        <f>SUM(C13:E13)</f>
        <v>275315.14342551201</v>
      </c>
      <c r="G13" s="18"/>
      <c r="H13" s="18"/>
      <c r="I13" s="18"/>
      <c r="J13" s="18"/>
      <c r="K13" s="17"/>
      <c r="L13" s="17"/>
      <c r="M13" s="17"/>
      <c r="N13" s="17"/>
      <c r="O13" s="17"/>
      <c r="P13" s="19"/>
      <c r="R13" s="20"/>
      <c r="S13" s="20"/>
      <c r="T13" s="20"/>
      <c r="U13" s="20"/>
    </row>
    <row r="14" spans="1:21" s="16" customFormat="1" ht="12" customHeight="1" x14ac:dyDescent="0.2">
      <c r="A14" s="19"/>
      <c r="B14" s="16" t="s">
        <v>4</v>
      </c>
      <c r="C14" s="51">
        <v>10621.346446760021</v>
      </c>
      <c r="D14" s="51">
        <v>166145.55368853928</v>
      </c>
      <c r="E14" s="51">
        <v>62036.828424133491</v>
      </c>
      <c r="F14" s="52">
        <f>SUM(C14:E14)</f>
        <v>238803.72855943278</v>
      </c>
      <c r="G14" s="18"/>
      <c r="H14" s="18"/>
      <c r="I14" s="18"/>
      <c r="J14" s="18"/>
      <c r="K14" s="17"/>
      <c r="L14" s="17"/>
      <c r="M14" s="17"/>
      <c r="N14" s="17"/>
      <c r="O14" s="17"/>
      <c r="R14" s="20"/>
      <c r="S14" s="20"/>
      <c r="T14" s="20"/>
      <c r="U14" s="20"/>
    </row>
    <row r="15" spans="1:21" s="19" customFormat="1" ht="12" customHeight="1" x14ac:dyDescent="0.2">
      <c r="B15" s="19" t="s">
        <v>5</v>
      </c>
      <c r="C15" s="120">
        <f>SUM(C13:C14)</f>
        <v>24891.17457387305</v>
      </c>
      <c r="D15" s="120">
        <f t="shared" ref="D15:E15" si="0">SUM(D13:D14)</f>
        <v>350790.58649987273</v>
      </c>
      <c r="E15" s="120">
        <f t="shared" si="0"/>
        <v>138437.11091119895</v>
      </c>
      <c r="F15" s="166">
        <f>SUM(F13:F14)</f>
        <v>514118.8719849448</v>
      </c>
      <c r="G15" s="169"/>
      <c r="H15" s="169"/>
      <c r="I15" s="169"/>
      <c r="J15" s="169"/>
      <c r="K15" s="168"/>
      <c r="L15" s="168"/>
      <c r="M15" s="168"/>
      <c r="N15" s="168"/>
      <c r="O15" s="168"/>
      <c r="R15" s="167"/>
      <c r="S15" s="167"/>
      <c r="T15" s="167"/>
      <c r="U15" s="167"/>
    </row>
    <row r="16" spans="1:21" s="16" customFormat="1" ht="4.5" customHeight="1" x14ac:dyDescent="0.2">
      <c r="A16" s="53"/>
      <c r="B16" s="54"/>
      <c r="C16" s="55"/>
      <c r="D16" s="55"/>
      <c r="E16" s="55"/>
      <c r="F16" s="56"/>
      <c r="G16" s="18"/>
      <c r="H16" s="18"/>
      <c r="I16" s="18"/>
      <c r="J16" s="18"/>
      <c r="K16" s="17"/>
      <c r="L16" s="17"/>
      <c r="M16" s="17"/>
      <c r="N16" s="17"/>
      <c r="O16" s="17"/>
      <c r="R16" s="20"/>
      <c r="S16" s="20"/>
      <c r="T16" s="20"/>
      <c r="U16" s="20"/>
    </row>
    <row r="17" spans="1:21" s="16" customFormat="1" ht="4.5" customHeight="1" x14ac:dyDescent="0.2">
      <c r="A17" s="19"/>
      <c r="C17" s="51"/>
      <c r="D17" s="51"/>
      <c r="E17" s="51"/>
      <c r="F17" s="52"/>
      <c r="G17" s="18"/>
      <c r="H17" s="18"/>
      <c r="I17" s="18"/>
      <c r="J17" s="18"/>
      <c r="K17" s="17"/>
      <c r="L17" s="17"/>
      <c r="M17" s="17"/>
      <c r="N17" s="17"/>
      <c r="O17" s="17"/>
      <c r="R17" s="20"/>
    </row>
    <row r="18" spans="1:21" s="16" customFormat="1" ht="12" customHeight="1" x14ac:dyDescent="0.2">
      <c r="A18" s="5" t="s">
        <v>32</v>
      </c>
      <c r="B18" s="16" t="s">
        <v>3</v>
      </c>
      <c r="C18" s="51">
        <v>138420.6084704026</v>
      </c>
      <c r="D18" s="51">
        <v>948229.21431102115</v>
      </c>
      <c r="E18" s="51">
        <v>562161.80099978379</v>
      </c>
      <c r="F18" s="52">
        <f>SUM(C18:E18)</f>
        <v>1648811.6237812075</v>
      </c>
      <c r="G18" s="18"/>
      <c r="H18" s="18"/>
      <c r="I18" s="18"/>
      <c r="J18" s="18"/>
      <c r="K18" s="17"/>
      <c r="L18" s="17"/>
      <c r="M18" s="17"/>
      <c r="N18" s="17"/>
      <c r="O18" s="17"/>
      <c r="P18" s="19"/>
      <c r="R18" s="20"/>
      <c r="S18" s="20"/>
      <c r="T18" s="20"/>
      <c r="U18" s="20"/>
    </row>
    <row r="19" spans="1:21" s="16" customFormat="1" ht="12" customHeight="1" x14ac:dyDescent="0.2">
      <c r="A19" s="19"/>
      <c r="B19" s="16" t="s">
        <v>4</v>
      </c>
      <c r="C19" s="51">
        <v>119183.87487352829</v>
      </c>
      <c r="D19" s="51">
        <v>895568.73386813817</v>
      </c>
      <c r="E19" s="51">
        <v>479830.37860943167</v>
      </c>
      <c r="F19" s="52">
        <f>SUM(C19:E19)</f>
        <v>1494582.9873510981</v>
      </c>
      <c r="G19" s="18"/>
      <c r="H19" s="18"/>
      <c r="I19" s="18"/>
      <c r="J19" s="18"/>
      <c r="K19" s="17"/>
      <c r="L19" s="17"/>
      <c r="M19" s="17"/>
      <c r="N19" s="17"/>
      <c r="O19" s="17"/>
      <c r="R19" s="20"/>
      <c r="S19" s="20"/>
      <c r="T19" s="20"/>
      <c r="U19" s="20"/>
    </row>
    <row r="20" spans="1:21" s="19" customFormat="1" ht="12" customHeight="1" x14ac:dyDescent="0.2">
      <c r="B20" s="19" t="s">
        <v>5</v>
      </c>
      <c r="C20" s="120">
        <f>SUM(C18:C19)</f>
        <v>257604.48334393089</v>
      </c>
      <c r="D20" s="120">
        <f t="shared" ref="D20:E20" si="1">SUM(D18:D19)</f>
        <v>1843797.9481791593</v>
      </c>
      <c r="E20" s="120">
        <f t="shared" si="1"/>
        <v>1041992.1796092155</v>
      </c>
      <c r="F20" s="166">
        <f>SUM(F18:F19)</f>
        <v>3143394.6111323056</v>
      </c>
      <c r="G20" s="169"/>
      <c r="H20" s="169"/>
      <c r="I20" s="169"/>
      <c r="J20" s="169"/>
      <c r="K20" s="168"/>
      <c r="L20" s="168"/>
      <c r="M20" s="168"/>
      <c r="N20" s="168"/>
      <c r="O20" s="168"/>
      <c r="R20" s="167"/>
      <c r="S20" s="167"/>
      <c r="T20" s="167"/>
      <c r="U20" s="167"/>
    </row>
    <row r="21" spans="1:21" s="16" customFormat="1" ht="4.5" customHeight="1" x14ac:dyDescent="0.2">
      <c r="A21" s="53"/>
      <c r="B21" s="54"/>
      <c r="C21" s="55"/>
      <c r="D21" s="55"/>
      <c r="E21" s="55"/>
      <c r="F21" s="56"/>
      <c r="G21" s="18"/>
      <c r="H21" s="18"/>
      <c r="I21" s="18"/>
      <c r="J21" s="18"/>
      <c r="K21" s="17"/>
      <c r="L21" s="17"/>
      <c r="M21" s="17"/>
      <c r="N21" s="17"/>
      <c r="O21" s="17"/>
      <c r="R21" s="20"/>
      <c r="S21" s="20"/>
      <c r="T21" s="20"/>
      <c r="U21" s="20"/>
    </row>
    <row r="22" spans="1:21" s="16" customFormat="1" ht="4.5" customHeight="1" x14ac:dyDescent="0.2">
      <c r="A22" s="19"/>
      <c r="B22" s="23"/>
      <c r="C22" s="51"/>
      <c r="D22" s="51"/>
      <c r="E22" s="51"/>
      <c r="F22" s="52"/>
      <c r="G22" s="18"/>
      <c r="H22" s="18"/>
      <c r="I22" s="18"/>
      <c r="J22" s="18"/>
      <c r="K22" s="22"/>
      <c r="L22" s="22"/>
      <c r="M22" s="22"/>
      <c r="N22" s="22"/>
      <c r="O22" s="22"/>
      <c r="R22" s="20"/>
    </row>
    <row r="23" spans="1:21" s="16" customFormat="1" ht="12" customHeight="1" x14ac:dyDescent="0.2">
      <c r="A23" s="5" t="s">
        <v>33</v>
      </c>
      <c r="B23" s="16" t="s">
        <v>3</v>
      </c>
      <c r="C23" s="51">
        <v>60900.5088796606</v>
      </c>
      <c r="D23" s="51">
        <v>473476.47967627668</v>
      </c>
      <c r="E23" s="51">
        <v>256595.4801801733</v>
      </c>
      <c r="F23" s="52">
        <f>SUM(C23:E23)</f>
        <v>790972.4687361106</v>
      </c>
      <c r="G23" s="18"/>
      <c r="H23" s="18"/>
      <c r="I23" s="18"/>
      <c r="J23" s="18"/>
      <c r="K23" s="17"/>
      <c r="L23" s="17"/>
      <c r="M23" s="17"/>
      <c r="N23" s="17"/>
      <c r="O23" s="17"/>
      <c r="R23" s="20"/>
    </row>
    <row r="24" spans="1:21" s="16" customFormat="1" ht="12" customHeight="1" x14ac:dyDescent="0.2">
      <c r="B24" s="16" t="s">
        <v>4</v>
      </c>
      <c r="C24" s="51">
        <v>51261.253387739198</v>
      </c>
      <c r="D24" s="51">
        <v>426352.142890035</v>
      </c>
      <c r="E24" s="51">
        <v>220539.55936692064</v>
      </c>
      <c r="F24" s="52">
        <f>SUM(C24:E24)</f>
        <v>698152.95564469486</v>
      </c>
      <c r="G24" s="18"/>
      <c r="H24" s="18"/>
      <c r="I24" s="18"/>
      <c r="J24" s="18"/>
      <c r="K24" s="17"/>
      <c r="L24" s="17"/>
      <c r="M24" s="17"/>
      <c r="N24" s="17"/>
      <c r="O24" s="17"/>
      <c r="P24" s="19"/>
      <c r="R24" s="20"/>
      <c r="S24" s="20"/>
      <c r="T24" s="20"/>
      <c r="U24" s="20"/>
    </row>
    <row r="25" spans="1:21" s="19" customFormat="1" ht="12" customHeight="1" x14ac:dyDescent="0.2">
      <c r="B25" s="19" t="s">
        <v>5</v>
      </c>
      <c r="C25" s="120">
        <f>SUM(C23:C24)</f>
        <v>112161.7622673998</v>
      </c>
      <c r="D25" s="120">
        <f t="shared" ref="D25:E25" si="2">SUM(D23:D24)</f>
        <v>899828.62256631162</v>
      </c>
      <c r="E25" s="120">
        <f t="shared" si="2"/>
        <v>477135.03954709391</v>
      </c>
      <c r="F25" s="166">
        <f>SUM(F23:F24)</f>
        <v>1489125.4243808053</v>
      </c>
      <c r="G25" s="169"/>
      <c r="H25" s="169"/>
      <c r="I25" s="169"/>
      <c r="J25" s="169"/>
      <c r="K25" s="168"/>
      <c r="L25" s="168"/>
      <c r="M25" s="168"/>
      <c r="N25" s="168"/>
      <c r="O25" s="168"/>
      <c r="R25" s="167"/>
      <c r="S25" s="167"/>
      <c r="T25" s="167"/>
      <c r="U25" s="167"/>
    </row>
    <row r="26" spans="1:21" s="16" customFormat="1" ht="4.5" customHeight="1" x14ac:dyDescent="0.2">
      <c r="A26" s="54"/>
      <c r="B26" s="54"/>
      <c r="C26" s="55"/>
      <c r="D26" s="55"/>
      <c r="E26" s="55"/>
      <c r="F26" s="56"/>
      <c r="G26" s="18"/>
      <c r="H26" s="18"/>
      <c r="I26" s="18"/>
      <c r="J26" s="18"/>
      <c r="K26" s="17"/>
      <c r="L26" s="17"/>
      <c r="M26" s="17"/>
      <c r="N26" s="17"/>
      <c r="O26" s="17"/>
      <c r="R26" s="20"/>
      <c r="S26" s="20"/>
      <c r="T26" s="20"/>
      <c r="U26" s="20"/>
    </row>
    <row r="27" spans="1:21" s="16" customFormat="1" ht="4.5" customHeight="1" x14ac:dyDescent="0.2">
      <c r="C27" s="51"/>
      <c r="D27" s="51"/>
      <c r="E27" s="51"/>
      <c r="F27" s="52"/>
      <c r="G27" s="18"/>
      <c r="H27" s="18"/>
      <c r="I27" s="18"/>
      <c r="J27" s="18"/>
      <c r="K27" s="22"/>
      <c r="L27" s="22"/>
      <c r="M27" s="22"/>
      <c r="N27" s="22"/>
      <c r="O27" s="22"/>
      <c r="R27" s="20"/>
    </row>
    <row r="28" spans="1:21" s="16" customFormat="1" ht="12" customHeight="1" x14ac:dyDescent="0.2">
      <c r="A28" s="5" t="s">
        <v>34</v>
      </c>
      <c r="B28" s="16" t="s">
        <v>3</v>
      </c>
      <c r="C28" s="51">
        <f t="shared" ref="C28:E29" si="3">SUM(C13,C18,C23)</f>
        <v>213590.94547717622</v>
      </c>
      <c r="D28" s="51">
        <f t="shared" si="3"/>
        <v>1606350.7267986313</v>
      </c>
      <c r="E28" s="51">
        <f t="shared" si="3"/>
        <v>895157.56366702251</v>
      </c>
      <c r="F28" s="52">
        <f>SUM(C28:E28)</f>
        <v>2715099.2359428299</v>
      </c>
      <c r="G28" s="18"/>
      <c r="H28" s="18"/>
      <c r="I28" s="18"/>
      <c r="J28" s="18"/>
      <c r="K28" s="17"/>
      <c r="L28" s="17"/>
      <c r="M28" s="17"/>
      <c r="N28" s="17"/>
      <c r="O28" s="17"/>
      <c r="R28" s="20"/>
    </row>
    <row r="29" spans="1:21" s="16" customFormat="1" ht="12" customHeight="1" x14ac:dyDescent="0.2">
      <c r="A29" s="19"/>
      <c r="B29" s="16" t="s">
        <v>4</v>
      </c>
      <c r="C29" s="51">
        <f t="shared" si="3"/>
        <v>181066.4747080275</v>
      </c>
      <c r="D29" s="51">
        <f t="shared" si="3"/>
        <v>1488066.4304467123</v>
      </c>
      <c r="E29" s="51">
        <f t="shared" si="3"/>
        <v>762406.76640048577</v>
      </c>
      <c r="F29" s="52">
        <f>SUM(C29:E29)</f>
        <v>2431539.6715552257</v>
      </c>
      <c r="G29" s="18"/>
      <c r="H29" s="18"/>
      <c r="I29" s="18"/>
      <c r="J29" s="18"/>
      <c r="K29" s="17"/>
      <c r="L29" s="17"/>
      <c r="M29" s="17"/>
      <c r="N29" s="17"/>
      <c r="O29" s="17"/>
      <c r="P29" s="19"/>
      <c r="R29" s="20"/>
      <c r="S29" s="20"/>
      <c r="T29" s="20"/>
      <c r="U29" s="20"/>
    </row>
    <row r="30" spans="1:21" s="19" customFormat="1" ht="12" customHeight="1" x14ac:dyDescent="0.2">
      <c r="B30" s="19" t="s">
        <v>5</v>
      </c>
      <c r="C30" s="120">
        <f>SUM(C28:C29)</f>
        <v>394657.42018520372</v>
      </c>
      <c r="D30" s="120">
        <f>SUM(D28:D29)</f>
        <v>3094417.1572453436</v>
      </c>
      <c r="E30" s="120">
        <f>SUM(E28:E29)</f>
        <v>1657564.3300675084</v>
      </c>
      <c r="F30" s="166">
        <f>SUM(F28:F29)</f>
        <v>5146638.9074980561</v>
      </c>
      <c r="G30" s="169"/>
      <c r="H30" s="169"/>
      <c r="I30" s="169"/>
      <c r="J30" s="169"/>
      <c r="K30" s="168"/>
      <c r="L30" s="168"/>
      <c r="M30" s="168"/>
      <c r="N30" s="168"/>
      <c r="O30" s="168"/>
      <c r="R30" s="167"/>
      <c r="S30" s="167"/>
      <c r="T30" s="167"/>
      <c r="U30" s="167"/>
    </row>
    <row r="31" spans="1:21" s="16" customFormat="1" ht="4.5" customHeight="1" x14ac:dyDescent="0.2">
      <c r="A31" s="53"/>
      <c r="B31" s="54"/>
      <c r="C31" s="57"/>
      <c r="D31" s="57"/>
      <c r="E31" s="57"/>
      <c r="F31" s="58"/>
      <c r="G31" s="17"/>
      <c r="H31" s="18"/>
      <c r="I31" s="18"/>
      <c r="J31" s="18"/>
      <c r="K31" s="17"/>
      <c r="L31" s="17"/>
      <c r="M31" s="17"/>
      <c r="N31" s="17"/>
      <c r="O31" s="17"/>
      <c r="R31" s="20"/>
      <c r="S31" s="20"/>
      <c r="T31" s="20"/>
      <c r="U31" s="20"/>
    </row>
    <row r="32" spans="1:21" s="16" customFormat="1" ht="9" customHeight="1" x14ac:dyDescent="0.2">
      <c r="D32" s="17"/>
      <c r="E32" s="17"/>
    </row>
    <row r="33" spans="1:12" s="35" customFormat="1" ht="9" customHeight="1" x14ac:dyDescent="0.15">
      <c r="A33" s="34" t="s">
        <v>84</v>
      </c>
      <c r="D33" s="36"/>
      <c r="F33" s="37"/>
    </row>
    <row r="34" spans="1:12" x14ac:dyDescent="0.2">
      <c r="D34" s="24"/>
      <c r="E34" s="24"/>
      <c r="F34" s="24"/>
      <c r="G34" s="24"/>
      <c r="H34" s="24"/>
      <c r="I34" s="24"/>
      <c r="J34" s="24"/>
    </row>
    <row r="35" spans="1:12" x14ac:dyDescent="0.2">
      <c r="D35" s="24"/>
      <c r="E35" s="24"/>
      <c r="F35" s="24"/>
      <c r="G35" s="24"/>
      <c r="H35" s="24"/>
      <c r="I35" s="24"/>
      <c r="J35" s="24"/>
      <c r="K35" s="24"/>
    </row>
    <row r="36" spans="1:12" x14ac:dyDescent="0.2">
      <c r="D36" s="24"/>
      <c r="E36" s="24"/>
      <c r="F36" s="24"/>
      <c r="G36" s="24"/>
      <c r="H36" s="24"/>
      <c r="I36" s="24"/>
      <c r="J36" s="24"/>
      <c r="K36" s="24"/>
    </row>
    <row r="37" spans="1:12" x14ac:dyDescent="0.2">
      <c r="D37" s="24"/>
      <c r="E37" s="24"/>
      <c r="F37" s="24"/>
      <c r="G37" s="24"/>
      <c r="H37" s="24"/>
      <c r="I37" s="24"/>
      <c r="J37" s="24"/>
      <c r="K37" s="24"/>
    </row>
    <row r="38" spans="1:12" x14ac:dyDescent="0.2">
      <c r="D38" s="24"/>
      <c r="E38" s="24"/>
      <c r="F38" s="24"/>
      <c r="G38" s="24"/>
      <c r="H38" s="24"/>
      <c r="I38" s="24"/>
      <c r="J38" s="24"/>
      <c r="L38" s="24"/>
    </row>
    <row r="39" spans="1:12" x14ac:dyDescent="0.2">
      <c r="D39" s="24"/>
      <c r="E39" s="24"/>
      <c r="F39" s="24"/>
      <c r="G39" s="24"/>
      <c r="H39" s="24"/>
      <c r="I39" s="24"/>
      <c r="J39" s="24"/>
      <c r="L39" s="24"/>
    </row>
    <row r="40" spans="1:12" x14ac:dyDescent="0.2">
      <c r="D40" s="24"/>
      <c r="E40" s="24"/>
      <c r="F40" s="24"/>
      <c r="G40" s="24"/>
      <c r="H40" s="24"/>
      <c r="I40" s="24"/>
      <c r="J40" s="24"/>
      <c r="K40" s="24"/>
      <c r="L40" s="24"/>
    </row>
    <row r="41" spans="1:12" x14ac:dyDescent="0.2">
      <c r="D41" s="24"/>
      <c r="E41" s="24"/>
      <c r="F41" s="24"/>
      <c r="G41" s="24"/>
      <c r="H41" s="24"/>
      <c r="I41" s="24"/>
      <c r="J41" s="24"/>
      <c r="K41" s="24"/>
      <c r="L41" s="24"/>
    </row>
    <row r="42" spans="1:12" x14ac:dyDescent="0.2">
      <c r="D42" s="24"/>
      <c r="E42" s="24"/>
      <c r="F42" s="24"/>
      <c r="G42" s="24"/>
      <c r="H42" s="24"/>
      <c r="I42" s="24"/>
      <c r="J42" s="24"/>
      <c r="K42" s="24"/>
      <c r="L42" s="24"/>
    </row>
  </sheetData>
  <phoneticPr fontId="5" type="noConversion"/>
  <hyperlinks>
    <hyperlink ref="F3" location="B!A1" display="Terug naar inhoud" xr:uid="{00000000-0004-0000-01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2"/>
  <sheetViews>
    <sheetView showGridLines="0" zoomScaleNormal="100" workbookViewId="0">
      <selection activeCell="B1" sqref="B1"/>
    </sheetView>
  </sheetViews>
  <sheetFormatPr baseColWidth="10" defaultColWidth="9.140625" defaultRowHeight="12.75" x14ac:dyDescent="0.2"/>
  <cols>
    <col min="1" max="1" width="20.7109375" style="2" customWidth="1"/>
    <col min="2" max="2" width="10.7109375" style="2" customWidth="1"/>
    <col min="3" max="6" width="20.7109375" style="2" customWidth="1"/>
    <col min="7" max="9" width="12.7109375" style="2" customWidth="1"/>
    <col min="10" max="10" width="10.42578125" style="2" customWidth="1"/>
    <col min="11" max="11" width="9.140625" style="2" customWidth="1"/>
    <col min="12" max="15" width="12" style="2" customWidth="1"/>
    <col min="16" max="16384" width="9.140625" style="2"/>
  </cols>
  <sheetData>
    <row r="1" spans="1:15" ht="24" customHeight="1" x14ac:dyDescent="0.35">
      <c r="A1" s="11" t="s">
        <v>61</v>
      </c>
      <c r="F1" s="27" t="s">
        <v>26</v>
      </c>
    </row>
    <row r="2" spans="1:15" ht="4.5" customHeight="1" x14ac:dyDescent="0.25">
      <c r="A2" s="1"/>
    </row>
    <row r="3" spans="1:15" ht="15.75" customHeight="1" x14ac:dyDescent="0.25">
      <c r="A3" s="12" t="s">
        <v>50</v>
      </c>
    </row>
    <row r="4" spans="1:15" ht="4.5" customHeight="1" x14ac:dyDescent="0.25">
      <c r="A4" s="12"/>
    </row>
    <row r="5" spans="1:15" ht="12" customHeight="1" x14ac:dyDescent="0.25">
      <c r="A5" s="12"/>
      <c r="B5" s="153" t="s">
        <v>81</v>
      </c>
    </row>
    <row r="6" spans="1:15" ht="4.5" customHeight="1" x14ac:dyDescent="0.2">
      <c r="B6" s="8"/>
    </row>
    <row r="7" spans="1:15" ht="19.5" customHeight="1" x14ac:dyDescent="0.2">
      <c r="A7" s="25" t="s">
        <v>106</v>
      </c>
      <c r="B7" s="26"/>
      <c r="C7" s="26"/>
      <c r="D7" s="26"/>
      <c r="E7" s="26"/>
      <c r="F7" s="26"/>
    </row>
    <row r="8" spans="1:15" ht="4.5" customHeight="1" x14ac:dyDescent="0.2"/>
    <row r="9" spans="1:15" ht="4.5" customHeight="1" x14ac:dyDescent="0.2">
      <c r="A9" s="40"/>
      <c r="B9" s="40"/>
      <c r="C9" s="41"/>
      <c r="D9" s="41"/>
      <c r="E9" s="41"/>
      <c r="F9" s="42"/>
    </row>
    <row r="10" spans="1:15" s="5" customFormat="1" ht="12" x14ac:dyDescent="0.2">
      <c r="A10" s="14" t="s">
        <v>1</v>
      </c>
      <c r="C10" s="43" t="s">
        <v>64</v>
      </c>
      <c r="D10" s="43" t="s">
        <v>65</v>
      </c>
      <c r="E10" s="43" t="s">
        <v>66</v>
      </c>
      <c r="F10" s="44" t="s">
        <v>5</v>
      </c>
      <c r="L10" s="15"/>
      <c r="M10" s="15"/>
      <c r="N10" s="15"/>
      <c r="O10" s="15"/>
    </row>
    <row r="11" spans="1:15" s="5" customFormat="1" ht="4.5" customHeight="1" x14ac:dyDescent="0.2">
      <c r="A11" s="45"/>
      <c r="B11" s="46"/>
      <c r="C11" s="47"/>
      <c r="D11" s="47"/>
      <c r="E11" s="47"/>
      <c r="F11" s="48"/>
      <c r="L11" s="15"/>
      <c r="M11" s="15"/>
      <c r="N11" s="15"/>
      <c r="O11" s="15"/>
    </row>
    <row r="12" spans="1:15" ht="4.5" customHeight="1" x14ac:dyDescent="0.2">
      <c r="C12" s="49"/>
      <c r="D12" s="49"/>
      <c r="E12" s="49"/>
      <c r="F12" s="50"/>
      <c r="N12" s="9"/>
    </row>
    <row r="13" spans="1:15" s="16" customFormat="1" ht="12" customHeight="1" x14ac:dyDescent="0.2">
      <c r="A13" s="5" t="s">
        <v>2</v>
      </c>
      <c r="B13" s="16" t="s">
        <v>3</v>
      </c>
      <c r="C13" s="51">
        <v>34616.18489199131</v>
      </c>
      <c r="D13" s="51">
        <v>71924.604358575292</v>
      </c>
      <c r="E13" s="51">
        <v>168774.35417494536</v>
      </c>
      <c r="F13" s="52">
        <f>SUM(C13:E13)</f>
        <v>275315.14342551195</v>
      </c>
      <c r="G13" s="17"/>
      <c r="H13" s="17"/>
      <c r="I13" s="17"/>
      <c r="J13" s="17"/>
      <c r="L13" s="20"/>
      <c r="M13" s="20"/>
      <c r="N13" s="20"/>
      <c r="O13" s="20"/>
    </row>
    <row r="14" spans="1:15" s="16" customFormat="1" ht="12" customHeight="1" x14ac:dyDescent="0.2">
      <c r="A14" s="19"/>
      <c r="B14" s="16" t="s">
        <v>4</v>
      </c>
      <c r="C14" s="51">
        <v>24262.794804081655</v>
      </c>
      <c r="D14" s="51">
        <v>46335.310893912603</v>
      </c>
      <c r="E14" s="51">
        <v>168205.62286143861</v>
      </c>
      <c r="F14" s="52">
        <f>SUM(C14:E14)</f>
        <v>238803.72855943287</v>
      </c>
      <c r="G14" s="17"/>
      <c r="H14" s="17"/>
      <c r="I14" s="17"/>
      <c r="J14" s="17"/>
      <c r="L14" s="20"/>
      <c r="M14" s="20"/>
      <c r="N14" s="20"/>
      <c r="O14" s="20"/>
    </row>
    <row r="15" spans="1:15" s="19" customFormat="1" ht="12" customHeight="1" x14ac:dyDescent="0.2">
      <c r="B15" s="19" t="s">
        <v>5</v>
      </c>
      <c r="C15" s="120">
        <f>SUM(C13:C14)</f>
        <v>58878.979696072965</v>
      </c>
      <c r="D15" s="120">
        <f t="shared" ref="D15:E15" si="0">SUM(D13:D14)</f>
        <v>118259.9152524879</v>
      </c>
      <c r="E15" s="120">
        <f t="shared" si="0"/>
        <v>336979.97703638393</v>
      </c>
      <c r="F15" s="166">
        <f>SUM(F13:F14)</f>
        <v>514118.8719849448</v>
      </c>
      <c r="G15" s="168"/>
      <c r="H15" s="168"/>
      <c r="I15" s="168"/>
      <c r="J15" s="168"/>
      <c r="L15" s="167"/>
      <c r="M15" s="167"/>
      <c r="N15" s="167"/>
      <c r="O15" s="167"/>
    </row>
    <row r="16" spans="1:15" s="16" customFormat="1" ht="4.5" customHeight="1" x14ac:dyDescent="0.2">
      <c r="A16" s="53"/>
      <c r="B16" s="54"/>
      <c r="C16" s="55"/>
      <c r="D16" s="55"/>
      <c r="E16" s="55"/>
      <c r="F16" s="56"/>
      <c r="G16" s="17"/>
      <c r="H16" s="17"/>
      <c r="I16" s="17"/>
      <c r="J16" s="17"/>
      <c r="L16" s="20"/>
      <c r="M16" s="20"/>
      <c r="N16" s="20"/>
      <c r="O16" s="20"/>
    </row>
    <row r="17" spans="1:15" s="16" customFormat="1" ht="4.5" customHeight="1" x14ac:dyDescent="0.2">
      <c r="A17" s="19"/>
      <c r="C17" s="51"/>
      <c r="D17" s="51"/>
      <c r="E17" s="51"/>
      <c r="F17" s="52"/>
      <c r="G17" s="17"/>
      <c r="H17" s="17"/>
      <c r="I17" s="17"/>
      <c r="J17" s="17"/>
      <c r="L17" s="20"/>
    </row>
    <row r="18" spans="1:15" s="16" customFormat="1" ht="12" customHeight="1" x14ac:dyDescent="0.2">
      <c r="A18" s="5" t="s">
        <v>32</v>
      </c>
      <c r="B18" s="16" t="s">
        <v>3</v>
      </c>
      <c r="C18" s="51">
        <v>194441.94982636187</v>
      </c>
      <c r="D18" s="51">
        <v>726485.83044189506</v>
      </c>
      <c r="E18" s="51">
        <v>727883.84351294965</v>
      </c>
      <c r="F18" s="52">
        <f>SUM(C18:E18)</f>
        <v>1648811.6237812066</v>
      </c>
      <c r="G18" s="17"/>
      <c r="H18" s="17"/>
      <c r="I18" s="17"/>
      <c r="J18" s="17"/>
      <c r="L18" s="20"/>
      <c r="M18" s="20"/>
      <c r="N18" s="20"/>
      <c r="O18" s="20"/>
    </row>
    <row r="19" spans="1:15" s="16" customFormat="1" ht="12" customHeight="1" x14ac:dyDescent="0.2">
      <c r="A19" s="19"/>
      <c r="B19" s="16" t="s">
        <v>4</v>
      </c>
      <c r="C19" s="51">
        <v>111769.93125558825</v>
      </c>
      <c r="D19" s="51">
        <v>513107.54344965203</v>
      </c>
      <c r="E19" s="51">
        <v>869705.51264585787</v>
      </c>
      <c r="F19" s="52">
        <f>SUM(C19:E19)</f>
        <v>1494582.9873510981</v>
      </c>
      <c r="G19" s="17"/>
      <c r="H19" s="17"/>
      <c r="I19" s="17"/>
      <c r="J19" s="17"/>
      <c r="L19" s="20"/>
      <c r="M19" s="20"/>
      <c r="N19" s="20"/>
      <c r="O19" s="20"/>
    </row>
    <row r="20" spans="1:15" s="19" customFormat="1" ht="12" customHeight="1" x14ac:dyDescent="0.2">
      <c r="B20" s="19" t="s">
        <v>5</v>
      </c>
      <c r="C20" s="120">
        <f>SUM(C18:C19)</f>
        <v>306211.88108195015</v>
      </c>
      <c r="D20" s="120">
        <f t="shared" ref="D20:E20" si="1">SUM(D18:D19)</f>
        <v>1239593.3738915471</v>
      </c>
      <c r="E20" s="120">
        <f t="shared" si="1"/>
        <v>1597589.3561588074</v>
      </c>
      <c r="F20" s="166">
        <f>SUM(F18:F19)</f>
        <v>3143394.6111323046</v>
      </c>
      <c r="G20" s="168"/>
      <c r="H20" s="168"/>
      <c r="I20" s="168"/>
      <c r="J20" s="168"/>
      <c r="L20" s="167"/>
      <c r="M20" s="167"/>
      <c r="N20" s="167"/>
      <c r="O20" s="167"/>
    </row>
    <row r="21" spans="1:15" s="16" customFormat="1" ht="4.5" customHeight="1" x14ac:dyDescent="0.2">
      <c r="A21" s="53"/>
      <c r="B21" s="54"/>
      <c r="C21" s="55"/>
      <c r="D21" s="55"/>
      <c r="E21" s="55"/>
      <c r="F21" s="56"/>
      <c r="G21" s="17"/>
      <c r="H21" s="17"/>
      <c r="I21" s="17"/>
      <c r="J21" s="17"/>
      <c r="L21" s="20"/>
      <c r="M21" s="20"/>
      <c r="N21" s="20"/>
      <c r="O21" s="20"/>
    </row>
    <row r="22" spans="1:15" s="16" customFormat="1" ht="4.5" customHeight="1" x14ac:dyDescent="0.2">
      <c r="A22" s="19"/>
      <c r="B22" s="23"/>
      <c r="C22" s="51"/>
      <c r="D22" s="51"/>
      <c r="E22" s="51"/>
      <c r="F22" s="52"/>
      <c r="G22" s="22"/>
      <c r="H22" s="22"/>
      <c r="I22" s="22"/>
      <c r="J22" s="22"/>
      <c r="L22" s="20"/>
    </row>
    <row r="23" spans="1:15" s="16" customFormat="1" ht="12" customHeight="1" x14ac:dyDescent="0.2">
      <c r="A23" s="5" t="s">
        <v>33</v>
      </c>
      <c r="B23" s="16" t="s">
        <v>3</v>
      </c>
      <c r="C23" s="51">
        <v>120241.63572901963</v>
      </c>
      <c r="D23" s="51">
        <v>336025.83538689232</v>
      </c>
      <c r="E23" s="51">
        <v>334704.99762019899</v>
      </c>
      <c r="F23" s="52">
        <f>SUM(C23:E23)</f>
        <v>790972.46873611095</v>
      </c>
      <c r="G23" s="17"/>
      <c r="H23" s="17"/>
      <c r="I23" s="17"/>
      <c r="J23" s="17"/>
      <c r="L23" s="20"/>
    </row>
    <row r="24" spans="1:15" s="16" customFormat="1" ht="12" customHeight="1" x14ac:dyDescent="0.2">
      <c r="B24" s="16" t="s">
        <v>4</v>
      </c>
      <c r="C24" s="51">
        <v>70589.172812934237</v>
      </c>
      <c r="D24" s="51">
        <v>222830.32446141916</v>
      </c>
      <c r="E24" s="51">
        <v>404733.45837034128</v>
      </c>
      <c r="F24" s="52">
        <f>SUM(C24:E24)</f>
        <v>698152.95564469462</v>
      </c>
      <c r="G24" s="17"/>
      <c r="H24" s="17"/>
      <c r="I24" s="17"/>
      <c r="J24" s="17"/>
      <c r="L24" s="20"/>
      <c r="M24" s="20"/>
      <c r="N24" s="20"/>
      <c r="O24" s="20"/>
    </row>
    <row r="25" spans="1:15" s="19" customFormat="1" ht="12" customHeight="1" x14ac:dyDescent="0.2">
      <c r="B25" s="19" t="s">
        <v>5</v>
      </c>
      <c r="C25" s="120">
        <f>SUM(C23:C24)</f>
        <v>190830.80854195385</v>
      </c>
      <c r="D25" s="120">
        <f t="shared" ref="D25:E25" si="2">SUM(D23:D24)</f>
        <v>558856.15984831145</v>
      </c>
      <c r="E25" s="120">
        <f t="shared" si="2"/>
        <v>739438.45599054033</v>
      </c>
      <c r="F25" s="166">
        <f>SUM(F23:F24)</f>
        <v>1489125.4243808056</v>
      </c>
      <c r="G25" s="168"/>
      <c r="H25" s="168"/>
      <c r="I25" s="168"/>
      <c r="J25" s="168"/>
      <c r="L25" s="167"/>
      <c r="M25" s="167"/>
      <c r="N25" s="167"/>
      <c r="O25" s="167"/>
    </row>
    <row r="26" spans="1:15" s="16" customFormat="1" ht="4.5" customHeight="1" x14ac:dyDescent="0.2">
      <c r="A26" s="54"/>
      <c r="B26" s="54"/>
      <c r="C26" s="55"/>
      <c r="D26" s="55"/>
      <c r="E26" s="55"/>
      <c r="F26" s="56"/>
      <c r="G26" s="17"/>
      <c r="H26" s="17"/>
      <c r="I26" s="17"/>
      <c r="J26" s="17"/>
      <c r="L26" s="20"/>
      <c r="M26" s="20"/>
      <c r="N26" s="20"/>
      <c r="O26" s="20"/>
    </row>
    <row r="27" spans="1:15" s="16" customFormat="1" ht="4.5" customHeight="1" x14ac:dyDescent="0.2">
      <c r="C27" s="51"/>
      <c r="D27" s="51"/>
      <c r="E27" s="51"/>
      <c r="F27" s="52"/>
      <c r="G27" s="22"/>
      <c r="H27" s="22"/>
      <c r="I27" s="22"/>
      <c r="J27" s="22"/>
      <c r="L27" s="20"/>
    </row>
    <row r="28" spans="1:15" s="16" customFormat="1" ht="12" customHeight="1" x14ac:dyDescent="0.2">
      <c r="A28" s="5" t="s">
        <v>34</v>
      </c>
      <c r="B28" s="16" t="s">
        <v>3</v>
      </c>
      <c r="C28" s="51">
        <f>SUM(C13,C18,C23)</f>
        <v>349299.77044737281</v>
      </c>
      <c r="D28" s="51">
        <f>SUM(D13,D18,D23)</f>
        <v>1134436.2701873626</v>
      </c>
      <c r="E28" s="51">
        <f>SUM(E13,E18,E23)</f>
        <v>1231363.1953080939</v>
      </c>
      <c r="F28" s="52">
        <f>SUM(F13,F18,F23)</f>
        <v>2715099.2359428294</v>
      </c>
      <c r="G28" s="17"/>
      <c r="H28" s="17"/>
      <c r="I28" s="17"/>
      <c r="J28" s="17"/>
      <c r="L28" s="20"/>
    </row>
    <row r="29" spans="1:15" s="16" customFormat="1" ht="12" customHeight="1" x14ac:dyDescent="0.2">
      <c r="A29" s="19"/>
      <c r="B29" s="16" t="s">
        <v>4</v>
      </c>
      <c r="C29" s="51">
        <f t="shared" ref="C29:F30" si="3">SUM(C14,C19,C24)</f>
        <v>206621.89887260416</v>
      </c>
      <c r="D29" s="51">
        <f t="shared" si="3"/>
        <v>782273.17880498373</v>
      </c>
      <c r="E29" s="51">
        <f t="shared" si="3"/>
        <v>1442644.5938776378</v>
      </c>
      <c r="F29" s="52">
        <f t="shared" si="3"/>
        <v>2431539.6715552257</v>
      </c>
      <c r="G29" s="17"/>
      <c r="H29" s="17"/>
      <c r="I29" s="17"/>
      <c r="J29" s="17"/>
      <c r="L29" s="20"/>
      <c r="M29" s="20"/>
      <c r="N29" s="20"/>
      <c r="O29" s="20"/>
    </row>
    <row r="30" spans="1:15" s="19" customFormat="1" ht="12" customHeight="1" x14ac:dyDescent="0.2">
      <c r="B30" s="19" t="s">
        <v>5</v>
      </c>
      <c r="C30" s="120">
        <f t="shared" si="3"/>
        <v>555921.66931997705</v>
      </c>
      <c r="D30" s="120">
        <f t="shared" si="3"/>
        <v>1916709.4489923464</v>
      </c>
      <c r="E30" s="120">
        <f t="shared" si="3"/>
        <v>2674007.7891857317</v>
      </c>
      <c r="F30" s="166">
        <f t="shared" si="3"/>
        <v>5146638.9074980551</v>
      </c>
      <c r="G30" s="168"/>
      <c r="H30" s="168"/>
      <c r="I30" s="168"/>
      <c r="J30" s="168"/>
      <c r="L30" s="167"/>
      <c r="M30" s="167"/>
      <c r="N30" s="167"/>
      <c r="O30" s="167"/>
    </row>
    <row r="31" spans="1:15" s="16" customFormat="1" ht="4.5" customHeight="1" x14ac:dyDescent="0.2">
      <c r="A31" s="53"/>
      <c r="B31" s="54"/>
      <c r="C31" s="57"/>
      <c r="D31" s="57"/>
      <c r="E31" s="57"/>
      <c r="F31" s="58"/>
      <c r="G31" s="17"/>
      <c r="H31" s="17"/>
      <c r="I31" s="17"/>
      <c r="J31" s="17"/>
      <c r="L31" s="20"/>
      <c r="M31" s="20"/>
      <c r="N31" s="20"/>
      <c r="O31" s="20"/>
    </row>
    <row r="32" spans="1:15" s="16" customFormat="1" ht="9" customHeight="1" x14ac:dyDescent="0.2">
      <c r="C32" s="17"/>
      <c r="D32" s="17"/>
    </row>
    <row r="33" spans="1:8" s="35" customFormat="1" ht="9" customHeight="1" x14ac:dyDescent="0.15">
      <c r="A33" s="34" t="s">
        <v>85</v>
      </c>
      <c r="C33" s="36"/>
    </row>
    <row r="34" spans="1:8" x14ac:dyDescent="0.2">
      <c r="C34" s="24"/>
      <c r="D34" s="24"/>
      <c r="E34" s="24"/>
      <c r="F34" s="24"/>
    </row>
    <row r="35" spans="1:8" x14ac:dyDescent="0.2">
      <c r="C35" s="24"/>
      <c r="D35" s="24"/>
      <c r="E35" s="24"/>
      <c r="F35" s="24"/>
      <c r="G35" s="24"/>
    </row>
    <row r="36" spans="1:8" x14ac:dyDescent="0.2">
      <c r="C36" s="24"/>
      <c r="D36" s="24"/>
      <c r="E36" s="24"/>
      <c r="F36" s="24"/>
      <c r="G36" s="24"/>
    </row>
    <row r="37" spans="1:8" x14ac:dyDescent="0.2">
      <c r="C37" s="24"/>
      <c r="D37" s="24"/>
      <c r="E37" s="24"/>
      <c r="F37" s="24"/>
      <c r="G37" s="24"/>
    </row>
    <row r="38" spans="1:8" x14ac:dyDescent="0.2">
      <c r="C38" s="24"/>
      <c r="D38" s="24"/>
      <c r="E38" s="24"/>
      <c r="F38" s="24"/>
      <c r="H38" s="24"/>
    </row>
    <row r="39" spans="1:8" x14ac:dyDescent="0.2">
      <c r="C39" s="24"/>
      <c r="D39" s="24"/>
      <c r="E39" s="24"/>
      <c r="F39" s="24"/>
      <c r="H39" s="24"/>
    </row>
    <row r="40" spans="1:8" x14ac:dyDescent="0.2">
      <c r="C40" s="24"/>
      <c r="D40" s="24"/>
      <c r="E40" s="24"/>
      <c r="F40" s="24"/>
      <c r="G40" s="24"/>
      <c r="H40" s="24"/>
    </row>
    <row r="41" spans="1:8" x14ac:dyDescent="0.2">
      <c r="C41" s="24"/>
      <c r="D41" s="24"/>
      <c r="E41" s="24"/>
      <c r="F41" s="24"/>
      <c r="G41" s="24"/>
      <c r="H41" s="24"/>
    </row>
    <row r="42" spans="1:8" x14ac:dyDescent="0.2">
      <c r="C42" s="24"/>
      <c r="D42" s="24"/>
      <c r="E42" s="24"/>
      <c r="F42" s="24"/>
      <c r="G42" s="24"/>
      <c r="H42" s="24"/>
    </row>
  </sheetData>
  <phoneticPr fontId="5" type="noConversion"/>
  <hyperlinks>
    <hyperlink ref="F1" location="B!A1" display="Terug naar inhoud" xr:uid="{00000000-0004-0000-02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9"/>
  <sheetViews>
    <sheetView zoomScaleNormal="100" workbookViewId="0">
      <selection activeCell="B1" sqref="B1"/>
    </sheetView>
  </sheetViews>
  <sheetFormatPr baseColWidth="10" defaultColWidth="9.140625" defaultRowHeight="12.75" x14ac:dyDescent="0.2"/>
  <cols>
    <col min="1" max="1" width="20.7109375" style="94" customWidth="1"/>
    <col min="2" max="2" width="15.28515625" style="94" customWidth="1"/>
    <col min="3" max="10" width="11.7109375" style="94" customWidth="1"/>
    <col min="11" max="11" width="9.140625" style="94" customWidth="1"/>
    <col min="12" max="15" width="12" style="94" customWidth="1"/>
    <col min="16" max="16384" width="9.140625" style="94"/>
  </cols>
  <sheetData>
    <row r="1" spans="1:10" ht="24" customHeight="1" x14ac:dyDescent="0.35">
      <c r="A1" s="93" t="s">
        <v>61</v>
      </c>
      <c r="J1" s="95" t="s">
        <v>26</v>
      </c>
    </row>
    <row r="2" spans="1:10" ht="4.5" customHeight="1" x14ac:dyDescent="0.25">
      <c r="A2" s="96"/>
    </row>
    <row r="3" spans="1:10" ht="15.75" customHeight="1" x14ac:dyDescent="0.25">
      <c r="A3" s="97" t="s">
        <v>50</v>
      </c>
    </row>
    <row r="4" spans="1:10" ht="4.5" customHeight="1" x14ac:dyDescent="0.25">
      <c r="A4" s="97"/>
    </row>
    <row r="5" spans="1:10" ht="12" customHeight="1" x14ac:dyDescent="0.25">
      <c r="A5" s="97"/>
      <c r="B5" s="153" t="s">
        <v>81</v>
      </c>
    </row>
    <row r="6" spans="1:10" ht="4.5" customHeight="1" x14ac:dyDescent="0.2">
      <c r="B6" s="131"/>
    </row>
    <row r="7" spans="1:10" s="132" customFormat="1" ht="19.5" customHeight="1" x14ac:dyDescent="0.2">
      <c r="A7" s="25" t="s">
        <v>107</v>
      </c>
      <c r="B7" s="25"/>
      <c r="C7" s="25"/>
      <c r="D7" s="25"/>
      <c r="E7" s="25"/>
      <c r="F7" s="25"/>
      <c r="G7" s="25"/>
      <c r="H7" s="25"/>
      <c r="I7" s="25"/>
      <c r="J7" s="25"/>
    </row>
    <row r="8" spans="1:10" ht="4.5" customHeight="1" x14ac:dyDescent="0.2"/>
    <row r="9" spans="1:10" ht="4.5" customHeight="1" x14ac:dyDescent="0.2">
      <c r="A9" s="184"/>
      <c r="B9" s="185"/>
      <c r="C9" s="98"/>
      <c r="D9" s="99"/>
      <c r="E9" s="99"/>
      <c r="F9" s="133"/>
      <c r="G9" s="98"/>
      <c r="H9" s="99"/>
      <c r="I9" s="99"/>
      <c r="J9" s="133"/>
    </row>
    <row r="10" spans="1:10" s="100" customFormat="1" ht="24" x14ac:dyDescent="0.2">
      <c r="A10" s="186"/>
      <c r="B10" s="187"/>
      <c r="C10" s="129" t="s">
        <v>2</v>
      </c>
      <c r="D10" s="129" t="s">
        <v>32</v>
      </c>
      <c r="E10" s="129" t="s">
        <v>33</v>
      </c>
      <c r="F10" s="130" t="s">
        <v>34</v>
      </c>
      <c r="G10" s="129" t="s">
        <v>2</v>
      </c>
      <c r="H10" s="129" t="s">
        <v>32</v>
      </c>
      <c r="I10" s="129" t="s">
        <v>33</v>
      </c>
      <c r="J10" s="130" t="s">
        <v>34</v>
      </c>
    </row>
    <row r="11" spans="1:10" s="100" customFormat="1" ht="4.5" customHeight="1" x14ac:dyDescent="0.2">
      <c r="A11" s="186"/>
      <c r="B11" s="187"/>
      <c r="C11" s="134"/>
      <c r="D11" s="101"/>
      <c r="E11" s="101"/>
      <c r="F11" s="135"/>
      <c r="G11" s="101"/>
      <c r="H11" s="101"/>
      <c r="I11" s="101"/>
      <c r="J11" s="102"/>
    </row>
    <row r="12" spans="1:10" s="100" customFormat="1" ht="4.5" customHeight="1" x14ac:dyDescent="0.2">
      <c r="A12" s="186"/>
      <c r="B12" s="187"/>
      <c r="C12" s="190" t="s">
        <v>75</v>
      </c>
      <c r="D12" s="191"/>
      <c r="E12" s="191"/>
      <c r="F12" s="192"/>
      <c r="G12" s="190" t="s">
        <v>76</v>
      </c>
      <c r="H12" s="191"/>
      <c r="I12" s="191"/>
      <c r="J12" s="191"/>
    </row>
    <row r="13" spans="1:10" s="100" customFormat="1" ht="12.75" customHeight="1" x14ac:dyDescent="0.2">
      <c r="A13" s="186"/>
      <c r="B13" s="187"/>
      <c r="C13" s="193"/>
      <c r="D13" s="194"/>
      <c r="E13" s="194"/>
      <c r="F13" s="195"/>
      <c r="G13" s="193"/>
      <c r="H13" s="194"/>
      <c r="I13" s="194"/>
      <c r="J13" s="194"/>
    </row>
    <row r="14" spans="1:10" s="100" customFormat="1" ht="4.5" customHeight="1" x14ac:dyDescent="0.2">
      <c r="A14" s="188"/>
      <c r="B14" s="189"/>
      <c r="C14" s="196"/>
      <c r="D14" s="197"/>
      <c r="E14" s="197"/>
      <c r="F14" s="198"/>
      <c r="G14" s="196"/>
      <c r="H14" s="197"/>
      <c r="I14" s="197"/>
      <c r="J14" s="197"/>
    </row>
    <row r="15" spans="1:10" ht="4.5" customHeight="1" x14ac:dyDescent="0.2">
      <c r="C15" s="103"/>
      <c r="D15" s="103"/>
      <c r="E15" s="103"/>
      <c r="F15" s="104"/>
      <c r="G15" s="104"/>
      <c r="H15" s="104"/>
      <c r="I15" s="104"/>
      <c r="J15" s="136"/>
    </row>
    <row r="16" spans="1:10" s="106" customFormat="1" ht="12" customHeight="1" x14ac:dyDescent="0.2">
      <c r="A16" s="105" t="s">
        <v>93</v>
      </c>
      <c r="C16" s="107">
        <v>115.01305360049101</v>
      </c>
      <c r="D16" s="107">
        <v>29564.890548971118</v>
      </c>
      <c r="E16" s="107">
        <v>14776.972891950989</v>
      </c>
      <c r="F16" s="107">
        <f>SUM(C16:E16)</f>
        <v>44456.876494522599</v>
      </c>
      <c r="G16" s="108">
        <f t="shared" ref="G16:J35" si="0">C16/C$37*100</f>
        <v>2.2370906782013429E-2</v>
      </c>
      <c r="H16" s="108">
        <f t="shared" si="0"/>
        <v>0.94054021866256643</v>
      </c>
      <c r="I16" s="108">
        <f t="shared" si="0"/>
        <v>0.99232560602444975</v>
      </c>
      <c r="J16" s="109">
        <f t="shared" si="0"/>
        <v>0.86380407278532967</v>
      </c>
    </row>
    <row r="17" spans="1:10" s="106" customFormat="1" ht="12" customHeight="1" x14ac:dyDescent="0.2">
      <c r="A17" s="105" t="s">
        <v>88</v>
      </c>
      <c r="C17" s="107">
        <v>65.756868921750794</v>
      </c>
      <c r="D17" s="107">
        <v>663.62993896187709</v>
      </c>
      <c r="E17" s="107">
        <v>1958.5187856012017</v>
      </c>
      <c r="F17" s="107">
        <f t="shared" ref="F17:F35" si="1">SUM(C17:E17)</f>
        <v>2687.9055934848293</v>
      </c>
      <c r="G17" s="108">
        <f t="shared" si="0"/>
        <v>1.2790207188441113E-2</v>
      </c>
      <c r="H17" s="108">
        <f t="shared" si="0"/>
        <v>2.1111887658381713E-2</v>
      </c>
      <c r="I17" s="108">
        <f t="shared" si="0"/>
        <v>0.13152141206746065</v>
      </c>
      <c r="J17" s="109">
        <f t="shared" si="0"/>
        <v>5.2226426640673437E-2</v>
      </c>
    </row>
    <row r="18" spans="1:10" s="106" customFormat="1" ht="12" customHeight="1" x14ac:dyDescent="0.2">
      <c r="A18" s="105" t="s">
        <v>68</v>
      </c>
      <c r="C18" s="107">
        <v>21786.306975918516</v>
      </c>
      <c r="D18" s="107">
        <v>415827.40374832886</v>
      </c>
      <c r="E18" s="107">
        <v>145852.20633825628</v>
      </c>
      <c r="F18" s="107">
        <f t="shared" si="1"/>
        <v>583465.91706250363</v>
      </c>
      <c r="G18" s="108">
        <f t="shared" si="0"/>
        <v>4.237601100267816</v>
      </c>
      <c r="H18" s="108">
        <f t="shared" si="0"/>
        <v>13.228609678074768</v>
      </c>
      <c r="I18" s="108">
        <f t="shared" si="0"/>
        <v>9.7944876872210518</v>
      </c>
      <c r="J18" s="109">
        <f t="shared" si="0"/>
        <v>11.336834146504069</v>
      </c>
    </row>
    <row r="19" spans="1:10" s="106" customFormat="1" ht="12" customHeight="1" x14ac:dyDescent="0.2">
      <c r="A19" s="105" t="s">
        <v>89</v>
      </c>
      <c r="C19" s="107">
        <v>2832.7486105219768</v>
      </c>
      <c r="D19" s="107">
        <v>13605.490528850427</v>
      </c>
      <c r="E19" s="107">
        <v>14100.529995735906</v>
      </c>
      <c r="F19" s="107">
        <f t="shared" si="1"/>
        <v>30538.769135108309</v>
      </c>
      <c r="G19" s="108">
        <f t="shared" si="0"/>
        <v>0.55099097988469259</v>
      </c>
      <c r="H19" s="108">
        <f t="shared" si="0"/>
        <v>0.43282795232474786</v>
      </c>
      <c r="I19" s="108">
        <f t="shared" si="0"/>
        <v>0.94690009080995019</v>
      </c>
      <c r="J19" s="109">
        <f t="shared" si="0"/>
        <v>0.59337306704414139</v>
      </c>
    </row>
    <row r="20" spans="1:10" s="106" customFormat="1" ht="12" customHeight="1" x14ac:dyDescent="0.2">
      <c r="A20" s="105" t="s">
        <v>90</v>
      </c>
      <c r="C20" s="107">
        <v>1390.5349142610955</v>
      </c>
      <c r="D20" s="107">
        <v>23306.884023043469</v>
      </c>
      <c r="E20" s="107">
        <v>13116.397612079027</v>
      </c>
      <c r="F20" s="107">
        <f t="shared" si="1"/>
        <v>37813.816549383591</v>
      </c>
      <c r="G20" s="108">
        <f t="shared" si="0"/>
        <v>0.27046953341596347</v>
      </c>
      <c r="H20" s="108">
        <f t="shared" si="0"/>
        <v>0.74145587513900846</v>
      </c>
      <c r="I20" s="108">
        <f t="shared" si="0"/>
        <v>0.88081214633300375</v>
      </c>
      <c r="J20" s="109">
        <f t="shared" si="0"/>
        <v>0.73472837766592181</v>
      </c>
    </row>
    <row r="21" spans="1:10" s="106" customFormat="1" ht="12" customHeight="1" x14ac:dyDescent="0.2">
      <c r="A21" s="105" t="s">
        <v>94</v>
      </c>
      <c r="C21" s="107">
        <v>22805.493084847512</v>
      </c>
      <c r="D21" s="107">
        <v>211544.07786059577</v>
      </c>
      <c r="E21" s="107">
        <v>88033.72072854689</v>
      </c>
      <c r="F21" s="107">
        <f t="shared" si="1"/>
        <v>322383.2916739902</v>
      </c>
      <c r="G21" s="108">
        <f t="shared" si="0"/>
        <v>4.435840488951226</v>
      </c>
      <c r="H21" s="108">
        <f t="shared" si="0"/>
        <v>6.7297970516146526</v>
      </c>
      <c r="I21" s="108">
        <f t="shared" si="0"/>
        <v>5.9117733998230708</v>
      </c>
      <c r="J21" s="109">
        <f t="shared" si="0"/>
        <v>6.2639578464367327</v>
      </c>
    </row>
    <row r="22" spans="1:10" s="106" customFormat="1" ht="12" customHeight="1" x14ac:dyDescent="0.2">
      <c r="A22" s="105" t="s">
        <v>95</v>
      </c>
      <c r="C22" s="107">
        <v>46703.394474074776</v>
      </c>
      <c r="D22" s="107">
        <v>365229.04997957911</v>
      </c>
      <c r="E22" s="107">
        <v>166578.43201191863</v>
      </c>
      <c r="F22" s="107">
        <f t="shared" si="1"/>
        <v>578510.87646557251</v>
      </c>
      <c r="G22" s="108">
        <f t="shared" si="0"/>
        <v>9.0841626361154848</v>
      </c>
      <c r="H22" s="108">
        <f t="shared" si="0"/>
        <v>11.618937332466102</v>
      </c>
      <c r="I22" s="108">
        <f t="shared" si="0"/>
        <v>11.186326503100551</v>
      </c>
      <c r="J22" s="109">
        <f t="shared" si="0"/>
        <v>11.240556931685051</v>
      </c>
    </row>
    <row r="23" spans="1:10" s="106" customFormat="1" ht="12" customHeight="1" x14ac:dyDescent="0.2">
      <c r="A23" s="105" t="s">
        <v>70</v>
      </c>
      <c r="C23" s="107">
        <v>27454.142772639749</v>
      </c>
      <c r="D23" s="107">
        <v>182983.77208683628</v>
      </c>
      <c r="E23" s="107">
        <v>72303.25124372229</v>
      </c>
      <c r="F23" s="107">
        <f t="shared" si="1"/>
        <v>282741.16610319831</v>
      </c>
      <c r="G23" s="108">
        <f t="shared" si="0"/>
        <v>5.3400379306526782</v>
      </c>
      <c r="H23" s="108">
        <f t="shared" si="0"/>
        <v>5.8212154286579478</v>
      </c>
      <c r="I23" s="108">
        <f t="shared" si="0"/>
        <v>4.8554171502233769</v>
      </c>
      <c r="J23" s="109">
        <f t="shared" si="0"/>
        <v>5.4937051381490392</v>
      </c>
    </row>
    <row r="24" spans="1:10" s="106" customFormat="1" ht="12" customHeight="1" x14ac:dyDescent="0.2">
      <c r="A24" s="105" t="s">
        <v>96</v>
      </c>
      <c r="C24" s="107">
        <v>25165.16984514509</v>
      </c>
      <c r="D24" s="107">
        <v>127199.17398083604</v>
      </c>
      <c r="E24" s="107">
        <v>56873.368474464238</v>
      </c>
      <c r="F24" s="107">
        <f t="shared" si="1"/>
        <v>209237.71230044536</v>
      </c>
      <c r="G24" s="108">
        <f t="shared" si="0"/>
        <v>4.8948154242978266</v>
      </c>
      <c r="H24" s="108">
        <f t="shared" si="0"/>
        <v>4.046554432916607</v>
      </c>
      <c r="I24" s="108">
        <f t="shared" si="0"/>
        <v>3.8192463538195778</v>
      </c>
      <c r="J24" s="109">
        <f t="shared" si="0"/>
        <v>4.0655215192115044</v>
      </c>
    </row>
    <row r="25" spans="1:10" s="106" customFormat="1" ht="12" customHeight="1" x14ac:dyDescent="0.2">
      <c r="A25" s="105" t="s">
        <v>71</v>
      </c>
      <c r="C25" s="107">
        <v>33783.953561344402</v>
      </c>
      <c r="D25" s="107">
        <v>139730.71360706064</v>
      </c>
      <c r="E25" s="107">
        <v>46328.504379607133</v>
      </c>
      <c r="F25" s="107">
        <f t="shared" si="1"/>
        <v>219843.17154801215</v>
      </c>
      <c r="G25" s="108">
        <f t="shared" si="0"/>
        <v>6.5712338920586646</v>
      </c>
      <c r="H25" s="108">
        <f t="shared" si="0"/>
        <v>4.4452170628595429</v>
      </c>
      <c r="I25" s="108">
        <f t="shared" si="0"/>
        <v>3.111121710843868</v>
      </c>
      <c r="J25" s="109">
        <f t="shared" si="0"/>
        <v>4.2715872533378265</v>
      </c>
    </row>
    <row r="26" spans="1:10" s="106" customFormat="1" ht="12" customHeight="1" x14ac:dyDescent="0.2">
      <c r="A26" s="105" t="s">
        <v>72</v>
      </c>
      <c r="C26" s="107">
        <v>18600.147438357075</v>
      </c>
      <c r="D26" s="107">
        <v>90294.699426549632</v>
      </c>
      <c r="E26" s="107">
        <v>47391.277416541605</v>
      </c>
      <c r="F26" s="107">
        <f t="shared" si="1"/>
        <v>156286.12428144831</v>
      </c>
      <c r="G26" s="108">
        <f t="shared" si="0"/>
        <v>3.6178690283327599</v>
      </c>
      <c r="H26" s="108">
        <f t="shared" si="0"/>
        <v>2.8725219260340942</v>
      </c>
      <c r="I26" s="108">
        <f t="shared" si="0"/>
        <v>3.1824906512658195</v>
      </c>
      <c r="J26" s="109">
        <f t="shared" si="0"/>
        <v>3.0366638711287393</v>
      </c>
    </row>
    <row r="27" spans="1:10" s="106" customFormat="1" ht="12" customHeight="1" x14ac:dyDescent="0.2">
      <c r="A27" s="105" t="s">
        <v>91</v>
      </c>
      <c r="C27" s="107">
        <v>3640.8700248002137</v>
      </c>
      <c r="D27" s="107">
        <v>18769.700864204427</v>
      </c>
      <c r="E27" s="107">
        <v>9462.8245710203573</v>
      </c>
      <c r="F27" s="107">
        <f t="shared" si="1"/>
        <v>31873.395460025</v>
      </c>
      <c r="G27" s="108">
        <f t="shared" si="0"/>
        <v>0.70817669282267259</v>
      </c>
      <c r="H27" s="108">
        <f t="shared" si="0"/>
        <v>0.59711564045225785</v>
      </c>
      <c r="I27" s="108">
        <f t="shared" si="0"/>
        <v>0.63546189032096478</v>
      </c>
      <c r="J27" s="109">
        <f t="shared" si="0"/>
        <v>0.61930506555626352</v>
      </c>
    </row>
    <row r="28" spans="1:10" s="106" customFormat="1" ht="12" customHeight="1" x14ac:dyDescent="0.2">
      <c r="A28" s="105" t="s">
        <v>97</v>
      </c>
      <c r="C28" s="107">
        <v>49036.387512493551</v>
      </c>
      <c r="D28" s="107">
        <v>217593.67353196908</v>
      </c>
      <c r="E28" s="107">
        <v>75266.205928913434</v>
      </c>
      <c r="F28" s="107">
        <f t="shared" si="1"/>
        <v>341896.26697337604</v>
      </c>
      <c r="G28" s="108">
        <f t="shared" si="0"/>
        <v>9.5379473862086677</v>
      </c>
      <c r="H28" s="108">
        <f t="shared" si="0"/>
        <v>6.9222512745095042</v>
      </c>
      <c r="I28" s="108">
        <f t="shared" si="0"/>
        <v>5.0543899591406092</v>
      </c>
      <c r="J28" s="109">
        <f t="shared" si="0"/>
        <v>6.6430980124770915</v>
      </c>
    </row>
    <row r="29" spans="1:10" s="106" customFormat="1" ht="12" customHeight="1" x14ac:dyDescent="0.2">
      <c r="A29" s="105" t="s">
        <v>73</v>
      </c>
      <c r="C29" s="107">
        <v>34668.459250981112</v>
      </c>
      <c r="D29" s="107">
        <v>174705.44080619051</v>
      </c>
      <c r="E29" s="107">
        <v>80120.252141814868</v>
      </c>
      <c r="F29" s="107">
        <f t="shared" si="1"/>
        <v>289494.1521989865</v>
      </c>
      <c r="G29" s="108">
        <f t="shared" si="0"/>
        <v>6.7432769229284997</v>
      </c>
      <c r="H29" s="108">
        <f t="shared" si="0"/>
        <v>5.5578590160927508</v>
      </c>
      <c r="I29" s="108">
        <f t="shared" si="0"/>
        <v>5.3803562030464773</v>
      </c>
      <c r="J29" s="109">
        <f t="shared" si="0"/>
        <v>5.6249167155913566</v>
      </c>
    </row>
    <row r="30" spans="1:10" s="106" customFormat="1" ht="12" customHeight="1" x14ac:dyDescent="0.2">
      <c r="A30" s="105" t="s">
        <v>98</v>
      </c>
      <c r="C30" s="107">
        <v>42045.126600845208</v>
      </c>
      <c r="D30" s="107">
        <v>226563.15168879312</v>
      </c>
      <c r="E30" s="107">
        <v>184093.67470035999</v>
      </c>
      <c r="F30" s="107">
        <f t="shared" si="1"/>
        <v>452701.95298999833</v>
      </c>
      <c r="G30" s="108">
        <f t="shared" si="0"/>
        <v>8.1780943847703025</v>
      </c>
      <c r="H30" s="108">
        <f t="shared" si="0"/>
        <v>7.2075949639419008</v>
      </c>
      <c r="I30" s="108">
        <f t="shared" si="0"/>
        <v>12.362536538982813</v>
      </c>
      <c r="J30" s="109">
        <f t="shared" si="0"/>
        <v>8.7960698453210711</v>
      </c>
    </row>
    <row r="31" spans="1:10" s="106" customFormat="1" ht="12" customHeight="1" x14ac:dyDescent="0.2">
      <c r="A31" s="105" t="s">
        <v>69</v>
      </c>
      <c r="C31" s="107">
        <v>42773.990492250552</v>
      </c>
      <c r="D31" s="107">
        <v>298633.26360530948</v>
      </c>
      <c r="E31" s="107">
        <v>161065.70445336937</v>
      </c>
      <c r="F31" s="107">
        <f t="shared" si="1"/>
        <v>502472.95855092938</v>
      </c>
      <c r="G31" s="108">
        <f t="shared" si="0"/>
        <v>8.3198639114541404</v>
      </c>
      <c r="H31" s="108">
        <f t="shared" si="0"/>
        <v>9.5003427997141152</v>
      </c>
      <c r="I31" s="108">
        <f t="shared" si="0"/>
        <v>10.81612749445482</v>
      </c>
      <c r="J31" s="109">
        <f t="shared" si="0"/>
        <v>9.7631282781250608</v>
      </c>
    </row>
    <row r="32" spans="1:10" s="106" customFormat="1" ht="12" customHeight="1" x14ac:dyDescent="0.2">
      <c r="A32" s="105" t="s">
        <v>99</v>
      </c>
      <c r="C32" s="107">
        <v>59644.366182401871</v>
      </c>
      <c r="D32" s="107">
        <v>477660.72301099385</v>
      </c>
      <c r="E32" s="107">
        <v>235555.66956754032</v>
      </c>
      <c r="F32" s="107">
        <f t="shared" si="1"/>
        <v>772860.75876093598</v>
      </c>
      <c r="G32" s="108">
        <f t="shared" si="0"/>
        <v>11.6012792823813</v>
      </c>
      <c r="H32" s="108">
        <f t="shared" si="0"/>
        <v>15.195697076000652</v>
      </c>
      <c r="I32" s="108">
        <f t="shared" si="0"/>
        <v>15.818390157799293</v>
      </c>
      <c r="J32" s="109">
        <f t="shared" si="0"/>
        <v>15.016805582279485</v>
      </c>
    </row>
    <row r="33" spans="1:10" s="106" customFormat="1" ht="12" customHeight="1" x14ac:dyDescent="0.2">
      <c r="A33" s="105" t="s">
        <v>74</v>
      </c>
      <c r="C33" s="107">
        <v>14005.815889109426</v>
      </c>
      <c r="D33" s="107">
        <v>43048.995885614502</v>
      </c>
      <c r="E33" s="107">
        <v>30835.373263952257</v>
      </c>
      <c r="F33" s="107">
        <f t="shared" si="1"/>
        <v>87890.185038676194</v>
      </c>
      <c r="G33" s="108">
        <f t="shared" si="0"/>
        <v>2.7242368744478922</v>
      </c>
      <c r="H33" s="108">
        <f t="shared" si="0"/>
        <v>1.3695065752532896</v>
      </c>
      <c r="I33" s="108">
        <f t="shared" si="0"/>
        <v>2.0707035659386404</v>
      </c>
      <c r="J33" s="109">
        <f t="shared" si="0"/>
        <v>1.7077200599915878</v>
      </c>
    </row>
    <row r="34" spans="1:10" s="106" customFormat="1" ht="12" customHeight="1" x14ac:dyDescent="0.2">
      <c r="A34" s="105" t="s">
        <v>100</v>
      </c>
      <c r="C34" s="107">
        <v>16116.236889909773</v>
      </c>
      <c r="D34" s="107">
        <v>67502.293303921164</v>
      </c>
      <c r="E34" s="107">
        <v>35525.190172617396</v>
      </c>
      <c r="F34" s="107">
        <f t="shared" si="1"/>
        <v>119143.72036644834</v>
      </c>
      <c r="G34" s="108">
        <f t="shared" si="0"/>
        <v>3.1347296837572043</v>
      </c>
      <c r="H34" s="108">
        <f t="shared" si="0"/>
        <v>2.1474330033162992</v>
      </c>
      <c r="I34" s="108">
        <f t="shared" si="0"/>
        <v>2.3856412355184351</v>
      </c>
      <c r="J34" s="109">
        <f t="shared" si="0"/>
        <v>2.3149811461004144</v>
      </c>
    </row>
    <row r="35" spans="1:10" s="106" customFormat="1" ht="12" customHeight="1" x14ac:dyDescent="0.2">
      <c r="A35" s="105" t="s">
        <v>101</v>
      </c>
      <c r="C35" s="107">
        <v>305.68885801108388</v>
      </c>
      <c r="D35" s="107">
        <v>4441.8644948713909</v>
      </c>
      <c r="E35" s="107">
        <v>885.03943512022124</v>
      </c>
      <c r="F35" s="107">
        <f t="shared" si="1"/>
        <v>5632.5927880026957</v>
      </c>
      <c r="G35" s="108">
        <f t="shared" si="0"/>
        <v>5.9458789526799435E-2</v>
      </c>
      <c r="H35" s="108">
        <f t="shared" si="0"/>
        <v>0.14130788667577926</v>
      </c>
      <c r="I35" s="108">
        <f t="shared" si="0"/>
        <v>5.94335051050673E-2</v>
      </c>
      <c r="J35" s="109">
        <f t="shared" si="0"/>
        <v>0.1094421600045937</v>
      </c>
    </row>
    <row r="36" spans="1:10" s="106" customFormat="1" ht="12" customHeight="1" x14ac:dyDescent="0.2">
      <c r="A36" s="105" t="s">
        <v>92</v>
      </c>
      <c r="C36" s="107">
        <v>51179.268684509778</v>
      </c>
      <c r="D36" s="107">
        <v>14525.718210824316</v>
      </c>
      <c r="E36" s="107">
        <v>9002.3102676734561</v>
      </c>
      <c r="F36" s="107">
        <f>SUM(C36:E36)</f>
        <v>74707.297163007548</v>
      </c>
      <c r="G36" s="108">
        <f t="shared" ref="G36:J37" si="2">C36/C$37*100</f>
        <v>9.9547539437549499</v>
      </c>
      <c r="H36" s="108">
        <f t="shared" si="2"/>
        <v>0.46210291763501815</v>
      </c>
      <c r="I36" s="108">
        <f t="shared" si="2"/>
        <v>0.60453673816070341</v>
      </c>
      <c r="J36" s="109">
        <f t="shared" si="2"/>
        <v>1.4515744839640425</v>
      </c>
    </row>
    <row r="37" spans="1:10" s="138" customFormat="1" ht="12" customHeight="1" x14ac:dyDescent="0.2">
      <c r="A37" s="137" t="s">
        <v>5</v>
      </c>
      <c r="C37" s="116">
        <f>SUM(C16:C36)</f>
        <v>514118.87198494503</v>
      </c>
      <c r="D37" s="116">
        <f>SUM(D16:D36)</f>
        <v>3143394.6111323056</v>
      </c>
      <c r="E37" s="116">
        <f>SUM(E16:E36)</f>
        <v>1489125.4243808058</v>
      </c>
      <c r="F37" s="116">
        <f>SUM(F16:F36)</f>
        <v>5146638.9074980561</v>
      </c>
      <c r="G37" s="117">
        <f t="shared" si="2"/>
        <v>100</v>
      </c>
      <c r="H37" s="117">
        <f t="shared" si="2"/>
        <v>100</v>
      </c>
      <c r="I37" s="117">
        <f t="shared" si="2"/>
        <v>100</v>
      </c>
      <c r="J37" s="118">
        <f t="shared" si="2"/>
        <v>100</v>
      </c>
    </row>
    <row r="38" spans="1:10" s="106" customFormat="1" ht="4.5" customHeight="1" x14ac:dyDescent="0.2">
      <c r="A38" s="110"/>
      <c r="B38" s="111"/>
      <c r="C38" s="112"/>
      <c r="D38" s="112"/>
      <c r="E38" s="112"/>
      <c r="F38" s="112"/>
      <c r="G38" s="112"/>
      <c r="H38" s="112"/>
      <c r="I38" s="112"/>
      <c r="J38" s="139"/>
    </row>
    <row r="39" spans="1:10" ht="4.5" customHeight="1" x14ac:dyDescent="0.2">
      <c r="A39" s="140"/>
      <c r="B39" s="140"/>
      <c r="C39" s="140"/>
      <c r="D39" s="140"/>
      <c r="E39" s="140"/>
      <c r="F39" s="140"/>
    </row>
    <row r="40" spans="1:10" s="114" customFormat="1" ht="9" customHeight="1" x14ac:dyDescent="0.15">
      <c r="A40" s="113" t="s">
        <v>85</v>
      </c>
      <c r="C40" s="141"/>
    </row>
    <row r="41" spans="1:10" x14ac:dyDescent="0.2">
      <c r="C41" s="115"/>
      <c r="D41" s="115"/>
      <c r="E41" s="115"/>
      <c r="F41" s="115"/>
    </row>
    <row r="42" spans="1:10" x14ac:dyDescent="0.2">
      <c r="C42" s="115"/>
      <c r="D42" s="115"/>
      <c r="E42" s="115"/>
      <c r="F42" s="115"/>
      <c r="G42" s="115"/>
    </row>
    <row r="43" spans="1:10" x14ac:dyDescent="0.2">
      <c r="C43" s="115"/>
      <c r="D43" s="115"/>
      <c r="E43" s="115"/>
      <c r="F43" s="115"/>
      <c r="G43" s="115"/>
    </row>
    <row r="44" spans="1:10" x14ac:dyDescent="0.2">
      <c r="C44" s="115"/>
      <c r="D44" s="115"/>
      <c r="E44" s="115"/>
      <c r="F44" s="115"/>
      <c r="G44" s="115"/>
    </row>
    <row r="45" spans="1:10" x14ac:dyDescent="0.2">
      <c r="C45" s="115"/>
      <c r="D45" s="115"/>
      <c r="E45" s="115"/>
      <c r="F45" s="115"/>
      <c r="H45" s="115"/>
    </row>
    <row r="46" spans="1:10" x14ac:dyDescent="0.2">
      <c r="C46" s="115"/>
      <c r="D46" s="115"/>
      <c r="E46" s="115"/>
      <c r="F46" s="115"/>
      <c r="H46" s="115"/>
    </row>
    <row r="47" spans="1:10" x14ac:dyDescent="0.2">
      <c r="C47" s="115"/>
      <c r="D47" s="115"/>
      <c r="E47" s="115"/>
      <c r="F47" s="115"/>
      <c r="G47" s="115"/>
      <c r="H47" s="115"/>
    </row>
    <row r="48" spans="1:10" x14ac:dyDescent="0.2">
      <c r="C48" s="115"/>
      <c r="D48" s="115"/>
      <c r="E48" s="115"/>
      <c r="F48" s="115"/>
      <c r="G48" s="115"/>
      <c r="H48" s="115"/>
    </row>
    <row r="49" spans="3:8" x14ac:dyDescent="0.2">
      <c r="C49" s="115"/>
      <c r="D49" s="115"/>
      <c r="E49" s="115"/>
      <c r="F49" s="115"/>
      <c r="G49" s="115"/>
      <c r="H49" s="115"/>
    </row>
  </sheetData>
  <mergeCells count="3">
    <mergeCell ref="A9:B14"/>
    <mergeCell ref="C12:F14"/>
    <mergeCell ref="G12:J14"/>
  </mergeCells>
  <phoneticPr fontId="5" type="noConversion"/>
  <hyperlinks>
    <hyperlink ref="J1" location="B!A1" display="Terug naar inhoud" xr:uid="{00000000-0004-0000-03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55"/>
  <sheetViews>
    <sheetView showGridLines="0" zoomScaleNormal="100" workbookViewId="0">
      <selection activeCell="B1" sqref="B1"/>
    </sheetView>
  </sheetViews>
  <sheetFormatPr baseColWidth="10" defaultColWidth="9.140625" defaultRowHeight="12.75" x14ac:dyDescent="0.2"/>
  <cols>
    <col min="1" max="1" width="7.7109375" style="2" customWidth="1"/>
    <col min="2" max="2" width="10.28515625" style="2" customWidth="1"/>
    <col min="3" max="13" width="6.7109375" style="2" customWidth="1"/>
    <col min="14" max="14" width="7" style="2" customWidth="1"/>
    <col min="15" max="17" width="6.85546875" style="2" customWidth="1"/>
    <col min="18" max="16384" width="9.140625" style="2"/>
  </cols>
  <sheetData>
    <row r="1" spans="1:17" ht="24" customHeight="1" x14ac:dyDescent="0.35">
      <c r="A1" s="11" t="s">
        <v>61</v>
      </c>
      <c r="I1" s="142"/>
      <c r="J1" s="142"/>
      <c r="K1" s="142"/>
    </row>
    <row r="2" spans="1:17" ht="4.5" customHeight="1" x14ac:dyDescent="0.25">
      <c r="A2" s="1"/>
    </row>
    <row r="3" spans="1:17" ht="15.75" customHeight="1" x14ac:dyDescent="0.25">
      <c r="A3" s="12" t="s">
        <v>50</v>
      </c>
      <c r="O3" s="27"/>
      <c r="P3" s="27"/>
      <c r="Q3" s="27" t="s">
        <v>26</v>
      </c>
    </row>
    <row r="4" spans="1:17" ht="4.5" customHeight="1" x14ac:dyDescent="0.25">
      <c r="A4" s="12"/>
    </row>
    <row r="5" spans="1:17" x14ac:dyDescent="0.2">
      <c r="B5" s="153" t="s">
        <v>82</v>
      </c>
    </row>
    <row r="6" spans="1:17" ht="4.5" customHeight="1" x14ac:dyDescent="0.2">
      <c r="B6" s="6"/>
    </row>
    <row r="7" spans="1:17" ht="19.5" customHeight="1" x14ac:dyDescent="0.2">
      <c r="A7" s="25" t="s">
        <v>108</v>
      </c>
      <c r="B7" s="26"/>
      <c r="C7" s="26"/>
      <c r="D7" s="26"/>
      <c r="E7" s="26"/>
      <c r="F7" s="26"/>
      <c r="G7" s="26"/>
      <c r="H7" s="26"/>
      <c r="I7" s="26"/>
      <c r="J7" s="26"/>
      <c r="K7" s="26"/>
      <c r="L7" s="26"/>
      <c r="M7" s="26"/>
      <c r="N7" s="26"/>
      <c r="O7" s="26"/>
      <c r="P7" s="26"/>
      <c r="Q7" s="26"/>
    </row>
    <row r="8" spans="1:17" ht="4.5" customHeight="1" x14ac:dyDescent="0.2"/>
    <row r="9" spans="1:17" ht="4.5" customHeight="1" x14ac:dyDescent="0.2">
      <c r="A9" s="40"/>
      <c r="B9" s="40"/>
      <c r="C9" s="42"/>
      <c r="D9" s="42"/>
      <c r="E9" s="42"/>
      <c r="F9" s="42"/>
      <c r="G9" s="42"/>
      <c r="H9" s="42"/>
      <c r="I9" s="42"/>
      <c r="J9" s="42"/>
      <c r="K9" s="42"/>
      <c r="L9" s="42"/>
      <c r="M9" s="42"/>
      <c r="N9" s="42"/>
      <c r="O9" s="42"/>
      <c r="P9" s="42"/>
      <c r="Q9" s="42"/>
    </row>
    <row r="10" spans="1:17" s="5" customFormat="1" ht="12" customHeight="1" x14ac:dyDescent="0.2">
      <c r="A10" s="14" t="s">
        <v>1</v>
      </c>
      <c r="C10" s="162">
        <v>2011</v>
      </c>
      <c r="D10" s="162">
        <v>2012</v>
      </c>
      <c r="E10" s="162">
        <v>2013</v>
      </c>
      <c r="F10" s="162">
        <v>2014</v>
      </c>
      <c r="G10" s="162">
        <v>2015</v>
      </c>
      <c r="H10" s="162">
        <v>2016</v>
      </c>
      <c r="I10" s="162">
        <v>2017</v>
      </c>
      <c r="J10" s="162">
        <v>2018</v>
      </c>
      <c r="K10" s="162">
        <v>2019</v>
      </c>
      <c r="L10" s="162">
        <v>2020</v>
      </c>
      <c r="M10" s="162">
        <v>2021</v>
      </c>
      <c r="N10" s="162">
        <v>2022</v>
      </c>
      <c r="O10" s="162">
        <v>2023</v>
      </c>
      <c r="P10" s="162">
        <v>2024</v>
      </c>
      <c r="Q10" s="162">
        <v>2025</v>
      </c>
    </row>
    <row r="11" spans="1:17" s="5" customFormat="1" ht="4.5" customHeight="1" x14ac:dyDescent="0.2">
      <c r="A11" s="45"/>
      <c r="B11" s="46"/>
      <c r="C11" s="48"/>
      <c r="D11" s="48"/>
      <c r="E11" s="48"/>
      <c r="F11" s="48"/>
      <c r="G11" s="48"/>
      <c r="H11" s="48"/>
      <c r="I11" s="48"/>
      <c r="J11" s="48"/>
      <c r="K11" s="48"/>
      <c r="L11" s="48"/>
      <c r="M11" s="48"/>
      <c r="N11" s="48"/>
      <c r="O11" s="48"/>
      <c r="P11" s="48"/>
      <c r="Q11" s="48"/>
    </row>
    <row r="12" spans="1:17" ht="4.5" customHeight="1" x14ac:dyDescent="0.2">
      <c r="C12" s="50"/>
      <c r="D12" s="50"/>
      <c r="E12" s="50"/>
      <c r="F12" s="50"/>
      <c r="G12" s="50"/>
      <c r="H12" s="50"/>
      <c r="I12" s="50"/>
      <c r="J12" s="50"/>
      <c r="K12" s="50"/>
      <c r="L12" s="50"/>
      <c r="M12" s="50"/>
      <c r="N12" s="50"/>
      <c r="O12" s="50"/>
      <c r="P12" s="50"/>
      <c r="Q12" s="50"/>
    </row>
    <row r="13" spans="1:17" s="16" customFormat="1" ht="12" customHeight="1" x14ac:dyDescent="0.2">
      <c r="A13" s="5" t="s">
        <v>3</v>
      </c>
      <c r="B13" s="16" t="s">
        <v>41</v>
      </c>
      <c r="C13" s="52">
        <v>13087.19</v>
      </c>
      <c r="D13" s="52">
        <v>12434</v>
      </c>
      <c r="E13" s="52">
        <v>11350.1356631697</v>
      </c>
      <c r="F13" s="52">
        <v>10488.17636986557</v>
      </c>
      <c r="G13" s="52">
        <v>10987.769179593117</v>
      </c>
      <c r="H13" s="52">
        <v>11316.3293282416</v>
      </c>
      <c r="I13" s="52">
        <v>10788.879287064996</v>
      </c>
      <c r="J13" s="52">
        <v>11794.3739839966</v>
      </c>
      <c r="K13" s="52">
        <v>10493.9351676552</v>
      </c>
      <c r="L13" s="52">
        <v>9648.8162202945496</v>
      </c>
      <c r="M13" s="52">
        <v>10316.186114972008</v>
      </c>
      <c r="N13" s="52">
        <v>10454.6351467475</v>
      </c>
      <c r="O13" s="52">
        <v>13728.1181972752</v>
      </c>
      <c r="P13" s="52">
        <v>15551.918951101101</v>
      </c>
      <c r="Q13" s="52">
        <v>14269.8281271129</v>
      </c>
    </row>
    <row r="14" spans="1:17" s="16" customFormat="1" ht="12" customHeight="1" x14ac:dyDescent="0.2">
      <c r="A14" s="19"/>
      <c r="B14" s="16" t="s">
        <v>42</v>
      </c>
      <c r="C14" s="52">
        <v>161306.4</v>
      </c>
      <c r="D14" s="52">
        <v>163431</v>
      </c>
      <c r="E14" s="52">
        <v>159944.02633729999</v>
      </c>
      <c r="F14" s="52">
        <v>167658.724694156</v>
      </c>
      <c r="G14" s="52">
        <v>170468.9383103211</v>
      </c>
      <c r="H14" s="52">
        <v>172177.92961034601</v>
      </c>
      <c r="I14" s="52">
        <v>176320.18540325813</v>
      </c>
      <c r="J14" s="52">
        <v>178200.167963307</v>
      </c>
      <c r="K14" s="52">
        <v>184187.060412675</v>
      </c>
      <c r="L14" s="52">
        <v>182250.30570671364</v>
      </c>
      <c r="M14" s="52">
        <v>185916.25300762395</v>
      </c>
      <c r="N14" s="52">
        <v>190368.929165109</v>
      </c>
      <c r="O14" s="52">
        <v>195731.20973352299</v>
      </c>
      <c r="P14" s="52">
        <v>189488.741761157</v>
      </c>
      <c r="Q14" s="52">
        <v>184645.03281133299</v>
      </c>
    </row>
    <row r="15" spans="1:17" s="16" customFormat="1" ht="12" customHeight="1" x14ac:dyDescent="0.2">
      <c r="B15" s="16" t="s">
        <v>43</v>
      </c>
      <c r="C15" s="52">
        <v>48067</v>
      </c>
      <c r="D15" s="52">
        <v>51262</v>
      </c>
      <c r="E15" s="52">
        <v>47734.092420543602</v>
      </c>
      <c r="F15" s="52">
        <v>51187.310307930602</v>
      </c>
      <c r="G15" s="52">
        <v>52303.675390974284</v>
      </c>
      <c r="H15" s="52">
        <v>55416.267109611901</v>
      </c>
      <c r="I15" s="52">
        <v>58343.021400321399</v>
      </c>
      <c r="J15" s="52">
        <v>55513.909865697198</v>
      </c>
      <c r="K15" s="52">
        <v>56796.559323285997</v>
      </c>
      <c r="L15" s="52">
        <v>62233.2217538103</v>
      </c>
      <c r="M15" s="52">
        <v>62072.290381435625</v>
      </c>
      <c r="N15" s="52">
        <v>68341.743291307896</v>
      </c>
      <c r="O15" s="52">
        <v>75331.153080360295</v>
      </c>
      <c r="P15" s="52">
        <v>72017.163199890405</v>
      </c>
      <c r="Q15" s="52">
        <v>71443.990305621104</v>
      </c>
    </row>
    <row r="16" spans="1:17" s="19" customFormat="1" ht="12" customHeight="1" x14ac:dyDescent="0.2">
      <c r="B16" s="19" t="s">
        <v>5</v>
      </c>
      <c r="C16" s="166">
        <v>222460.59</v>
      </c>
      <c r="D16" s="166">
        <v>227127</v>
      </c>
      <c r="E16" s="166">
        <v>219028.25442101329</v>
      </c>
      <c r="F16" s="166">
        <v>229334.21137195217</v>
      </c>
      <c r="G16" s="166">
        <v>233760.38288088847</v>
      </c>
      <c r="H16" s="166">
        <v>238910.52604819951</v>
      </c>
      <c r="I16" s="166">
        <v>245452.08609064453</v>
      </c>
      <c r="J16" s="166">
        <v>245508.45181300081</v>
      </c>
      <c r="K16" s="166">
        <v>251477.5549036162</v>
      </c>
      <c r="L16" s="166">
        <v>254132.34368081848</v>
      </c>
      <c r="M16" s="166">
        <v>258304.72950403159</v>
      </c>
      <c r="N16" s="166">
        <f>SUM(N13:N15)</f>
        <v>269165.3076031644</v>
      </c>
      <c r="O16" s="166">
        <f>SUM(O13:O15)</f>
        <v>284790.4810111585</v>
      </c>
      <c r="P16" s="166">
        <f>SUM(P13:P15)</f>
        <v>277057.82391214848</v>
      </c>
      <c r="Q16" s="166">
        <f>SUM(Q13:Q15)</f>
        <v>270358.85124406702</v>
      </c>
    </row>
    <row r="17" spans="1:17" s="16" customFormat="1" ht="4.5" customHeight="1" x14ac:dyDescent="0.2">
      <c r="A17" s="54"/>
      <c r="B17" s="54"/>
      <c r="C17" s="56"/>
      <c r="D17" s="56"/>
      <c r="E17" s="56"/>
      <c r="F17" s="56"/>
      <c r="G17" s="56"/>
      <c r="H17" s="56"/>
      <c r="I17" s="56"/>
      <c r="J17" s="56"/>
      <c r="K17" s="56"/>
      <c r="L17" s="56"/>
      <c r="M17" s="56"/>
      <c r="N17" s="56"/>
      <c r="O17" s="56"/>
      <c r="P17" s="56"/>
      <c r="Q17" s="56"/>
    </row>
    <row r="18" spans="1:17" s="16" customFormat="1" ht="4.5" customHeight="1" x14ac:dyDescent="0.2">
      <c r="C18" s="52"/>
      <c r="D18" s="52"/>
      <c r="E18" s="52"/>
      <c r="F18" s="52"/>
      <c r="G18" s="52"/>
      <c r="H18" s="52"/>
      <c r="I18" s="52"/>
      <c r="J18" s="52"/>
      <c r="K18" s="52"/>
      <c r="L18" s="52"/>
      <c r="M18" s="52"/>
      <c r="N18" s="52"/>
      <c r="O18" s="52"/>
      <c r="P18" s="52"/>
      <c r="Q18" s="52"/>
    </row>
    <row r="19" spans="1:17" s="16" customFormat="1" ht="12" customHeight="1" x14ac:dyDescent="0.2">
      <c r="A19" s="5" t="s">
        <v>4</v>
      </c>
      <c r="B19" s="16" t="s">
        <v>41</v>
      </c>
      <c r="C19" s="52">
        <v>11042.56</v>
      </c>
      <c r="D19" s="52">
        <v>11681</v>
      </c>
      <c r="E19" s="52">
        <v>9769.5263214985007</v>
      </c>
      <c r="F19" s="52">
        <v>11456.67408358938</v>
      </c>
      <c r="G19" s="52">
        <v>9817.467129685303</v>
      </c>
      <c r="H19" s="52">
        <v>9533.5101786955402</v>
      </c>
      <c r="I19" s="52">
        <v>10147.871776763504</v>
      </c>
      <c r="J19" s="52">
        <v>9871.6291993981304</v>
      </c>
      <c r="K19" s="52">
        <v>10442.998570305799</v>
      </c>
      <c r="L19" s="52">
        <v>10007.267275581004</v>
      </c>
      <c r="M19" s="52">
        <v>8588.580401905363</v>
      </c>
      <c r="N19" s="52">
        <v>9712.8080755393603</v>
      </c>
      <c r="O19" s="52">
        <v>11899.5039496767</v>
      </c>
      <c r="P19" s="52">
        <v>12655.734039794601</v>
      </c>
      <c r="Q19" s="52">
        <v>10621.346446760001</v>
      </c>
    </row>
    <row r="20" spans="1:17" s="16" customFormat="1" ht="12" customHeight="1" x14ac:dyDescent="0.2">
      <c r="A20" s="19"/>
      <c r="B20" s="16" t="s">
        <v>42</v>
      </c>
      <c r="C20" s="52">
        <v>131435.79999999999</v>
      </c>
      <c r="D20" s="52">
        <v>137167</v>
      </c>
      <c r="E20" s="52">
        <v>135830.50243198001</v>
      </c>
      <c r="F20" s="52">
        <v>139781.74226040998</v>
      </c>
      <c r="G20" s="52">
        <v>140996.37539673562</v>
      </c>
      <c r="H20" s="52">
        <v>143430.19843814999</v>
      </c>
      <c r="I20" s="52">
        <v>142282.54609568583</v>
      </c>
      <c r="J20" s="52">
        <v>147373.114201227</v>
      </c>
      <c r="K20" s="52">
        <v>147191.44232705099</v>
      </c>
      <c r="L20" s="52">
        <v>146175.8264914561</v>
      </c>
      <c r="M20" s="52">
        <v>151545.37869926571</v>
      </c>
      <c r="N20" s="52">
        <v>164656.40931650001</v>
      </c>
      <c r="O20" s="52">
        <v>166043.82678607601</v>
      </c>
      <c r="P20" s="52">
        <v>160687.42299455</v>
      </c>
      <c r="Q20" s="52">
        <v>166145.55368853899</v>
      </c>
    </row>
    <row r="21" spans="1:17" s="16" customFormat="1" ht="12" customHeight="1" x14ac:dyDescent="0.2">
      <c r="B21" s="16" t="s">
        <v>43</v>
      </c>
      <c r="C21" s="52">
        <v>42651</v>
      </c>
      <c r="D21" s="52">
        <v>39055</v>
      </c>
      <c r="E21" s="52">
        <v>43750.516378988097</v>
      </c>
      <c r="F21" s="52">
        <v>44885.292137013297</v>
      </c>
      <c r="G21" s="52">
        <v>44791.05763045638</v>
      </c>
      <c r="H21" s="52">
        <v>47830.840043943397</v>
      </c>
      <c r="I21" s="52">
        <v>49168.097506753496</v>
      </c>
      <c r="J21" s="52">
        <v>53737.458082198798</v>
      </c>
      <c r="K21" s="52">
        <v>52718.700070696199</v>
      </c>
      <c r="L21" s="52">
        <v>53195.323292759102</v>
      </c>
      <c r="M21" s="52">
        <v>53917.864477981158</v>
      </c>
      <c r="N21" s="52">
        <v>57785.306234835698</v>
      </c>
      <c r="O21" s="52">
        <v>56155.848466067298</v>
      </c>
      <c r="P21" s="52">
        <v>55025.007602627702</v>
      </c>
      <c r="Q21" s="52">
        <v>58234.523982605097</v>
      </c>
    </row>
    <row r="22" spans="1:17" s="19" customFormat="1" ht="12" customHeight="1" x14ac:dyDescent="0.2">
      <c r="B22" s="19" t="s">
        <v>5</v>
      </c>
      <c r="C22" s="166">
        <v>185129.36</v>
      </c>
      <c r="D22" s="166">
        <v>187903</v>
      </c>
      <c r="E22" s="166">
        <v>189350.54513246662</v>
      </c>
      <c r="F22" s="166">
        <v>196123.70848101267</v>
      </c>
      <c r="G22" s="166">
        <v>195604.90015687729</v>
      </c>
      <c r="H22" s="166">
        <v>200794.54866078895</v>
      </c>
      <c r="I22" s="166">
        <v>201598.51537920281</v>
      </c>
      <c r="J22" s="166">
        <v>210982.20148282393</v>
      </c>
      <c r="K22" s="166">
        <v>210353.14096805296</v>
      </c>
      <c r="L22" s="166">
        <v>209378.41705979619</v>
      </c>
      <c r="M22" s="166">
        <v>214051.82357915223</v>
      </c>
      <c r="N22" s="166">
        <f>SUM(N19:N21)</f>
        <v>232154.52362687507</v>
      </c>
      <c r="O22" s="166">
        <f>SUM(O19:O21)</f>
        <v>234099.17920181999</v>
      </c>
      <c r="P22" s="166">
        <f>SUM(P19:P21)</f>
        <v>228368.1646369723</v>
      </c>
      <c r="Q22" s="166">
        <f>SUM(Q19:Q21)</f>
        <v>235001.4241179041</v>
      </c>
    </row>
    <row r="23" spans="1:17" s="16" customFormat="1" ht="4.5" customHeight="1" x14ac:dyDescent="0.2">
      <c r="A23" s="53"/>
      <c r="B23" s="54"/>
      <c r="C23" s="56"/>
      <c r="D23" s="56"/>
      <c r="E23" s="56"/>
      <c r="F23" s="56"/>
      <c r="G23" s="56"/>
      <c r="H23" s="56"/>
      <c r="I23" s="56"/>
      <c r="J23" s="56"/>
      <c r="K23" s="56"/>
      <c r="L23" s="56"/>
      <c r="M23" s="56"/>
      <c r="N23" s="56"/>
      <c r="O23" s="56"/>
      <c r="P23" s="56"/>
      <c r="Q23" s="56"/>
    </row>
    <row r="24" spans="1:17" s="16" customFormat="1" ht="4.5" customHeight="1" x14ac:dyDescent="0.2">
      <c r="C24" s="52"/>
      <c r="D24" s="52"/>
      <c r="E24" s="52"/>
      <c r="F24" s="52"/>
      <c r="G24" s="52"/>
      <c r="H24" s="52"/>
      <c r="I24" s="52"/>
      <c r="J24" s="52"/>
      <c r="K24" s="52"/>
      <c r="L24" s="52"/>
      <c r="M24" s="52"/>
      <c r="N24" s="52"/>
      <c r="O24" s="52"/>
      <c r="P24" s="52"/>
      <c r="Q24" s="52"/>
    </row>
    <row r="25" spans="1:17" s="16" customFormat="1" ht="12" customHeight="1" x14ac:dyDescent="0.2">
      <c r="A25" s="5" t="s">
        <v>5</v>
      </c>
      <c r="B25" s="16" t="s">
        <v>41</v>
      </c>
      <c r="C25" s="52">
        <v>24129.75</v>
      </c>
      <c r="D25" s="52">
        <v>24115</v>
      </c>
      <c r="E25" s="52">
        <v>21119.661984668201</v>
      </c>
      <c r="F25" s="52">
        <v>21944.85045345495</v>
      </c>
      <c r="G25" s="52">
        <v>20805.236309278422</v>
      </c>
      <c r="H25" s="52">
        <v>20849.83950693714</v>
      </c>
      <c r="I25" s="52">
        <v>20936.751063828502</v>
      </c>
      <c r="J25" s="52">
        <v>21666.003183394729</v>
      </c>
      <c r="K25" s="52">
        <v>20936.933737961001</v>
      </c>
      <c r="L25" s="52">
        <v>19656.08349587554</v>
      </c>
      <c r="M25" s="52">
        <v>18904.76651687736</v>
      </c>
      <c r="N25" s="52">
        <f>SUM(N13,N19)</f>
        <v>20167.44322228686</v>
      </c>
      <c r="O25" s="52">
        <f>SUM(O13,O19)</f>
        <v>25627.622146951901</v>
      </c>
      <c r="P25" s="52">
        <f>SUM(P13,P19)</f>
        <v>28207.652990895702</v>
      </c>
      <c r="Q25" s="52">
        <f t="shared" ref="Q25:Q27" si="0">SUM(Q13,Q19)</f>
        <v>24891.174573872901</v>
      </c>
    </row>
    <row r="26" spans="1:17" s="16" customFormat="1" ht="12" customHeight="1" x14ac:dyDescent="0.2">
      <c r="B26" s="16" t="s">
        <v>42</v>
      </c>
      <c r="C26" s="52">
        <v>292742.3</v>
      </c>
      <c r="D26" s="52">
        <v>300598</v>
      </c>
      <c r="E26" s="52">
        <v>295774.52876928</v>
      </c>
      <c r="F26" s="52">
        <v>307440.46695456596</v>
      </c>
      <c r="G26" s="52">
        <v>311465.31370705669</v>
      </c>
      <c r="H26" s="52">
        <v>315608.12804849597</v>
      </c>
      <c r="I26" s="52">
        <v>318602.73149894399</v>
      </c>
      <c r="J26" s="52">
        <v>325573.28216453397</v>
      </c>
      <c r="K26" s="52">
        <v>331378.502739724</v>
      </c>
      <c r="L26" s="52">
        <v>328426.13219817</v>
      </c>
      <c r="M26" s="52">
        <v>337461.63170688879</v>
      </c>
      <c r="N26" s="52">
        <f t="shared" ref="N26:P27" si="1">SUM(N14,N20)</f>
        <v>355025.33848160901</v>
      </c>
      <c r="O26" s="52">
        <f t="shared" si="1"/>
        <v>361775.03651959903</v>
      </c>
      <c r="P26" s="52">
        <f t="shared" si="1"/>
        <v>350176.16475570702</v>
      </c>
      <c r="Q26" s="52">
        <f t="shared" si="0"/>
        <v>350790.58649987198</v>
      </c>
    </row>
    <row r="27" spans="1:17" s="16" customFormat="1" ht="12" customHeight="1" x14ac:dyDescent="0.2">
      <c r="B27" s="16" t="s">
        <v>43</v>
      </c>
      <c r="C27" s="52">
        <v>90717</v>
      </c>
      <c r="D27" s="52">
        <v>90317</v>
      </c>
      <c r="E27" s="52">
        <v>91484.608799531707</v>
      </c>
      <c r="F27" s="52">
        <v>96072.602444943899</v>
      </c>
      <c r="G27" s="52">
        <v>97094.733021430671</v>
      </c>
      <c r="H27" s="52">
        <v>103247.10715355529</v>
      </c>
      <c r="I27" s="52">
        <v>107511.11890707399</v>
      </c>
      <c r="J27" s="52">
        <v>109251.367947896</v>
      </c>
      <c r="K27" s="52">
        <v>109515.25939398201</v>
      </c>
      <c r="L27" s="52">
        <v>115428.54504656899</v>
      </c>
      <c r="M27" s="52">
        <v>115990.1548594168</v>
      </c>
      <c r="N27" s="52">
        <f t="shared" si="1"/>
        <v>126127.04952614359</v>
      </c>
      <c r="O27" s="52">
        <f t="shared" si="1"/>
        <v>131487.00154642761</v>
      </c>
      <c r="P27" s="52">
        <f t="shared" si="1"/>
        <v>127042.17080251811</v>
      </c>
      <c r="Q27" s="52">
        <f t="shared" si="0"/>
        <v>129678.5142882262</v>
      </c>
    </row>
    <row r="28" spans="1:17" s="19" customFormat="1" ht="12" customHeight="1" x14ac:dyDescent="0.2">
      <c r="B28" s="19" t="s">
        <v>5</v>
      </c>
      <c r="C28" s="166">
        <v>407589.05</v>
      </c>
      <c r="D28" s="166">
        <v>415030</v>
      </c>
      <c r="E28" s="166">
        <v>408378.79955347988</v>
      </c>
      <c r="F28" s="166">
        <v>425457.91985296481</v>
      </c>
      <c r="G28" s="166">
        <v>429365.28303776577</v>
      </c>
      <c r="H28" s="166">
        <v>439705.07470898842</v>
      </c>
      <c r="I28" s="166">
        <v>447050.60146984644</v>
      </c>
      <c r="J28" s="166">
        <v>456490.65329582471</v>
      </c>
      <c r="K28" s="166">
        <v>461830.69587166701</v>
      </c>
      <c r="L28" s="166">
        <v>463510.7607406145</v>
      </c>
      <c r="M28" s="166">
        <v>472356.55308318289</v>
      </c>
      <c r="N28" s="166">
        <f>SUM(N25:N27)</f>
        <v>501319.83123003948</v>
      </c>
      <c r="O28" s="166">
        <f>SUM(O25:O27)</f>
        <v>518889.66021297855</v>
      </c>
      <c r="P28" s="166">
        <f>SUM(P25:P27)</f>
        <v>505425.98854912084</v>
      </c>
      <c r="Q28" s="166">
        <f>SUM(Q25:Q27)</f>
        <v>505360.27536197106</v>
      </c>
    </row>
    <row r="29" spans="1:17" s="16" customFormat="1" ht="4.5" customHeight="1" x14ac:dyDescent="0.2">
      <c r="A29" s="54"/>
      <c r="B29" s="54"/>
      <c r="C29" s="58"/>
      <c r="D29" s="58"/>
      <c r="E29" s="58"/>
      <c r="F29" s="58"/>
      <c r="G29" s="58"/>
      <c r="H29" s="58"/>
      <c r="I29" s="58"/>
      <c r="J29" s="58"/>
      <c r="K29" s="58"/>
      <c r="L29" s="58"/>
      <c r="M29" s="58"/>
      <c r="N29" s="58"/>
      <c r="O29" s="58"/>
      <c r="P29" s="58"/>
      <c r="Q29" s="58"/>
    </row>
    <row r="30" spans="1:17" s="16" customFormat="1" ht="9" customHeight="1" x14ac:dyDescent="0.2">
      <c r="D30" s="17"/>
      <c r="E30" s="17"/>
      <c r="H30" s="17"/>
      <c r="I30" s="17"/>
      <c r="J30" s="17"/>
      <c r="K30" s="17"/>
    </row>
    <row r="31" spans="1:17" s="35" customFormat="1" ht="9" customHeight="1" x14ac:dyDescent="0.15">
      <c r="A31" s="34" t="s">
        <v>85</v>
      </c>
      <c r="D31" s="36"/>
      <c r="E31" s="36"/>
      <c r="F31" s="36"/>
      <c r="G31" s="36"/>
    </row>
    <row r="32" spans="1:17" x14ac:dyDescent="0.2">
      <c r="D32" s="24"/>
      <c r="E32" s="24"/>
      <c r="F32" s="24"/>
      <c r="G32" s="24"/>
      <c r="H32" s="24"/>
      <c r="I32" s="24"/>
      <c r="J32" s="24"/>
      <c r="K32" s="24"/>
      <c r="L32" s="24"/>
    </row>
    <row r="33" spans="1:15" ht="4.5" customHeight="1" x14ac:dyDescent="0.2">
      <c r="A33" s="40"/>
      <c r="B33" s="40"/>
      <c r="C33" s="41"/>
      <c r="D33" s="41"/>
      <c r="E33" s="41"/>
      <c r="F33" s="41"/>
      <c r="G33" s="41"/>
      <c r="H33" s="41"/>
      <c r="I33" s="41"/>
      <c r="J33" s="41"/>
      <c r="K33" s="41"/>
      <c r="L33" s="42"/>
      <c r="M33" s="42"/>
      <c r="N33" s="42"/>
    </row>
    <row r="34" spans="1:15" s="5" customFormat="1" ht="12" customHeight="1" x14ac:dyDescent="0.2">
      <c r="A34" s="14" t="s">
        <v>1</v>
      </c>
      <c r="C34" s="161">
        <v>1999</v>
      </c>
      <c r="D34" s="161">
        <v>2000</v>
      </c>
      <c r="E34" s="161">
        <v>2001</v>
      </c>
      <c r="F34" s="161">
        <v>2002</v>
      </c>
      <c r="G34" s="161">
        <v>2003</v>
      </c>
      <c r="H34" s="161">
        <v>2004</v>
      </c>
      <c r="I34" s="161">
        <v>2005</v>
      </c>
      <c r="J34" s="161">
        <v>2006</v>
      </c>
      <c r="K34" s="161">
        <v>2007</v>
      </c>
      <c r="L34" s="162">
        <v>2008</v>
      </c>
      <c r="M34" s="162">
        <v>2009</v>
      </c>
      <c r="N34" s="162">
        <v>2010</v>
      </c>
      <c r="O34" s="15"/>
    </row>
    <row r="35" spans="1:15" s="5" customFormat="1" ht="4.5" customHeight="1" x14ac:dyDescent="0.2">
      <c r="A35" s="45"/>
      <c r="B35" s="46"/>
      <c r="C35" s="163"/>
      <c r="D35" s="163"/>
      <c r="E35" s="163"/>
      <c r="F35" s="163"/>
      <c r="G35" s="163"/>
      <c r="H35" s="163"/>
      <c r="I35" s="163"/>
      <c r="J35" s="163"/>
      <c r="K35" s="163"/>
      <c r="L35" s="164"/>
      <c r="M35" s="164"/>
      <c r="N35" s="164"/>
      <c r="O35" s="15"/>
    </row>
    <row r="36" spans="1:15" ht="4.5" customHeight="1" x14ac:dyDescent="0.2">
      <c r="C36" s="49"/>
      <c r="D36" s="49"/>
      <c r="E36" s="49"/>
      <c r="F36" s="49"/>
      <c r="G36" s="49"/>
      <c r="H36" s="49"/>
      <c r="I36" s="49"/>
      <c r="J36" s="49"/>
      <c r="K36" s="49"/>
      <c r="L36" s="50"/>
      <c r="M36" s="50"/>
      <c r="N36" s="50"/>
    </row>
    <row r="37" spans="1:15" s="16" customFormat="1" ht="12" customHeight="1" x14ac:dyDescent="0.2">
      <c r="A37" s="5" t="s">
        <v>3</v>
      </c>
      <c r="B37" s="16" t="s">
        <v>41</v>
      </c>
      <c r="C37" s="51">
        <v>12727</v>
      </c>
      <c r="D37" s="51">
        <v>12410</v>
      </c>
      <c r="E37" s="51">
        <v>13865</v>
      </c>
      <c r="F37" s="51">
        <v>13404</v>
      </c>
      <c r="G37" s="51">
        <v>12438</v>
      </c>
      <c r="H37" s="51">
        <v>12451</v>
      </c>
      <c r="I37" s="51">
        <v>12913.89986800396</v>
      </c>
      <c r="J37" s="51">
        <v>13199.778973134698</v>
      </c>
      <c r="K37" s="51">
        <v>14195.64097679473</v>
      </c>
      <c r="L37" s="52">
        <v>14371.137219849119</v>
      </c>
      <c r="M37" s="52">
        <v>12148.156000000001</v>
      </c>
      <c r="N37" s="52">
        <v>11607</v>
      </c>
      <c r="O37" s="20"/>
    </row>
    <row r="38" spans="1:15" s="16" customFormat="1" ht="12" customHeight="1" x14ac:dyDescent="0.2">
      <c r="A38" s="19"/>
      <c r="B38" s="16" t="s">
        <v>42</v>
      </c>
      <c r="C38" s="51">
        <v>137088</v>
      </c>
      <c r="D38" s="51">
        <v>139677</v>
      </c>
      <c r="E38" s="51">
        <v>140515</v>
      </c>
      <c r="F38" s="51">
        <v>143005</v>
      </c>
      <c r="G38" s="51">
        <v>140909</v>
      </c>
      <c r="H38" s="51">
        <v>145403</v>
      </c>
      <c r="I38" s="51">
        <v>149103.73356110524</v>
      </c>
      <c r="J38" s="51">
        <v>148109.87253360386</v>
      </c>
      <c r="K38" s="51">
        <v>154253.99714408605</v>
      </c>
      <c r="L38" s="52">
        <v>161637.17565175868</v>
      </c>
      <c r="M38" s="52">
        <v>162054</v>
      </c>
      <c r="N38" s="52">
        <v>166256</v>
      </c>
      <c r="O38" s="20"/>
    </row>
    <row r="39" spans="1:15" s="16" customFormat="1" ht="12" customHeight="1" x14ac:dyDescent="0.2">
      <c r="B39" s="16" t="s">
        <v>43</v>
      </c>
      <c r="C39" s="51">
        <v>36347</v>
      </c>
      <c r="D39" s="51">
        <v>37853</v>
      </c>
      <c r="E39" s="51">
        <v>37232</v>
      </c>
      <c r="F39" s="51">
        <v>37695</v>
      </c>
      <c r="G39" s="51">
        <v>38781.706683025281</v>
      </c>
      <c r="H39" s="51">
        <v>39850.601761754311</v>
      </c>
      <c r="I39" s="51">
        <v>43762.175238769603</v>
      </c>
      <c r="J39" s="51">
        <v>42633.362437419186</v>
      </c>
      <c r="K39" s="51">
        <v>41970.5805762897</v>
      </c>
      <c r="L39" s="52">
        <v>45092.272627718296</v>
      </c>
      <c r="M39" s="52">
        <v>45406</v>
      </c>
      <c r="N39" s="52">
        <v>46595</v>
      </c>
      <c r="O39" s="20"/>
    </row>
    <row r="40" spans="1:15" s="19" customFormat="1" ht="12" customHeight="1" x14ac:dyDescent="0.2">
      <c r="B40" s="19" t="s">
        <v>5</v>
      </c>
      <c r="C40" s="120">
        <v>186162</v>
      </c>
      <c r="D40" s="120">
        <v>189940</v>
      </c>
      <c r="E40" s="120">
        <v>191612</v>
      </c>
      <c r="F40" s="120">
        <v>194104</v>
      </c>
      <c r="G40" s="120">
        <v>192128.70668302529</v>
      </c>
      <c r="H40" s="120">
        <v>197704.60176175431</v>
      </c>
      <c r="I40" s="120">
        <v>205779.80866787879</v>
      </c>
      <c r="J40" s="120">
        <v>203943.01394415775</v>
      </c>
      <c r="K40" s="120">
        <v>210420.21869717049</v>
      </c>
      <c r="L40" s="120">
        <v>221100.58549932612</v>
      </c>
      <c r="M40" s="166">
        <v>219608.53</v>
      </c>
      <c r="N40" s="166">
        <v>224458</v>
      </c>
      <c r="O40" s="167"/>
    </row>
    <row r="41" spans="1:15" s="16" customFormat="1" ht="4.5" customHeight="1" x14ac:dyDescent="0.2">
      <c r="A41" s="54"/>
      <c r="B41" s="54"/>
      <c r="C41" s="55"/>
      <c r="D41" s="55"/>
      <c r="E41" s="55"/>
      <c r="F41" s="55"/>
      <c r="G41" s="55"/>
      <c r="H41" s="55"/>
      <c r="I41" s="55"/>
      <c r="J41" s="55"/>
      <c r="K41" s="55"/>
      <c r="L41" s="56"/>
      <c r="M41" s="56"/>
      <c r="N41" s="56"/>
      <c r="O41" s="20"/>
    </row>
    <row r="42" spans="1:15" s="16" customFormat="1" ht="4.5" customHeight="1" x14ac:dyDescent="0.2">
      <c r="C42" s="51"/>
      <c r="D42" s="51"/>
      <c r="E42" s="51"/>
      <c r="F42" s="51"/>
      <c r="G42" s="51"/>
      <c r="H42" s="51"/>
      <c r="I42" s="51"/>
      <c r="J42" s="51"/>
      <c r="K42" s="51"/>
      <c r="L42" s="52"/>
      <c r="M42" s="52"/>
      <c r="N42" s="52"/>
      <c r="O42" s="20"/>
    </row>
    <row r="43" spans="1:15" s="16" customFormat="1" ht="12" customHeight="1" x14ac:dyDescent="0.2">
      <c r="A43" s="5" t="s">
        <v>4</v>
      </c>
      <c r="B43" s="16" t="s">
        <v>41</v>
      </c>
      <c r="C43" s="51">
        <v>9872</v>
      </c>
      <c r="D43" s="51">
        <v>11543</v>
      </c>
      <c r="E43" s="51">
        <v>11313</v>
      </c>
      <c r="F43" s="51">
        <v>12783</v>
      </c>
      <c r="G43" s="51">
        <v>10682</v>
      </c>
      <c r="H43" s="51">
        <v>11616</v>
      </c>
      <c r="I43" s="51">
        <v>10938.638547906903</v>
      </c>
      <c r="J43" s="51">
        <v>12603.700162851987</v>
      </c>
      <c r="K43" s="51">
        <v>10517.300646286221</v>
      </c>
      <c r="L43" s="52">
        <v>12609.90108675509</v>
      </c>
      <c r="M43" s="52">
        <v>12923.33</v>
      </c>
      <c r="N43" s="52">
        <v>10530</v>
      </c>
    </row>
    <row r="44" spans="1:15" s="16" customFormat="1" ht="12" customHeight="1" x14ac:dyDescent="0.2">
      <c r="A44" s="19"/>
      <c r="B44" s="16" t="s">
        <v>42</v>
      </c>
      <c r="C44" s="51">
        <v>114542</v>
      </c>
      <c r="D44" s="51">
        <v>114371</v>
      </c>
      <c r="E44" s="51">
        <v>110581</v>
      </c>
      <c r="F44" s="51">
        <v>112640</v>
      </c>
      <c r="G44" s="51">
        <v>114700</v>
      </c>
      <c r="H44" s="51">
        <v>117661</v>
      </c>
      <c r="I44" s="51">
        <v>117741.34519041779</v>
      </c>
      <c r="J44" s="51">
        <v>116347.64840880557</v>
      </c>
      <c r="K44" s="51">
        <v>124867.32079830491</v>
      </c>
      <c r="L44" s="52">
        <v>125398.90563094457</v>
      </c>
      <c r="M44" s="52">
        <v>129599</v>
      </c>
      <c r="N44" s="52">
        <v>132279</v>
      </c>
    </row>
    <row r="45" spans="1:15" s="16" customFormat="1" ht="12" customHeight="1" x14ac:dyDescent="0.2">
      <c r="B45" s="16" t="s">
        <v>43</v>
      </c>
      <c r="C45" s="51">
        <v>26509</v>
      </c>
      <c r="D45" s="51">
        <v>29276</v>
      </c>
      <c r="E45" s="51">
        <v>26975</v>
      </c>
      <c r="F45" s="51">
        <v>30558</v>
      </c>
      <c r="G45" s="51">
        <v>30573.300009371284</v>
      </c>
      <c r="H45" s="51">
        <v>30512.139527053456</v>
      </c>
      <c r="I45" s="51">
        <v>33525.97909706043</v>
      </c>
      <c r="J45" s="51">
        <v>31395.17601856148</v>
      </c>
      <c r="K45" s="51">
        <v>33166.221947098369</v>
      </c>
      <c r="L45" s="52">
        <v>34747.411396865587</v>
      </c>
      <c r="M45" s="52">
        <v>37626</v>
      </c>
      <c r="N45" s="52">
        <v>39012</v>
      </c>
    </row>
    <row r="46" spans="1:15" s="19" customFormat="1" ht="12" customHeight="1" x14ac:dyDescent="0.2">
      <c r="B46" s="19" t="s">
        <v>5</v>
      </c>
      <c r="C46" s="120">
        <v>150923</v>
      </c>
      <c r="D46" s="120">
        <v>155190</v>
      </c>
      <c r="E46" s="120">
        <v>148869</v>
      </c>
      <c r="F46" s="120">
        <v>155981</v>
      </c>
      <c r="G46" s="120">
        <v>155955.30000937128</v>
      </c>
      <c r="H46" s="120">
        <v>159789.13952705346</v>
      </c>
      <c r="I46" s="120">
        <v>162205.96283538511</v>
      </c>
      <c r="J46" s="120">
        <v>160346.52459021902</v>
      </c>
      <c r="K46" s="120">
        <v>168550.84339168947</v>
      </c>
      <c r="L46" s="120">
        <v>172756.21811456524</v>
      </c>
      <c r="M46" s="166">
        <v>180148.35</v>
      </c>
      <c r="N46" s="166">
        <v>181821</v>
      </c>
      <c r="O46" s="167"/>
    </row>
    <row r="47" spans="1:15" s="16" customFormat="1" ht="4.5" customHeight="1" x14ac:dyDescent="0.2">
      <c r="A47" s="53"/>
      <c r="B47" s="54"/>
      <c r="C47" s="55"/>
      <c r="D47" s="55"/>
      <c r="E47" s="55"/>
      <c r="F47" s="55"/>
      <c r="G47" s="55"/>
      <c r="H47" s="55"/>
      <c r="I47" s="55"/>
      <c r="J47" s="55"/>
      <c r="K47" s="55"/>
      <c r="L47" s="56"/>
      <c r="M47" s="56"/>
      <c r="N47" s="56"/>
      <c r="O47" s="20"/>
    </row>
    <row r="48" spans="1:15" s="16" customFormat="1" ht="4.5" customHeight="1" x14ac:dyDescent="0.2">
      <c r="C48" s="51"/>
      <c r="D48" s="51"/>
      <c r="E48" s="51"/>
      <c r="F48" s="51"/>
      <c r="G48" s="51"/>
      <c r="H48" s="51"/>
      <c r="I48" s="51"/>
      <c r="J48" s="51"/>
      <c r="K48" s="51"/>
      <c r="L48" s="52"/>
      <c r="M48" s="52"/>
      <c r="N48" s="52"/>
      <c r="O48" s="20"/>
    </row>
    <row r="49" spans="1:24" s="16" customFormat="1" ht="12" customHeight="1" x14ac:dyDescent="0.2">
      <c r="A49" s="5" t="s">
        <v>5</v>
      </c>
      <c r="B49" s="16" t="s">
        <v>41</v>
      </c>
      <c r="C49" s="51">
        <v>22599</v>
      </c>
      <c r="D49" s="51">
        <v>23953</v>
      </c>
      <c r="E49" s="51">
        <v>25178</v>
      </c>
      <c r="F49" s="51">
        <v>26187</v>
      </c>
      <c r="G49" s="51">
        <v>23120</v>
      </c>
      <c r="H49" s="51">
        <v>24067</v>
      </c>
      <c r="I49" s="51">
        <v>23852.538415910862</v>
      </c>
      <c r="J49" s="51">
        <v>25803.479135986687</v>
      </c>
      <c r="K49" s="51">
        <v>24712.941623080951</v>
      </c>
      <c r="L49" s="52">
        <v>26981.038306604198</v>
      </c>
      <c r="M49" s="52">
        <v>25071.486000000001</v>
      </c>
      <c r="N49" s="52">
        <v>22137</v>
      </c>
      <c r="O49" s="20"/>
    </row>
    <row r="50" spans="1:24" s="16" customFormat="1" ht="12" customHeight="1" x14ac:dyDescent="0.2">
      <c r="B50" s="16" t="s">
        <v>42</v>
      </c>
      <c r="C50" s="51">
        <v>251630</v>
      </c>
      <c r="D50" s="51">
        <v>254049</v>
      </c>
      <c r="E50" s="51">
        <v>251096</v>
      </c>
      <c r="F50" s="51">
        <v>255645</v>
      </c>
      <c r="G50" s="51">
        <v>255611</v>
      </c>
      <c r="H50" s="51">
        <v>263063</v>
      </c>
      <c r="I50" s="51">
        <v>266845.07875152305</v>
      </c>
      <c r="J50" s="51">
        <v>264457.52094240987</v>
      </c>
      <c r="K50" s="51">
        <v>279121.31794239109</v>
      </c>
      <c r="L50" s="52">
        <v>287036.08128270402</v>
      </c>
      <c r="M50" s="52">
        <v>291653</v>
      </c>
      <c r="N50" s="52">
        <v>298535</v>
      </c>
    </row>
    <row r="51" spans="1:24" s="16" customFormat="1" ht="12" customHeight="1" x14ac:dyDescent="0.2">
      <c r="B51" s="16" t="s">
        <v>43</v>
      </c>
      <c r="C51" s="51">
        <v>62856</v>
      </c>
      <c r="D51" s="51">
        <v>67128</v>
      </c>
      <c r="E51" s="51">
        <v>64208</v>
      </c>
      <c r="F51" s="51">
        <v>68253</v>
      </c>
      <c r="G51" s="51">
        <v>69355.006692396564</v>
      </c>
      <c r="H51" s="51">
        <v>70362.741288807767</v>
      </c>
      <c r="I51" s="51">
        <v>77288.154335830041</v>
      </c>
      <c r="J51" s="51">
        <v>74028.53845598067</v>
      </c>
      <c r="K51" s="51">
        <v>75136.802523388003</v>
      </c>
      <c r="L51" s="52">
        <v>79839.684024583781</v>
      </c>
      <c r="M51" s="52">
        <v>83032</v>
      </c>
      <c r="N51" s="52">
        <v>85607</v>
      </c>
    </row>
    <row r="52" spans="1:24" s="19" customFormat="1" ht="12" customHeight="1" x14ac:dyDescent="0.2">
      <c r="B52" s="19" t="s">
        <v>5</v>
      </c>
      <c r="C52" s="120">
        <v>337085</v>
      </c>
      <c r="D52" s="120">
        <v>345130</v>
      </c>
      <c r="E52" s="120">
        <v>340482</v>
      </c>
      <c r="F52" s="120">
        <v>350085</v>
      </c>
      <c r="G52" s="120">
        <v>348086.00669239659</v>
      </c>
      <c r="H52" s="120">
        <v>357492.74128880777</v>
      </c>
      <c r="I52" s="120">
        <v>367985.77150326397</v>
      </c>
      <c r="J52" s="120">
        <v>364289.53853437724</v>
      </c>
      <c r="K52" s="120">
        <v>378971.06208886002</v>
      </c>
      <c r="L52" s="120">
        <v>393856.803613892</v>
      </c>
      <c r="M52" s="166">
        <v>399756.88</v>
      </c>
      <c r="N52" s="166">
        <v>406279</v>
      </c>
      <c r="O52" s="179"/>
      <c r="P52" s="179"/>
      <c r="Q52" s="179"/>
      <c r="R52" s="179"/>
      <c r="S52" s="179"/>
      <c r="T52" s="179"/>
      <c r="U52" s="179"/>
      <c r="V52" s="179"/>
      <c r="W52" s="179"/>
      <c r="X52" s="179"/>
    </row>
    <row r="53" spans="1:24" s="16" customFormat="1" ht="4.5" customHeight="1" x14ac:dyDescent="0.2">
      <c r="A53" s="54"/>
      <c r="B53" s="54"/>
      <c r="C53" s="57"/>
      <c r="D53" s="57"/>
      <c r="E53" s="57"/>
      <c r="F53" s="57"/>
      <c r="G53" s="57"/>
      <c r="H53" s="57"/>
      <c r="I53" s="57"/>
      <c r="J53" s="57"/>
      <c r="K53" s="57"/>
      <c r="L53" s="58"/>
      <c r="M53" s="58"/>
      <c r="N53" s="58"/>
    </row>
    <row r="54" spans="1:24" s="16" customFormat="1" ht="9" customHeight="1" x14ac:dyDescent="0.2">
      <c r="D54" s="17"/>
      <c r="E54" s="17"/>
      <c r="H54" s="17"/>
      <c r="I54" s="17"/>
      <c r="J54" s="17"/>
      <c r="K54" s="17"/>
    </row>
    <row r="55" spans="1:24" s="35" customFormat="1" ht="9" customHeight="1" x14ac:dyDescent="0.15">
      <c r="A55" s="34" t="s">
        <v>85</v>
      </c>
      <c r="D55" s="36"/>
      <c r="E55" s="36"/>
      <c r="F55" s="36"/>
      <c r="G55" s="36"/>
    </row>
  </sheetData>
  <phoneticPr fontId="5" type="noConversion"/>
  <hyperlinks>
    <hyperlink ref="Q3" location="B!A1" display="Terug naar inhoud" xr:uid="{832CC362-5369-48C5-B8C1-7A5EC78D50A0}"/>
  </hyperlinks>
  <pageMargins left="0.59055118110236227" right="0.59055118110236227" top="1.1811023622047245" bottom="0.59055118110236227" header="0.11811023622047245" footer="0.11811023622047245"/>
  <pageSetup paperSize="9" scale="87"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7"/>
  <sheetViews>
    <sheetView showGridLines="0" zoomScaleNormal="100" workbookViewId="0">
      <selection activeCell="B1" sqref="B1"/>
    </sheetView>
  </sheetViews>
  <sheetFormatPr baseColWidth="10" defaultColWidth="9.140625" defaultRowHeight="12.75" x14ac:dyDescent="0.2"/>
  <cols>
    <col min="1" max="1" width="9.85546875" style="2" customWidth="1"/>
    <col min="2" max="2" width="8.5703125" style="2" customWidth="1"/>
    <col min="3" max="17" width="6.7109375" style="2" customWidth="1"/>
    <col min="18" max="16384" width="9.140625" style="2"/>
  </cols>
  <sheetData>
    <row r="1" spans="1:17" ht="24" customHeight="1" x14ac:dyDescent="0.35">
      <c r="A1" s="11" t="s">
        <v>61</v>
      </c>
      <c r="I1" s="142"/>
      <c r="J1" s="142"/>
      <c r="K1" s="142"/>
    </row>
    <row r="2" spans="1:17" ht="4.5" customHeight="1" x14ac:dyDescent="0.25">
      <c r="A2" s="1"/>
    </row>
    <row r="3" spans="1:17" ht="15.75" x14ac:dyDescent="0.25">
      <c r="A3" s="12" t="s">
        <v>50</v>
      </c>
      <c r="O3" s="27"/>
      <c r="P3" s="27"/>
      <c r="Q3" s="27" t="s">
        <v>26</v>
      </c>
    </row>
    <row r="4" spans="1:17" ht="4.5" customHeight="1" x14ac:dyDescent="0.25">
      <c r="A4" s="12"/>
    </row>
    <row r="5" spans="1:17" x14ac:dyDescent="0.2">
      <c r="B5" s="153" t="s">
        <v>82</v>
      </c>
    </row>
    <row r="6" spans="1:17" ht="4.5" customHeight="1" x14ac:dyDescent="0.2">
      <c r="B6" s="6"/>
    </row>
    <row r="7" spans="1:17" ht="19.5" customHeight="1" x14ac:dyDescent="0.2">
      <c r="A7" s="25" t="s">
        <v>109</v>
      </c>
      <c r="B7" s="26"/>
      <c r="C7" s="26"/>
      <c r="D7" s="26"/>
      <c r="E7" s="26"/>
      <c r="F7" s="26"/>
      <c r="G7" s="26"/>
      <c r="H7" s="26"/>
      <c r="I7" s="26"/>
      <c r="J7" s="26"/>
      <c r="K7" s="26"/>
      <c r="L7" s="26"/>
      <c r="M7" s="26"/>
      <c r="N7" s="26"/>
      <c r="O7" s="26"/>
      <c r="P7" s="26"/>
      <c r="Q7" s="26"/>
    </row>
    <row r="8" spans="1:17" ht="4.5" customHeight="1" x14ac:dyDescent="0.2"/>
    <row r="9" spans="1:17" ht="4.5" customHeight="1" x14ac:dyDescent="0.2">
      <c r="A9" s="40"/>
      <c r="B9" s="40"/>
      <c r="C9" s="42"/>
      <c r="D9" s="42"/>
      <c r="E9" s="42"/>
      <c r="F9" s="42"/>
      <c r="G9" s="42"/>
      <c r="H9" s="42"/>
      <c r="I9" s="42"/>
      <c r="J9" s="42"/>
      <c r="K9" s="42"/>
      <c r="L9" s="42"/>
      <c r="M9" s="42"/>
      <c r="N9" s="42"/>
      <c r="O9" s="42"/>
      <c r="P9" s="42"/>
      <c r="Q9" s="42"/>
    </row>
    <row r="10" spans="1:17" s="5" customFormat="1" ht="12" customHeight="1" x14ac:dyDescent="0.2">
      <c r="A10" s="14" t="s">
        <v>1</v>
      </c>
      <c r="C10" s="162">
        <v>2011</v>
      </c>
      <c r="D10" s="162">
        <v>2012</v>
      </c>
      <c r="E10" s="162">
        <v>2013</v>
      </c>
      <c r="F10" s="162">
        <v>2014</v>
      </c>
      <c r="G10" s="162">
        <v>2015</v>
      </c>
      <c r="H10" s="162">
        <v>2016</v>
      </c>
      <c r="I10" s="162">
        <v>2017</v>
      </c>
      <c r="J10" s="162">
        <v>2018</v>
      </c>
      <c r="K10" s="162">
        <v>2019</v>
      </c>
      <c r="L10" s="162">
        <v>2020</v>
      </c>
      <c r="M10" s="162">
        <v>2021</v>
      </c>
      <c r="N10" s="162">
        <v>2022</v>
      </c>
      <c r="O10" s="162">
        <v>2023</v>
      </c>
      <c r="P10" s="162">
        <v>2024</v>
      </c>
      <c r="Q10" s="162">
        <v>2025</v>
      </c>
    </row>
    <row r="11" spans="1:17" s="5" customFormat="1" ht="4.5" customHeight="1" x14ac:dyDescent="0.2">
      <c r="A11" s="45"/>
      <c r="B11" s="46"/>
      <c r="C11" s="48"/>
      <c r="D11" s="48"/>
      <c r="E11" s="48"/>
      <c r="F11" s="48"/>
      <c r="G11" s="48"/>
      <c r="H11" s="48"/>
      <c r="I11" s="48"/>
      <c r="J11" s="48"/>
      <c r="K11" s="48"/>
      <c r="L11" s="48"/>
      <c r="M11" s="48"/>
      <c r="N11" s="48"/>
      <c r="O11" s="48"/>
      <c r="P11" s="48"/>
      <c r="Q11" s="48"/>
    </row>
    <row r="12" spans="1:17" ht="4.5" customHeight="1" x14ac:dyDescent="0.2">
      <c r="C12" s="50"/>
      <c r="D12" s="50"/>
      <c r="E12" s="50"/>
      <c r="F12" s="50"/>
      <c r="G12" s="50"/>
      <c r="H12" s="50"/>
      <c r="I12" s="50"/>
      <c r="J12" s="50"/>
      <c r="K12" s="50"/>
      <c r="L12" s="50"/>
      <c r="M12" s="50"/>
      <c r="N12" s="50"/>
      <c r="O12" s="50"/>
      <c r="P12" s="50"/>
      <c r="Q12" s="50"/>
    </row>
    <row r="13" spans="1:17" s="16" customFormat="1" ht="12" customHeight="1" x14ac:dyDescent="0.2">
      <c r="A13" s="5" t="s">
        <v>3</v>
      </c>
      <c r="B13" s="16" t="s">
        <v>38</v>
      </c>
      <c r="C13" s="52">
        <v>56836</v>
      </c>
      <c r="D13" s="52">
        <v>55359</v>
      </c>
      <c r="E13" s="52">
        <v>53377.0659968334</v>
      </c>
      <c r="F13" s="52">
        <v>55337</v>
      </c>
      <c r="G13" s="52">
        <v>56198.750000000196</v>
      </c>
      <c r="H13" s="52">
        <v>52772</v>
      </c>
      <c r="I13" s="52">
        <v>50932.925308338497</v>
      </c>
      <c r="J13" s="52">
        <v>52519.767422835503</v>
      </c>
      <c r="K13" s="52">
        <v>54316.654025305201</v>
      </c>
      <c r="L13" s="52">
        <v>51170.727567464099</v>
      </c>
      <c r="M13" s="52">
        <v>44731.502583810703</v>
      </c>
      <c r="N13" s="52">
        <v>42044.500000000153</v>
      </c>
      <c r="O13" s="52">
        <v>42328.750000000153</v>
      </c>
      <c r="P13" s="52">
        <v>43244.250000000153</v>
      </c>
      <c r="Q13" s="52">
        <v>34146.250000000124</v>
      </c>
    </row>
    <row r="14" spans="1:17" s="16" customFormat="1" ht="12" customHeight="1" x14ac:dyDescent="0.2">
      <c r="A14" s="19"/>
      <c r="B14" s="16" t="s">
        <v>39</v>
      </c>
      <c r="C14" s="52">
        <v>58623</v>
      </c>
      <c r="D14" s="52">
        <v>62301</v>
      </c>
      <c r="E14" s="52">
        <v>63356.459161019098</v>
      </c>
      <c r="F14" s="52">
        <v>59786.250000000153</v>
      </c>
      <c r="G14" s="52">
        <v>62538.750000000233</v>
      </c>
      <c r="H14" s="52">
        <v>71026</v>
      </c>
      <c r="I14" s="52">
        <v>66288.800125234193</v>
      </c>
      <c r="J14" s="52">
        <v>60860.870068050303</v>
      </c>
      <c r="K14" s="52">
        <v>66806.066573224802</v>
      </c>
      <c r="L14" s="52">
        <v>65232.027253319298</v>
      </c>
      <c r="M14" s="52">
        <v>64481.9446092449</v>
      </c>
      <c r="N14" s="52">
        <v>71845.250000000262</v>
      </c>
      <c r="O14" s="52">
        <v>80849.500000000291</v>
      </c>
      <c r="P14" s="52">
        <v>73158.250000000262</v>
      </c>
      <c r="Q14" s="52">
        <v>70919.500000000247</v>
      </c>
    </row>
    <row r="15" spans="1:17" s="16" customFormat="1" ht="12" customHeight="1" x14ac:dyDescent="0.2">
      <c r="B15" s="16" t="s">
        <v>40</v>
      </c>
      <c r="C15" s="52">
        <v>107002</v>
      </c>
      <c r="D15" s="52">
        <v>109467</v>
      </c>
      <c r="E15" s="52">
        <v>102294.7292631668</v>
      </c>
      <c r="F15" s="52">
        <v>114211.25000000041</v>
      </c>
      <c r="G15" s="52">
        <v>115023</v>
      </c>
      <c r="H15" s="52">
        <v>115113</v>
      </c>
      <c r="I15" s="52">
        <v>128230.360657072</v>
      </c>
      <c r="J15" s="52">
        <v>132127.81432211501</v>
      </c>
      <c r="K15" s="52">
        <v>130354.834305086</v>
      </c>
      <c r="L15" s="52">
        <v>137729.588860035</v>
      </c>
      <c r="M15" s="52">
        <v>149091.28231097499</v>
      </c>
      <c r="N15" s="52">
        <v>155275.50000000055</v>
      </c>
      <c r="O15" s="52">
        <v>161612.25000000058</v>
      </c>
      <c r="P15" s="52">
        <v>160655.25000000058</v>
      </c>
      <c r="Q15" s="52">
        <v>165293</v>
      </c>
    </row>
    <row r="16" spans="1:17" s="19" customFormat="1" ht="12" customHeight="1" x14ac:dyDescent="0.2">
      <c r="B16" s="19" t="s">
        <v>5</v>
      </c>
      <c r="C16" s="166">
        <v>222461</v>
      </c>
      <c r="D16" s="166">
        <v>227127</v>
      </c>
      <c r="E16" s="166">
        <v>219028.25442101929</v>
      </c>
      <c r="F16" s="166">
        <v>229334.50000000055</v>
      </c>
      <c r="G16" s="166">
        <v>233760.50000000044</v>
      </c>
      <c r="H16" s="166">
        <v>238911</v>
      </c>
      <c r="I16" s="166">
        <v>245452.08609064471</v>
      </c>
      <c r="J16" s="166">
        <v>245508.45181300081</v>
      </c>
      <c r="K16" s="166">
        <v>256113.73415080574</v>
      </c>
      <c r="L16" s="166">
        <v>254132.34368081839</v>
      </c>
      <c r="M16" s="166">
        <v>258304.72950403061</v>
      </c>
      <c r="N16" s="166">
        <f>SUM(N13:N15)</f>
        <v>269165.25000000093</v>
      </c>
      <c r="O16" s="166">
        <f>SUM(O13:O15)</f>
        <v>284790.50000000105</v>
      </c>
      <c r="P16" s="166">
        <f>SUM(P13:P15)</f>
        <v>277057.75000000099</v>
      </c>
      <c r="Q16" s="166">
        <f>SUM(Q13:Q15)</f>
        <v>270358.75000000035</v>
      </c>
    </row>
    <row r="17" spans="1:24" s="16" customFormat="1" ht="4.5" customHeight="1" x14ac:dyDescent="0.2">
      <c r="A17" s="54"/>
      <c r="B17" s="54"/>
      <c r="C17" s="56"/>
      <c r="D17" s="56"/>
      <c r="E17" s="56"/>
      <c r="F17" s="56"/>
      <c r="G17" s="56"/>
      <c r="H17" s="56"/>
      <c r="I17" s="56"/>
      <c r="J17" s="56"/>
      <c r="K17" s="56"/>
      <c r="L17" s="56"/>
      <c r="M17" s="56"/>
      <c r="N17" s="56"/>
      <c r="O17" s="56"/>
      <c r="P17" s="56"/>
      <c r="Q17" s="56"/>
    </row>
    <row r="18" spans="1:24" s="16" customFormat="1" ht="4.5" customHeight="1" x14ac:dyDescent="0.2">
      <c r="C18" s="52"/>
      <c r="D18" s="52"/>
      <c r="E18" s="52"/>
      <c r="F18" s="52"/>
      <c r="G18" s="52"/>
      <c r="H18" s="52"/>
      <c r="I18" s="52"/>
      <c r="J18" s="52"/>
      <c r="K18" s="52"/>
      <c r="L18" s="52"/>
      <c r="M18" s="52"/>
      <c r="N18" s="52"/>
      <c r="O18" s="52"/>
      <c r="P18" s="52"/>
      <c r="Q18" s="52"/>
    </row>
    <row r="19" spans="1:24" s="16" customFormat="1" ht="12" customHeight="1" x14ac:dyDescent="0.2">
      <c r="A19" s="5" t="s">
        <v>4</v>
      </c>
      <c r="B19" s="16" t="s">
        <v>38</v>
      </c>
      <c r="C19" s="52">
        <v>33078</v>
      </c>
      <c r="D19" s="52">
        <v>34464</v>
      </c>
      <c r="E19" s="52">
        <v>34244.8676753818</v>
      </c>
      <c r="F19" s="52">
        <v>36419.750000000131</v>
      </c>
      <c r="G19" s="52">
        <v>33655</v>
      </c>
      <c r="H19" s="52">
        <v>31963</v>
      </c>
      <c r="I19" s="52">
        <v>30379.300789963199</v>
      </c>
      <c r="J19" s="52">
        <v>28812.4706975437</v>
      </c>
      <c r="K19" s="52">
        <v>28326.474190616598</v>
      </c>
      <c r="L19" s="52">
        <v>27604.263269695501</v>
      </c>
      <c r="M19" s="52">
        <v>25820.848068314099</v>
      </c>
      <c r="N19" s="52">
        <v>27427.250000000098</v>
      </c>
      <c r="O19" s="52">
        <v>27594</v>
      </c>
      <c r="P19" s="52">
        <v>26216.500000000095</v>
      </c>
      <c r="Q19" s="52">
        <v>23440.250000000084</v>
      </c>
    </row>
    <row r="20" spans="1:24" s="16" customFormat="1" ht="12" customHeight="1" x14ac:dyDescent="0.2">
      <c r="A20" s="19"/>
      <c r="B20" s="16" t="s">
        <v>39</v>
      </c>
      <c r="C20" s="52">
        <v>45486</v>
      </c>
      <c r="D20" s="52">
        <v>47432</v>
      </c>
      <c r="E20" s="52">
        <v>46166.196638763104</v>
      </c>
      <c r="F20" s="52">
        <v>46039.25000000016</v>
      </c>
      <c r="G20" s="52">
        <v>48849.750000000175</v>
      </c>
      <c r="H20" s="52">
        <v>47959</v>
      </c>
      <c r="I20" s="52">
        <v>49405.993580645001</v>
      </c>
      <c r="J20" s="52">
        <v>52249.233435260503</v>
      </c>
      <c r="K20" s="52">
        <v>53038.705338370797</v>
      </c>
      <c r="L20" s="52">
        <v>45214.356584574998</v>
      </c>
      <c r="M20" s="52">
        <v>43214.973730260397</v>
      </c>
      <c r="N20" s="52">
        <v>47442.500000000167</v>
      </c>
      <c r="O20" s="52">
        <v>48065.250000000167</v>
      </c>
      <c r="P20" s="52">
        <v>48578.500000000175</v>
      </c>
      <c r="Q20" s="52">
        <v>45677.50000000016</v>
      </c>
    </row>
    <row r="21" spans="1:24" s="16" customFormat="1" ht="12" customHeight="1" x14ac:dyDescent="0.2">
      <c r="B21" s="16" t="s">
        <v>40</v>
      </c>
      <c r="C21" s="52">
        <v>106566</v>
      </c>
      <c r="D21" s="52">
        <v>106007</v>
      </c>
      <c r="E21" s="52">
        <v>108939.4808183206</v>
      </c>
      <c r="F21" s="52">
        <v>113664.75000000041</v>
      </c>
      <c r="G21" s="52">
        <v>113100</v>
      </c>
      <c r="H21" s="52">
        <v>120873</v>
      </c>
      <c r="I21" s="52">
        <v>121813.221008594</v>
      </c>
      <c r="J21" s="52">
        <v>129920.49735002</v>
      </c>
      <c r="K21" s="52">
        <v>128987.961439066</v>
      </c>
      <c r="L21" s="52">
        <v>136559.79720552501</v>
      </c>
      <c r="M21" s="52">
        <v>145016.001780577</v>
      </c>
      <c r="N21" s="52">
        <v>157284.75000000055</v>
      </c>
      <c r="O21" s="52">
        <v>158440</v>
      </c>
      <c r="P21" s="52">
        <v>153573.25000000055</v>
      </c>
      <c r="Q21" s="52">
        <v>165883.75000000058</v>
      </c>
    </row>
    <row r="22" spans="1:24" s="19" customFormat="1" ht="12" customHeight="1" x14ac:dyDescent="0.2">
      <c r="B22" s="19" t="s">
        <v>5</v>
      </c>
      <c r="C22" s="166">
        <v>185130</v>
      </c>
      <c r="D22" s="166">
        <v>187903</v>
      </c>
      <c r="E22" s="166">
        <v>189350.54513246549</v>
      </c>
      <c r="F22" s="166">
        <v>196123.7500000007</v>
      </c>
      <c r="G22" s="166">
        <v>195604.75000000017</v>
      </c>
      <c r="H22" s="166">
        <v>200795</v>
      </c>
      <c r="I22" s="166">
        <v>201598.5153792022</v>
      </c>
      <c r="J22" s="166">
        <v>210982.20148282422</v>
      </c>
      <c r="K22" s="166">
        <v>212950.97490737218</v>
      </c>
      <c r="L22" s="166">
        <v>209378.41705979552</v>
      </c>
      <c r="M22" s="166">
        <v>214051.8235791515</v>
      </c>
      <c r="N22" s="166">
        <f>SUM(N19:N21)</f>
        <v>232154.50000000081</v>
      </c>
      <c r="O22" s="166">
        <f>SUM(O19:O21)</f>
        <v>234099.25000000017</v>
      </c>
      <c r="P22" s="166">
        <f>SUM(P19:P21)</f>
        <v>228368.25000000081</v>
      </c>
      <c r="Q22" s="166">
        <f>SUM(Q19:Q21)</f>
        <v>235001.50000000081</v>
      </c>
    </row>
    <row r="23" spans="1:24" s="16" customFormat="1" ht="4.5" customHeight="1" x14ac:dyDescent="0.2">
      <c r="A23" s="53"/>
      <c r="B23" s="54"/>
      <c r="C23" s="56"/>
      <c r="D23" s="56"/>
      <c r="E23" s="56"/>
      <c r="F23" s="56"/>
      <c r="G23" s="56"/>
      <c r="H23" s="56"/>
      <c r="I23" s="56"/>
      <c r="J23" s="56"/>
      <c r="K23" s="56"/>
      <c r="L23" s="56"/>
      <c r="M23" s="56"/>
      <c r="N23" s="56"/>
      <c r="O23" s="56"/>
      <c r="P23" s="56"/>
      <c r="Q23" s="56"/>
    </row>
    <row r="24" spans="1:24" s="16" customFormat="1" ht="4.5" customHeight="1" x14ac:dyDescent="0.2">
      <c r="C24" s="52"/>
      <c r="D24" s="52"/>
      <c r="E24" s="52"/>
      <c r="F24" s="52"/>
      <c r="G24" s="52"/>
      <c r="H24" s="52"/>
      <c r="I24" s="52"/>
      <c r="J24" s="52"/>
      <c r="K24" s="52"/>
      <c r="L24" s="52"/>
      <c r="M24" s="52"/>
      <c r="N24" s="52"/>
      <c r="O24" s="52"/>
      <c r="P24" s="52"/>
      <c r="Q24" s="52"/>
    </row>
    <row r="25" spans="1:24" s="16" customFormat="1" ht="12" customHeight="1" x14ac:dyDescent="0.2">
      <c r="A25" s="5" t="s">
        <v>5</v>
      </c>
      <c r="B25" s="16" t="s">
        <v>38</v>
      </c>
      <c r="C25" s="52">
        <v>89914</v>
      </c>
      <c r="D25" s="52">
        <v>89823</v>
      </c>
      <c r="E25" s="52">
        <v>87621.933672215207</v>
      </c>
      <c r="F25" s="52">
        <v>91756.750000000131</v>
      </c>
      <c r="G25" s="52">
        <v>89853.750000000204</v>
      </c>
      <c r="H25" s="52">
        <v>84735</v>
      </c>
      <c r="I25" s="52">
        <v>81312.226098301704</v>
      </c>
      <c r="J25" s="52">
        <v>81332.238120379203</v>
      </c>
      <c r="K25" s="52">
        <v>82643.128215921795</v>
      </c>
      <c r="L25" s="52">
        <v>78774.990837159596</v>
      </c>
      <c r="M25" s="52">
        <v>70552.350652124805</v>
      </c>
      <c r="N25" s="52">
        <f>N13+N19</f>
        <v>69471.750000000247</v>
      </c>
      <c r="O25" s="52">
        <f>O13+O19</f>
        <v>69922.750000000146</v>
      </c>
      <c r="P25" s="52">
        <f>P13+P19</f>
        <v>69460.750000000247</v>
      </c>
      <c r="Q25" s="52">
        <f t="shared" ref="Q25:Q27" si="0">Q13+Q19</f>
        <v>57586.500000000204</v>
      </c>
    </row>
    <row r="26" spans="1:24" s="16" customFormat="1" ht="12" customHeight="1" x14ac:dyDescent="0.2">
      <c r="B26" s="16" t="s">
        <v>39</v>
      </c>
      <c r="C26" s="52">
        <v>104108</v>
      </c>
      <c r="D26" s="52">
        <v>109733</v>
      </c>
      <c r="E26" s="52">
        <v>109522.65579978121</v>
      </c>
      <c r="F26" s="52">
        <v>105825.50000000032</v>
      </c>
      <c r="G26" s="52">
        <v>111388.50000000041</v>
      </c>
      <c r="H26" s="52">
        <v>118985</v>
      </c>
      <c r="I26" s="52">
        <v>115694.79370587799</v>
      </c>
      <c r="J26" s="52">
        <v>113110.10350331081</v>
      </c>
      <c r="K26" s="52">
        <v>119844.7719115956</v>
      </c>
      <c r="L26" s="52">
        <v>110446.383837894</v>
      </c>
      <c r="M26" s="52">
        <v>107696.9183395053</v>
      </c>
      <c r="N26" s="52">
        <f t="shared" ref="N26:P27" si="1">N14+N20</f>
        <v>119287.75000000044</v>
      </c>
      <c r="O26" s="52">
        <f t="shared" si="1"/>
        <v>128914.75000000047</v>
      </c>
      <c r="P26" s="52">
        <f t="shared" si="1"/>
        <v>121736.75000000044</v>
      </c>
      <c r="Q26" s="52">
        <f t="shared" si="0"/>
        <v>116597.00000000041</v>
      </c>
    </row>
    <row r="27" spans="1:24" s="16" customFormat="1" ht="12" customHeight="1" x14ac:dyDescent="0.2">
      <c r="B27" s="16" t="s">
        <v>40</v>
      </c>
      <c r="C27" s="52">
        <v>213567</v>
      </c>
      <c r="D27" s="52">
        <v>215474</v>
      </c>
      <c r="E27" s="52">
        <v>211234.21008148743</v>
      </c>
      <c r="F27" s="52">
        <v>227876.00000000081</v>
      </c>
      <c r="G27" s="52">
        <v>228123</v>
      </c>
      <c r="H27" s="52">
        <v>235986</v>
      </c>
      <c r="I27" s="52">
        <v>250043.58166566701</v>
      </c>
      <c r="J27" s="52">
        <v>262048.31167213502</v>
      </c>
      <c r="K27" s="52">
        <v>259342.79574415198</v>
      </c>
      <c r="L27" s="52">
        <v>274289.38606555999</v>
      </c>
      <c r="M27" s="52">
        <v>294107.28409155202</v>
      </c>
      <c r="N27" s="52">
        <f t="shared" si="1"/>
        <v>312560.25000000111</v>
      </c>
      <c r="O27" s="52">
        <f t="shared" si="1"/>
        <v>320052.25000000058</v>
      </c>
      <c r="P27" s="52">
        <f t="shared" si="1"/>
        <v>314228.50000000116</v>
      </c>
      <c r="Q27" s="52">
        <f t="shared" si="0"/>
        <v>331176.75000000058</v>
      </c>
    </row>
    <row r="28" spans="1:24" s="19" customFormat="1" ht="12" customHeight="1" x14ac:dyDescent="0.2">
      <c r="B28" s="19" t="s">
        <v>5</v>
      </c>
      <c r="C28" s="166">
        <v>407589</v>
      </c>
      <c r="D28" s="166">
        <v>415030</v>
      </c>
      <c r="E28" s="166">
        <v>408378.79955348384</v>
      </c>
      <c r="F28" s="166">
        <v>425458.25000000128</v>
      </c>
      <c r="G28" s="166">
        <v>429365.25000000058</v>
      </c>
      <c r="H28" s="166">
        <v>439706</v>
      </c>
      <c r="I28" s="166">
        <v>447050.60146984668</v>
      </c>
      <c r="J28" s="166">
        <v>456490.653295825</v>
      </c>
      <c r="K28" s="166">
        <v>461830.69587166939</v>
      </c>
      <c r="L28" s="166">
        <v>463510.76074061356</v>
      </c>
      <c r="M28" s="166">
        <v>472356.55308318214</v>
      </c>
      <c r="N28" s="166">
        <f>SUM(N25:N27)</f>
        <v>501319.7500000018</v>
      </c>
      <c r="O28" s="166">
        <f>SUM(O25:O27)</f>
        <v>518889.75000000116</v>
      </c>
      <c r="P28" s="166">
        <f>SUM(P25:P27)</f>
        <v>505426.00000000186</v>
      </c>
      <c r="Q28" s="166">
        <f>SUM(Q25:Q27)</f>
        <v>505360.25000000116</v>
      </c>
      <c r="R28" s="179"/>
      <c r="S28" s="179"/>
      <c r="T28" s="179"/>
      <c r="U28" s="179"/>
      <c r="V28" s="179"/>
      <c r="W28" s="179"/>
      <c r="X28" s="179"/>
    </row>
    <row r="29" spans="1:24" s="16" customFormat="1" ht="4.5" customHeight="1" x14ac:dyDescent="0.2">
      <c r="A29" s="54"/>
      <c r="B29" s="54"/>
      <c r="C29" s="58"/>
      <c r="D29" s="58"/>
      <c r="E29" s="58"/>
      <c r="F29" s="58"/>
      <c r="G29" s="58"/>
      <c r="H29" s="58"/>
      <c r="I29" s="58"/>
      <c r="J29" s="58"/>
      <c r="K29" s="58"/>
      <c r="L29" s="58"/>
      <c r="M29" s="58"/>
      <c r="N29" s="58"/>
      <c r="O29" s="58"/>
      <c r="P29" s="58"/>
      <c r="Q29" s="58"/>
    </row>
    <row r="30" spans="1:24" s="16" customFormat="1" ht="9" customHeight="1" x14ac:dyDescent="0.2">
      <c r="G30" s="17"/>
      <c r="H30" s="17"/>
      <c r="I30" s="17"/>
      <c r="J30" s="17"/>
      <c r="K30" s="17"/>
      <c r="L30" s="17"/>
    </row>
    <row r="31" spans="1:24" s="35" customFormat="1" ht="9" customHeight="1" x14ac:dyDescent="0.15">
      <c r="A31" s="34" t="s">
        <v>86</v>
      </c>
      <c r="F31" s="36"/>
      <c r="G31" s="36"/>
    </row>
    <row r="32" spans="1:24" x14ac:dyDescent="0.2">
      <c r="F32" s="24"/>
      <c r="G32" s="24"/>
      <c r="H32" s="24"/>
      <c r="I32" s="24"/>
      <c r="J32" s="24"/>
      <c r="K32" s="24"/>
    </row>
    <row r="33" spans="1:14" x14ac:dyDescent="0.2">
      <c r="F33" s="24"/>
      <c r="G33" s="24"/>
      <c r="H33" s="24"/>
      <c r="I33" s="24"/>
      <c r="J33" s="24"/>
      <c r="K33" s="24"/>
      <c r="L33" s="24"/>
    </row>
    <row r="34" spans="1:14" x14ac:dyDescent="0.2">
      <c r="A34" s="40"/>
      <c r="B34" s="40"/>
      <c r="C34" s="41"/>
      <c r="D34" s="41"/>
      <c r="E34" s="41"/>
      <c r="F34" s="41"/>
      <c r="G34" s="41"/>
      <c r="H34" s="41"/>
      <c r="I34" s="41"/>
      <c r="J34" s="41"/>
      <c r="K34" s="41"/>
      <c r="L34" s="42"/>
      <c r="M34" s="42"/>
      <c r="N34" s="41"/>
    </row>
    <row r="35" spans="1:14" x14ac:dyDescent="0.2">
      <c r="A35" s="14" t="s">
        <v>1</v>
      </c>
      <c r="B35" s="5"/>
      <c r="C35" s="161">
        <v>1999</v>
      </c>
      <c r="D35" s="161">
        <v>2000</v>
      </c>
      <c r="E35" s="161">
        <v>2001</v>
      </c>
      <c r="F35" s="161">
        <v>2002</v>
      </c>
      <c r="G35" s="161">
        <v>2003</v>
      </c>
      <c r="H35" s="161">
        <v>2004</v>
      </c>
      <c r="I35" s="161">
        <v>2005</v>
      </c>
      <c r="J35" s="161">
        <v>2006</v>
      </c>
      <c r="K35" s="161">
        <v>2007</v>
      </c>
      <c r="L35" s="162">
        <v>2008</v>
      </c>
      <c r="M35" s="162">
        <v>2009</v>
      </c>
      <c r="N35" s="162">
        <v>2010</v>
      </c>
    </row>
    <row r="36" spans="1:14" x14ac:dyDescent="0.2">
      <c r="A36" s="45"/>
      <c r="B36" s="46"/>
      <c r="C36" s="59"/>
      <c r="D36" s="59"/>
      <c r="E36" s="59"/>
      <c r="F36" s="59"/>
      <c r="G36" s="59"/>
      <c r="H36" s="47"/>
      <c r="I36" s="47"/>
      <c r="J36" s="47"/>
      <c r="K36" s="47"/>
      <c r="L36" s="48"/>
      <c r="M36" s="48"/>
      <c r="N36" s="48"/>
    </row>
    <row r="37" spans="1:14" ht="1.5" customHeight="1" x14ac:dyDescent="0.2">
      <c r="C37" s="49"/>
      <c r="D37" s="49"/>
      <c r="E37" s="49"/>
      <c r="F37" s="49"/>
      <c r="G37" s="49"/>
      <c r="H37" s="49"/>
      <c r="I37" s="49"/>
      <c r="J37" s="49"/>
      <c r="K37" s="49"/>
      <c r="L37" s="50"/>
      <c r="M37" s="50"/>
      <c r="N37" s="50"/>
    </row>
    <row r="38" spans="1:14" x14ac:dyDescent="0.2">
      <c r="A38" s="5" t="s">
        <v>3</v>
      </c>
      <c r="B38" s="16" t="s">
        <v>38</v>
      </c>
      <c r="C38" s="51">
        <v>59494</v>
      </c>
      <c r="D38" s="51">
        <v>58394</v>
      </c>
      <c r="E38" s="51">
        <v>59584</v>
      </c>
      <c r="F38" s="51">
        <v>56020</v>
      </c>
      <c r="G38" s="51">
        <v>50575</v>
      </c>
      <c r="H38" s="51">
        <v>50422</v>
      </c>
      <c r="I38" s="51">
        <v>52272</v>
      </c>
      <c r="J38" s="51">
        <v>53235</v>
      </c>
      <c r="K38" s="51">
        <v>52412</v>
      </c>
      <c r="L38" s="52">
        <v>59706.822234327345</v>
      </c>
      <c r="M38" s="52">
        <v>52981</v>
      </c>
      <c r="N38" s="52">
        <v>56165</v>
      </c>
    </row>
    <row r="39" spans="1:14" x14ac:dyDescent="0.2">
      <c r="A39" s="19"/>
      <c r="B39" s="16" t="s">
        <v>39</v>
      </c>
      <c r="C39" s="51">
        <v>52655</v>
      </c>
      <c r="D39" s="51">
        <v>50009</v>
      </c>
      <c r="E39" s="51">
        <v>55075</v>
      </c>
      <c r="F39" s="51">
        <v>55723</v>
      </c>
      <c r="G39" s="51">
        <v>53448</v>
      </c>
      <c r="H39" s="51">
        <v>55917</v>
      </c>
      <c r="I39" s="51">
        <v>57631</v>
      </c>
      <c r="J39" s="51">
        <v>54821</v>
      </c>
      <c r="K39" s="51">
        <v>60095</v>
      </c>
      <c r="L39" s="52">
        <v>62917.885853475505</v>
      </c>
      <c r="M39" s="52">
        <v>62768</v>
      </c>
      <c r="N39" s="52">
        <v>63525</v>
      </c>
    </row>
    <row r="40" spans="1:14" x14ac:dyDescent="0.2">
      <c r="A40" s="16"/>
      <c r="B40" s="16" t="s">
        <v>40</v>
      </c>
      <c r="C40" s="51">
        <v>74013</v>
      </c>
      <c r="D40" s="51">
        <v>81537</v>
      </c>
      <c r="E40" s="51">
        <v>76955</v>
      </c>
      <c r="F40" s="51">
        <v>82362</v>
      </c>
      <c r="G40" s="51">
        <v>88107</v>
      </c>
      <c r="H40" s="51">
        <v>91364</v>
      </c>
      <c r="I40" s="51">
        <v>95877</v>
      </c>
      <c r="J40" s="51">
        <v>95887</v>
      </c>
      <c r="K40" s="51">
        <v>97913</v>
      </c>
      <c r="L40" s="52">
        <v>98475.87741152331</v>
      </c>
      <c r="M40" s="52">
        <v>103860</v>
      </c>
      <c r="N40" s="52">
        <v>104768</v>
      </c>
    </row>
    <row r="41" spans="1:14" x14ac:dyDescent="0.2">
      <c r="A41" s="19"/>
      <c r="B41" s="19" t="s">
        <v>5</v>
      </c>
      <c r="C41" s="120">
        <v>186162</v>
      </c>
      <c r="D41" s="120">
        <v>189940</v>
      </c>
      <c r="E41" s="120">
        <v>191614</v>
      </c>
      <c r="F41" s="120">
        <v>194105</v>
      </c>
      <c r="G41" s="120">
        <v>192130</v>
      </c>
      <c r="H41" s="120">
        <v>197703</v>
      </c>
      <c r="I41" s="120">
        <v>205780</v>
      </c>
      <c r="J41" s="120">
        <v>203943</v>
      </c>
      <c r="K41" s="120">
        <v>210420</v>
      </c>
      <c r="L41" s="166">
        <v>221100.58549932617</v>
      </c>
      <c r="M41" s="166">
        <v>219609</v>
      </c>
      <c r="N41" s="166">
        <v>224458</v>
      </c>
    </row>
    <row r="42" spans="1:14" ht="5.25" customHeight="1" x14ac:dyDescent="0.2">
      <c r="A42" s="54"/>
      <c r="B42" s="54"/>
      <c r="C42" s="55"/>
      <c r="D42" s="55"/>
      <c r="E42" s="55"/>
      <c r="F42" s="55"/>
      <c r="G42" s="55"/>
      <c r="H42" s="55"/>
      <c r="I42" s="55"/>
      <c r="J42" s="55"/>
      <c r="K42" s="55"/>
      <c r="L42" s="56"/>
      <c r="M42" s="56"/>
      <c r="N42" s="56"/>
    </row>
    <row r="43" spans="1:14" ht="6" customHeight="1" x14ac:dyDescent="0.2">
      <c r="A43" s="16"/>
      <c r="B43" s="16"/>
      <c r="C43" s="51"/>
      <c r="D43" s="51"/>
      <c r="E43" s="51"/>
      <c r="F43" s="51"/>
      <c r="G43" s="51"/>
      <c r="H43" s="51"/>
      <c r="I43" s="51"/>
      <c r="J43" s="51"/>
      <c r="K43" s="51"/>
      <c r="L43" s="52"/>
      <c r="M43" s="52"/>
      <c r="N43" s="52"/>
    </row>
    <row r="44" spans="1:14" x14ac:dyDescent="0.2">
      <c r="A44" s="5" t="s">
        <v>4</v>
      </c>
      <c r="B44" s="16" t="s">
        <v>38</v>
      </c>
      <c r="C44" s="51">
        <v>36619</v>
      </c>
      <c r="D44" s="51">
        <v>36048</v>
      </c>
      <c r="E44" s="51">
        <v>36991</v>
      </c>
      <c r="F44" s="51">
        <v>32880</v>
      </c>
      <c r="G44" s="51">
        <v>32488</v>
      </c>
      <c r="H44" s="51">
        <v>33065</v>
      </c>
      <c r="I44" s="51">
        <v>30261</v>
      </c>
      <c r="J44" s="51">
        <v>30512</v>
      </c>
      <c r="K44" s="51">
        <v>32842</v>
      </c>
      <c r="L44" s="52">
        <v>35033.566327655019</v>
      </c>
      <c r="M44" s="52">
        <v>34676</v>
      </c>
      <c r="N44" s="52">
        <v>35661</v>
      </c>
    </row>
    <row r="45" spans="1:14" x14ac:dyDescent="0.2">
      <c r="A45" s="19"/>
      <c r="B45" s="16" t="s">
        <v>39</v>
      </c>
      <c r="C45" s="51">
        <v>42066</v>
      </c>
      <c r="D45" s="51">
        <v>42363</v>
      </c>
      <c r="E45" s="51">
        <v>40832</v>
      </c>
      <c r="F45" s="51">
        <v>42342</v>
      </c>
      <c r="G45" s="51">
        <v>42452</v>
      </c>
      <c r="H45" s="51">
        <v>42066</v>
      </c>
      <c r="I45" s="51">
        <v>40270</v>
      </c>
      <c r="J45" s="51">
        <v>42796</v>
      </c>
      <c r="K45" s="51">
        <v>45126</v>
      </c>
      <c r="L45" s="52">
        <v>43317.160356269225</v>
      </c>
      <c r="M45" s="52">
        <v>48252</v>
      </c>
      <c r="N45" s="52">
        <v>44692</v>
      </c>
    </row>
    <row r="46" spans="1:14" x14ac:dyDescent="0.2">
      <c r="A46" s="16"/>
      <c r="B46" s="16" t="s">
        <v>40</v>
      </c>
      <c r="C46" s="51">
        <v>72238</v>
      </c>
      <c r="D46" s="51">
        <v>76779</v>
      </c>
      <c r="E46" s="51">
        <v>71046</v>
      </c>
      <c r="F46" s="51">
        <v>80759</v>
      </c>
      <c r="G46" s="51">
        <v>81017</v>
      </c>
      <c r="H46" s="51">
        <v>84658</v>
      </c>
      <c r="I46" s="51">
        <v>91676</v>
      </c>
      <c r="J46" s="51">
        <v>87039</v>
      </c>
      <c r="K46" s="51">
        <v>90583</v>
      </c>
      <c r="L46" s="52">
        <v>94405.491430641268</v>
      </c>
      <c r="M46" s="52">
        <v>97221</v>
      </c>
      <c r="N46" s="52">
        <v>101467</v>
      </c>
    </row>
    <row r="47" spans="1:14" x14ac:dyDescent="0.2">
      <c r="A47" s="19"/>
      <c r="B47" s="19" t="s">
        <v>5</v>
      </c>
      <c r="C47" s="120">
        <v>150923</v>
      </c>
      <c r="D47" s="120">
        <v>155190</v>
      </c>
      <c r="E47" s="120">
        <v>148869</v>
      </c>
      <c r="F47" s="120">
        <v>155981</v>
      </c>
      <c r="G47" s="120">
        <v>155957</v>
      </c>
      <c r="H47" s="120">
        <v>159789</v>
      </c>
      <c r="I47" s="120">
        <v>162207</v>
      </c>
      <c r="J47" s="120">
        <v>160347</v>
      </c>
      <c r="K47" s="120">
        <v>168551</v>
      </c>
      <c r="L47" s="166">
        <v>172756.2181145655</v>
      </c>
      <c r="M47" s="166">
        <v>180149</v>
      </c>
      <c r="N47" s="166">
        <v>181820</v>
      </c>
    </row>
    <row r="48" spans="1:14" ht="1.5" customHeight="1" x14ac:dyDescent="0.2">
      <c r="A48" s="53"/>
      <c r="B48" s="54"/>
      <c r="C48" s="55"/>
      <c r="D48" s="55"/>
      <c r="E48" s="55"/>
      <c r="F48" s="55"/>
      <c r="G48" s="55"/>
      <c r="H48" s="55"/>
      <c r="I48" s="55"/>
      <c r="J48" s="55"/>
      <c r="K48" s="55"/>
      <c r="L48" s="56"/>
      <c r="M48" s="56"/>
      <c r="N48" s="56"/>
    </row>
    <row r="49" spans="1:14" ht="4.5" customHeight="1" x14ac:dyDescent="0.2">
      <c r="A49" s="16"/>
      <c r="B49" s="16"/>
      <c r="C49" s="51"/>
      <c r="D49" s="51"/>
      <c r="E49" s="51"/>
      <c r="F49" s="51"/>
      <c r="G49" s="51"/>
      <c r="H49" s="51"/>
      <c r="I49" s="51"/>
      <c r="J49" s="51"/>
      <c r="K49" s="51"/>
      <c r="L49" s="52"/>
      <c r="M49" s="52"/>
      <c r="N49" s="52"/>
    </row>
    <row r="50" spans="1:14" x14ac:dyDescent="0.2">
      <c r="A50" s="5" t="s">
        <v>5</v>
      </c>
      <c r="B50" s="16" t="s">
        <v>38</v>
      </c>
      <c r="C50" s="51">
        <v>96114</v>
      </c>
      <c r="D50" s="51">
        <v>94442</v>
      </c>
      <c r="E50" s="51">
        <v>96575</v>
      </c>
      <c r="F50" s="51">
        <v>88900</v>
      </c>
      <c r="G50" s="51">
        <v>83062</v>
      </c>
      <c r="H50" s="51">
        <v>83487</v>
      </c>
      <c r="I50" s="51">
        <v>82533</v>
      </c>
      <c r="J50" s="51">
        <v>83748</v>
      </c>
      <c r="K50" s="51">
        <v>85254</v>
      </c>
      <c r="L50" s="52">
        <v>94740.38856198237</v>
      </c>
      <c r="M50" s="52">
        <v>87657</v>
      </c>
      <c r="N50" s="52">
        <v>91826</v>
      </c>
    </row>
    <row r="51" spans="1:14" x14ac:dyDescent="0.2">
      <c r="A51" s="16"/>
      <c r="B51" s="16" t="s">
        <v>39</v>
      </c>
      <c r="C51" s="51">
        <v>94721</v>
      </c>
      <c r="D51" s="51">
        <v>92372</v>
      </c>
      <c r="E51" s="51">
        <v>95906</v>
      </c>
      <c r="F51" s="51">
        <v>98065</v>
      </c>
      <c r="G51" s="51">
        <v>95899</v>
      </c>
      <c r="H51" s="51">
        <v>97983</v>
      </c>
      <c r="I51" s="51">
        <v>97901</v>
      </c>
      <c r="J51" s="51">
        <v>97616</v>
      </c>
      <c r="K51" s="51">
        <v>105221</v>
      </c>
      <c r="L51" s="52">
        <v>106235.04620974473</v>
      </c>
      <c r="M51" s="52">
        <v>111019</v>
      </c>
      <c r="N51" s="52">
        <v>108217</v>
      </c>
    </row>
    <row r="52" spans="1:14" x14ac:dyDescent="0.2">
      <c r="A52" s="16"/>
      <c r="B52" s="16" t="s">
        <v>40</v>
      </c>
      <c r="C52" s="51">
        <v>146251</v>
      </c>
      <c r="D52" s="51">
        <v>158315</v>
      </c>
      <c r="E52" s="51">
        <v>147999</v>
      </c>
      <c r="F52" s="51">
        <v>163121</v>
      </c>
      <c r="G52" s="51">
        <v>169123</v>
      </c>
      <c r="H52" s="51">
        <v>176022</v>
      </c>
      <c r="I52" s="51">
        <v>187553</v>
      </c>
      <c r="J52" s="51">
        <v>182926</v>
      </c>
      <c r="K52" s="51">
        <v>188497</v>
      </c>
      <c r="L52" s="52">
        <v>192881.36884216458</v>
      </c>
      <c r="M52" s="52">
        <v>201081</v>
      </c>
      <c r="N52" s="52">
        <v>206235</v>
      </c>
    </row>
    <row r="53" spans="1:14" x14ac:dyDescent="0.2">
      <c r="A53" s="19"/>
      <c r="B53" s="19" t="s">
        <v>5</v>
      </c>
      <c r="C53" s="120">
        <v>337086</v>
      </c>
      <c r="D53" s="120">
        <v>345129</v>
      </c>
      <c r="E53" s="120">
        <v>340480</v>
      </c>
      <c r="F53" s="120">
        <v>350086</v>
      </c>
      <c r="G53" s="120">
        <v>348084</v>
      </c>
      <c r="H53" s="120">
        <v>357492</v>
      </c>
      <c r="I53" s="120">
        <v>367987</v>
      </c>
      <c r="J53" s="120">
        <v>364290</v>
      </c>
      <c r="K53" s="120">
        <v>378972</v>
      </c>
      <c r="L53" s="166">
        <v>393856.80361389171</v>
      </c>
      <c r="M53" s="166">
        <v>399757</v>
      </c>
      <c r="N53" s="166">
        <v>406278</v>
      </c>
    </row>
    <row r="54" spans="1:14" ht="5.25" customHeight="1" x14ac:dyDescent="0.2">
      <c r="A54" s="54"/>
      <c r="B54" s="54"/>
      <c r="C54" s="57"/>
      <c r="D54" s="57"/>
      <c r="E54" s="57"/>
      <c r="F54" s="57"/>
      <c r="G54" s="57"/>
      <c r="H54" s="57"/>
      <c r="I54" s="57"/>
      <c r="J54" s="57"/>
      <c r="K54" s="57"/>
      <c r="L54" s="58"/>
      <c r="M54" s="58"/>
      <c r="N54" s="58"/>
    </row>
    <row r="55" spans="1:14" x14ac:dyDescent="0.2">
      <c r="A55" s="16"/>
      <c r="B55" s="16"/>
      <c r="C55" s="16"/>
      <c r="D55" s="16"/>
      <c r="E55" s="16"/>
      <c r="F55" s="16"/>
      <c r="G55" s="17"/>
      <c r="H55" s="17"/>
      <c r="I55" s="17"/>
      <c r="J55" s="17"/>
      <c r="K55" s="17"/>
      <c r="L55" s="17"/>
      <c r="M55" s="16"/>
      <c r="N55" s="16"/>
    </row>
    <row r="56" spans="1:14" x14ac:dyDescent="0.2">
      <c r="A56" s="34" t="s">
        <v>86</v>
      </c>
      <c r="B56" s="35"/>
      <c r="C56" s="35"/>
      <c r="D56" s="35"/>
      <c r="E56" s="35"/>
      <c r="F56" s="36"/>
      <c r="G56" s="36"/>
      <c r="H56" s="35"/>
      <c r="I56" s="35"/>
      <c r="J56" s="35"/>
      <c r="K56" s="35"/>
      <c r="L56" s="35"/>
      <c r="M56" s="35"/>
      <c r="N56" s="35"/>
    </row>
    <row r="57" spans="1:14" x14ac:dyDescent="0.2">
      <c r="F57" s="24"/>
      <c r="G57" s="24"/>
      <c r="H57" s="24"/>
      <c r="I57" s="24"/>
      <c r="J57" s="24"/>
      <c r="K57" s="24"/>
    </row>
  </sheetData>
  <phoneticPr fontId="5" type="noConversion"/>
  <hyperlinks>
    <hyperlink ref="Q3" location="B!A1" display="Terug naar inhoud" xr:uid="{A17F7639-8D3C-4349-B13A-54B42447DD5B}"/>
  </hyperlinks>
  <pageMargins left="0.59055118110236227" right="0.59055118110236227" top="1.1811023622047245" bottom="0.59055118110236227" header="0.11811023622047245" footer="0.11811023622047245"/>
  <pageSetup paperSize="9" scale="81"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0"/>
  <sheetViews>
    <sheetView showGridLines="0" zoomScaleNormal="100" workbookViewId="0">
      <selection activeCell="B1" sqref="B1"/>
    </sheetView>
  </sheetViews>
  <sheetFormatPr baseColWidth="10" defaultColWidth="9.140625" defaultRowHeight="12.75" x14ac:dyDescent="0.2"/>
  <cols>
    <col min="1" max="2" width="12.7109375" style="2" customWidth="1"/>
    <col min="3" max="6" width="17.7109375" style="2" customWidth="1"/>
    <col min="7" max="9" width="12.7109375" style="2" customWidth="1"/>
    <col min="10" max="11" width="9.28515625" style="2" customWidth="1"/>
    <col min="12" max="12" width="10.42578125" style="2" customWidth="1"/>
    <col min="13" max="13" width="17.28515625" style="2" customWidth="1"/>
    <col min="14" max="14" width="9.140625" style="2" customWidth="1"/>
    <col min="15" max="18" width="12" style="2" customWidth="1"/>
    <col min="19" max="16384" width="9.140625" style="2"/>
  </cols>
  <sheetData>
    <row r="1" spans="1:18" ht="24" customHeight="1" x14ac:dyDescent="0.35">
      <c r="A1" s="11" t="s">
        <v>61</v>
      </c>
      <c r="M1" s="11"/>
    </row>
    <row r="2" spans="1:18" ht="4.5" customHeight="1" x14ac:dyDescent="0.25">
      <c r="A2" s="1"/>
      <c r="M2" s="1"/>
    </row>
    <row r="3" spans="1:18" ht="15.75" x14ac:dyDescent="0.25">
      <c r="A3" s="12" t="s">
        <v>50</v>
      </c>
      <c r="F3" s="27" t="s">
        <v>26</v>
      </c>
      <c r="M3" s="12"/>
    </row>
    <row r="4" spans="1:18" ht="4.5" customHeight="1" x14ac:dyDescent="0.25">
      <c r="A4" s="12"/>
      <c r="M4" s="12"/>
    </row>
    <row r="5" spans="1:18" x14ac:dyDescent="0.2">
      <c r="B5" s="153" t="s">
        <v>82</v>
      </c>
    </row>
    <row r="6" spans="1:18" ht="4.5" customHeight="1" x14ac:dyDescent="0.2">
      <c r="B6" s="6"/>
    </row>
    <row r="7" spans="1:18" ht="19.5" customHeight="1" x14ac:dyDescent="0.2">
      <c r="A7" s="25" t="s">
        <v>110</v>
      </c>
      <c r="B7" s="26"/>
      <c r="C7" s="26"/>
      <c r="D7" s="26"/>
      <c r="E7" s="26"/>
      <c r="F7" s="26"/>
    </row>
    <row r="8" spans="1:18" ht="4.5" customHeight="1" x14ac:dyDescent="0.2"/>
    <row r="9" spans="1:18" ht="4.5" customHeight="1" x14ac:dyDescent="0.2">
      <c r="A9" s="40"/>
      <c r="B9" s="40"/>
      <c r="C9" s="41"/>
      <c r="D9" s="41"/>
      <c r="E9" s="41"/>
      <c r="F9" s="42"/>
    </row>
    <row r="10" spans="1:18" s="5" customFormat="1" ht="12" customHeight="1" x14ac:dyDescent="0.2">
      <c r="A10" s="14" t="s">
        <v>1</v>
      </c>
      <c r="C10" s="43" t="s">
        <v>35</v>
      </c>
      <c r="D10" s="43" t="s">
        <v>36</v>
      </c>
      <c r="E10" s="43" t="s">
        <v>37</v>
      </c>
      <c r="F10" s="44" t="s">
        <v>5</v>
      </c>
      <c r="M10" s="14"/>
      <c r="O10" s="15"/>
      <c r="P10" s="15"/>
      <c r="Q10" s="15"/>
      <c r="R10" s="15"/>
    </row>
    <row r="11" spans="1:18" s="5" customFormat="1" ht="4.5" customHeight="1" x14ac:dyDescent="0.2">
      <c r="A11" s="45"/>
      <c r="B11" s="46"/>
      <c r="C11" s="47"/>
      <c r="D11" s="47"/>
      <c r="E11" s="47"/>
      <c r="F11" s="48"/>
      <c r="M11" s="14"/>
      <c r="O11" s="15"/>
      <c r="P11" s="15"/>
      <c r="Q11" s="15"/>
      <c r="R11" s="15"/>
    </row>
    <row r="12" spans="1:18" ht="4.5" customHeight="1" x14ac:dyDescent="0.2">
      <c r="C12" s="49"/>
      <c r="D12" s="49"/>
      <c r="E12" s="49"/>
      <c r="F12" s="50"/>
      <c r="Q12" s="9"/>
    </row>
    <row r="13" spans="1:18" s="16" customFormat="1" ht="12" customHeight="1" x14ac:dyDescent="0.2">
      <c r="A13" s="5" t="s">
        <v>3</v>
      </c>
      <c r="B13" s="16" t="s">
        <v>38</v>
      </c>
      <c r="C13" s="51"/>
      <c r="D13" s="51">
        <v>21229.250000000076</v>
      </c>
      <c r="E13" s="51">
        <v>9746</v>
      </c>
      <c r="F13" s="52">
        <v>34146.250000000124</v>
      </c>
      <c r="G13" s="18"/>
      <c r="H13" s="17"/>
      <c r="I13" s="17"/>
      <c r="J13" s="17"/>
      <c r="K13" s="17"/>
      <c r="L13" s="17"/>
      <c r="M13" s="19"/>
      <c r="O13" s="20"/>
      <c r="P13" s="20"/>
      <c r="Q13" s="20"/>
      <c r="R13" s="20"/>
    </row>
    <row r="14" spans="1:18" s="16" customFormat="1" ht="12" customHeight="1" x14ac:dyDescent="0.2">
      <c r="B14" s="16" t="s">
        <v>39</v>
      </c>
      <c r="C14" s="51">
        <v>9265.7500000000327</v>
      </c>
      <c r="D14" s="51">
        <v>41755.250000000146</v>
      </c>
      <c r="E14" s="51">
        <v>19898.250000000069</v>
      </c>
      <c r="F14" s="52">
        <v>70919.500000000247</v>
      </c>
      <c r="G14" s="18"/>
      <c r="H14" s="17"/>
      <c r="I14" s="17"/>
      <c r="J14" s="17"/>
      <c r="K14" s="17"/>
      <c r="L14" s="17"/>
      <c r="O14" s="20"/>
      <c r="P14" s="20"/>
      <c r="Q14" s="20"/>
      <c r="R14" s="20"/>
    </row>
    <row r="15" spans="1:18" s="16" customFormat="1" ht="12" customHeight="1" x14ac:dyDescent="0.2">
      <c r="B15" s="16" t="s">
        <v>40</v>
      </c>
      <c r="C15" s="51"/>
      <c r="D15" s="51">
        <v>121660.25000000044</v>
      </c>
      <c r="E15" s="51">
        <v>41799.750000000146</v>
      </c>
      <c r="F15" s="52">
        <v>165293</v>
      </c>
      <c r="G15" s="18"/>
      <c r="H15" s="17"/>
      <c r="I15" s="17"/>
      <c r="J15" s="17"/>
      <c r="K15" s="17"/>
      <c r="L15" s="17"/>
      <c r="O15" s="20"/>
      <c r="P15" s="20"/>
      <c r="Q15" s="20"/>
      <c r="R15" s="20"/>
    </row>
    <row r="16" spans="1:18" s="19" customFormat="1" ht="12" customHeight="1" x14ac:dyDescent="0.2">
      <c r="B16" s="19" t="s">
        <v>5</v>
      </c>
      <c r="C16" s="120">
        <f>SUM(C13:C15)</f>
        <v>9265.7500000000327</v>
      </c>
      <c r="D16" s="120">
        <f t="shared" ref="D16:F16" si="0">SUM(D13:D15)</f>
        <v>184644.75000000064</v>
      </c>
      <c r="E16" s="120">
        <f t="shared" si="0"/>
        <v>71444.000000000218</v>
      </c>
      <c r="F16" s="166">
        <f t="shared" si="0"/>
        <v>270358.75000000035</v>
      </c>
      <c r="G16" s="169"/>
      <c r="H16" s="168"/>
      <c r="I16" s="168"/>
      <c r="J16" s="168"/>
      <c r="K16" s="168"/>
      <c r="L16" s="168"/>
      <c r="O16" s="167"/>
      <c r="P16" s="167"/>
      <c r="Q16" s="167"/>
      <c r="R16" s="167"/>
    </row>
    <row r="17" spans="1:18" s="16" customFormat="1" ht="4.5" customHeight="1" x14ac:dyDescent="0.2">
      <c r="A17" s="54"/>
      <c r="B17" s="54"/>
      <c r="C17" s="55"/>
      <c r="D17" s="55"/>
      <c r="E17" s="55"/>
      <c r="F17" s="56"/>
      <c r="G17" s="18"/>
      <c r="H17" s="17"/>
      <c r="I17" s="17"/>
      <c r="J17" s="17"/>
      <c r="K17" s="17"/>
      <c r="L17" s="17"/>
      <c r="O17" s="20"/>
      <c r="P17" s="20"/>
      <c r="Q17" s="20"/>
      <c r="R17" s="20"/>
    </row>
    <row r="18" spans="1:18" s="16" customFormat="1" ht="4.5" customHeight="1" x14ac:dyDescent="0.2">
      <c r="C18" s="51"/>
      <c r="D18" s="51"/>
      <c r="E18" s="51"/>
      <c r="F18" s="52"/>
      <c r="G18" s="18"/>
      <c r="H18" s="17"/>
      <c r="I18" s="17"/>
      <c r="J18" s="17"/>
      <c r="K18" s="17"/>
      <c r="L18" s="17"/>
      <c r="O18" s="20"/>
      <c r="P18" s="20"/>
      <c r="Q18" s="20"/>
      <c r="R18" s="20"/>
    </row>
    <row r="19" spans="1:18" s="16" customFormat="1" ht="12" customHeight="1" x14ac:dyDescent="0.2">
      <c r="A19" s="5" t="s">
        <v>4</v>
      </c>
      <c r="B19" s="16" t="s">
        <v>38</v>
      </c>
      <c r="C19" s="51"/>
      <c r="D19" s="51">
        <v>12470.250000000044</v>
      </c>
      <c r="E19" s="51">
        <v>9309.5000000000327</v>
      </c>
      <c r="F19" s="52">
        <v>23440.250000000084</v>
      </c>
      <c r="G19" s="18"/>
      <c r="H19" s="22"/>
      <c r="I19" s="22"/>
      <c r="J19" s="22"/>
      <c r="K19" s="22"/>
      <c r="L19" s="22"/>
      <c r="O19" s="20"/>
    </row>
    <row r="20" spans="1:18" s="16" customFormat="1" ht="12" customHeight="1" x14ac:dyDescent="0.2">
      <c r="B20" s="16" t="s">
        <v>39</v>
      </c>
      <c r="C20" s="51">
        <v>5071.5000000000182</v>
      </c>
      <c r="D20" s="51">
        <v>28550</v>
      </c>
      <c r="E20" s="51">
        <v>12056</v>
      </c>
      <c r="F20" s="52">
        <v>45677.50000000016</v>
      </c>
      <c r="G20" s="18"/>
      <c r="H20" s="17"/>
      <c r="I20" s="17"/>
      <c r="J20" s="17"/>
      <c r="K20" s="17"/>
      <c r="L20" s="17"/>
      <c r="O20" s="20"/>
    </row>
    <row r="21" spans="1:18" s="16" customFormat="1" ht="12" customHeight="1" x14ac:dyDescent="0.2">
      <c r="B21" s="16" t="s">
        <v>40</v>
      </c>
      <c r="C21" s="51"/>
      <c r="D21" s="51">
        <v>125125.50000000045</v>
      </c>
      <c r="E21" s="51">
        <v>36869</v>
      </c>
      <c r="F21" s="52">
        <v>165883.75000000058</v>
      </c>
      <c r="G21" s="18"/>
      <c r="H21" s="17"/>
      <c r="I21" s="17"/>
      <c r="J21" s="17"/>
      <c r="K21" s="17"/>
      <c r="L21" s="17"/>
      <c r="M21" s="19"/>
      <c r="O21" s="20"/>
      <c r="P21" s="20"/>
      <c r="Q21" s="20"/>
      <c r="R21" s="20"/>
    </row>
    <row r="22" spans="1:18" s="19" customFormat="1" ht="12" customHeight="1" x14ac:dyDescent="0.2">
      <c r="B22" s="19" t="s">
        <v>5</v>
      </c>
      <c r="C22" s="120">
        <f>SUM(C19:C21)</f>
        <v>5071.5000000000182</v>
      </c>
      <c r="D22" s="120">
        <f t="shared" ref="D22:F22" si="1">SUM(D19:D21)</f>
        <v>166145.75000000049</v>
      </c>
      <c r="E22" s="120">
        <f t="shared" si="1"/>
        <v>58234.500000000029</v>
      </c>
      <c r="F22" s="166">
        <f t="shared" si="1"/>
        <v>235001.50000000081</v>
      </c>
      <c r="G22" s="169"/>
      <c r="H22" s="168"/>
      <c r="I22" s="168"/>
      <c r="J22" s="168"/>
      <c r="K22" s="168"/>
      <c r="L22" s="168"/>
      <c r="O22" s="167"/>
      <c r="P22" s="167"/>
      <c r="Q22" s="167"/>
      <c r="R22" s="167"/>
    </row>
    <row r="23" spans="1:18" s="16" customFormat="1" ht="4.5" customHeight="1" x14ac:dyDescent="0.2">
      <c r="A23" s="53"/>
      <c r="B23" s="54"/>
      <c r="C23" s="55"/>
      <c r="D23" s="55"/>
      <c r="E23" s="55"/>
      <c r="F23" s="56"/>
      <c r="G23" s="18"/>
      <c r="H23" s="17"/>
      <c r="I23" s="17"/>
      <c r="J23" s="17"/>
      <c r="K23" s="17"/>
      <c r="L23" s="17"/>
      <c r="M23" s="19"/>
      <c r="O23" s="20"/>
      <c r="P23" s="20"/>
      <c r="Q23" s="20"/>
      <c r="R23" s="20"/>
    </row>
    <row r="24" spans="1:18" s="16" customFormat="1" ht="4.5" customHeight="1" x14ac:dyDescent="0.2">
      <c r="C24" s="51"/>
      <c r="D24" s="51"/>
      <c r="E24" s="51"/>
      <c r="F24" s="52"/>
      <c r="G24" s="18"/>
      <c r="H24" s="17"/>
      <c r="I24" s="17"/>
      <c r="J24" s="17"/>
      <c r="K24" s="17"/>
      <c r="L24" s="17"/>
      <c r="O24" s="20"/>
      <c r="P24" s="20"/>
      <c r="Q24" s="20"/>
      <c r="R24" s="20"/>
    </row>
    <row r="25" spans="1:18" s="16" customFormat="1" ht="12" customHeight="1" x14ac:dyDescent="0.2">
      <c r="A25" s="5" t="s">
        <v>5</v>
      </c>
      <c r="B25" s="16" t="s">
        <v>38</v>
      </c>
      <c r="C25" s="51">
        <f t="shared" ref="C25:F28" si="2">SUM(C13,C19)</f>
        <v>0</v>
      </c>
      <c r="D25" s="51">
        <f t="shared" si="2"/>
        <v>33699.500000000116</v>
      </c>
      <c r="E25" s="51">
        <f t="shared" si="2"/>
        <v>19055.500000000033</v>
      </c>
      <c r="F25" s="52">
        <f t="shared" si="2"/>
        <v>57586.500000000204</v>
      </c>
      <c r="G25" s="18"/>
      <c r="H25" s="17"/>
      <c r="I25" s="17"/>
      <c r="J25" s="17"/>
      <c r="K25" s="17"/>
      <c r="L25" s="17"/>
      <c r="O25" s="20"/>
      <c r="P25" s="20"/>
      <c r="Q25" s="20"/>
      <c r="R25" s="20"/>
    </row>
    <row r="26" spans="1:18" s="16" customFormat="1" ht="12" customHeight="1" x14ac:dyDescent="0.2">
      <c r="B26" s="16" t="s">
        <v>39</v>
      </c>
      <c r="C26" s="51">
        <f t="shared" si="2"/>
        <v>14337.250000000051</v>
      </c>
      <c r="D26" s="51">
        <f t="shared" si="2"/>
        <v>70305.250000000146</v>
      </c>
      <c r="E26" s="51">
        <f t="shared" si="2"/>
        <v>31954.250000000069</v>
      </c>
      <c r="F26" s="52">
        <f t="shared" si="2"/>
        <v>116597.00000000041</v>
      </c>
      <c r="G26" s="18"/>
      <c r="H26" s="22"/>
      <c r="I26" s="22"/>
      <c r="J26" s="22"/>
      <c r="K26" s="22"/>
      <c r="L26" s="22"/>
      <c r="O26" s="20"/>
    </row>
    <row r="27" spans="1:18" s="16" customFormat="1" ht="12" customHeight="1" x14ac:dyDescent="0.2">
      <c r="B27" s="16" t="s">
        <v>40</v>
      </c>
      <c r="C27" s="51">
        <f t="shared" si="2"/>
        <v>0</v>
      </c>
      <c r="D27" s="51">
        <f t="shared" si="2"/>
        <v>246785.75000000087</v>
      </c>
      <c r="E27" s="51">
        <f t="shared" si="2"/>
        <v>78668.750000000146</v>
      </c>
      <c r="F27" s="52">
        <f t="shared" si="2"/>
        <v>331176.75000000058</v>
      </c>
      <c r="G27" s="18"/>
    </row>
    <row r="28" spans="1:18" s="19" customFormat="1" ht="12" customHeight="1" x14ac:dyDescent="0.2">
      <c r="B28" s="19" t="s">
        <v>5</v>
      </c>
      <c r="C28" s="120">
        <f t="shared" si="2"/>
        <v>14337.250000000051</v>
      </c>
      <c r="D28" s="120">
        <f t="shared" si="2"/>
        <v>350790.50000000116</v>
      </c>
      <c r="E28" s="120">
        <f t="shared" si="2"/>
        <v>129678.50000000025</v>
      </c>
      <c r="F28" s="166">
        <f t="shared" si="2"/>
        <v>505360.25000000116</v>
      </c>
      <c r="G28" s="169"/>
      <c r="H28" s="168"/>
    </row>
    <row r="29" spans="1:18" s="16" customFormat="1" ht="4.5" customHeight="1" x14ac:dyDescent="0.2">
      <c r="A29" s="54"/>
      <c r="B29" s="54"/>
      <c r="C29" s="57"/>
      <c r="D29" s="57"/>
      <c r="E29" s="57"/>
      <c r="F29" s="58"/>
      <c r="G29" s="18"/>
      <c r="H29" s="17"/>
    </row>
    <row r="30" spans="1:18" s="16" customFormat="1" ht="9" customHeight="1" x14ac:dyDescent="0.2">
      <c r="E30" s="17"/>
      <c r="F30" s="17"/>
      <c r="G30" s="17"/>
      <c r="H30" s="17"/>
    </row>
    <row r="31" spans="1:18" s="35" customFormat="1" ht="9" customHeight="1" x14ac:dyDescent="0.15">
      <c r="A31" s="34" t="s">
        <v>85</v>
      </c>
      <c r="D31" s="36"/>
      <c r="F31" s="36"/>
    </row>
    <row r="32" spans="1:18" x14ac:dyDescent="0.2">
      <c r="D32" s="24"/>
      <c r="E32" s="24"/>
      <c r="F32" s="24"/>
      <c r="G32" s="24"/>
    </row>
    <row r="33" spans="3:9" x14ac:dyDescent="0.2">
      <c r="D33" s="24"/>
      <c r="E33" s="24"/>
      <c r="F33" s="24"/>
      <c r="G33" s="24"/>
      <c r="H33" s="24"/>
    </row>
    <row r="34" spans="3:9" x14ac:dyDescent="0.2">
      <c r="C34" s="143"/>
      <c r="D34" s="143"/>
      <c r="E34" s="143"/>
      <c r="F34" s="143"/>
      <c r="G34" s="24"/>
      <c r="H34" s="24"/>
    </row>
    <row r="35" spans="3:9" x14ac:dyDescent="0.2">
      <c r="C35" s="143"/>
      <c r="D35" s="143"/>
      <c r="E35" s="143"/>
      <c r="F35" s="143"/>
      <c r="G35" s="24"/>
      <c r="H35" s="24"/>
    </row>
    <row r="36" spans="3:9" x14ac:dyDescent="0.2">
      <c r="C36" s="143"/>
      <c r="D36" s="143"/>
      <c r="E36" s="143"/>
      <c r="F36" s="143"/>
      <c r="G36" s="24"/>
      <c r="I36" s="24"/>
    </row>
    <row r="37" spans="3:9" x14ac:dyDescent="0.2">
      <c r="D37" s="24"/>
      <c r="E37" s="24"/>
      <c r="F37" s="24"/>
      <c r="G37" s="24"/>
      <c r="I37" s="24"/>
    </row>
    <row r="38" spans="3:9" x14ac:dyDescent="0.2">
      <c r="D38" s="24"/>
      <c r="E38" s="24"/>
      <c r="F38" s="24"/>
      <c r="G38" s="24"/>
      <c r="H38" s="24"/>
      <c r="I38" s="24"/>
    </row>
    <row r="39" spans="3:9" x14ac:dyDescent="0.2">
      <c r="D39" s="24"/>
      <c r="E39" s="24"/>
      <c r="F39" s="24"/>
      <c r="G39" s="24"/>
      <c r="H39" s="24"/>
      <c r="I39" s="24"/>
    </row>
    <row r="40" spans="3:9" x14ac:dyDescent="0.2">
      <c r="D40" s="24"/>
      <c r="E40" s="24"/>
      <c r="F40" s="24"/>
      <c r="G40" s="24"/>
      <c r="H40" s="24"/>
      <c r="I40" s="24"/>
    </row>
  </sheetData>
  <phoneticPr fontId="5" type="noConversion"/>
  <hyperlinks>
    <hyperlink ref="F3" location="B!A1" display="Terug naar inhoud" xr:uid="{00000000-0004-0000-06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69"/>
  <sheetViews>
    <sheetView showGridLines="0" zoomScaleNormal="100" workbookViewId="0">
      <selection activeCell="B1" sqref="B1"/>
    </sheetView>
  </sheetViews>
  <sheetFormatPr baseColWidth="10" defaultColWidth="11.42578125" defaultRowHeight="12.75" x14ac:dyDescent="0.2"/>
  <cols>
    <col min="1" max="2" width="20.7109375" style="2" customWidth="1"/>
    <col min="3" max="10" width="11.5703125" style="2" customWidth="1"/>
    <col min="11" max="16384" width="11.42578125" style="2"/>
  </cols>
  <sheetData>
    <row r="1" spans="1:14" ht="24" customHeight="1" x14ac:dyDescent="0.35">
      <c r="A1" s="11" t="s">
        <v>61</v>
      </c>
      <c r="J1" s="27" t="s">
        <v>26</v>
      </c>
      <c r="N1" s="11"/>
    </row>
    <row r="2" spans="1:14" ht="4.5" customHeight="1" x14ac:dyDescent="0.25">
      <c r="A2" s="1"/>
      <c r="N2" s="1"/>
    </row>
    <row r="3" spans="1:14" ht="15.75" x14ac:dyDescent="0.25">
      <c r="A3" s="12" t="s">
        <v>50</v>
      </c>
      <c r="N3" s="12"/>
    </row>
    <row r="4" spans="1:14" ht="4.5" customHeight="1" x14ac:dyDescent="0.25">
      <c r="A4" s="12"/>
      <c r="N4" s="12"/>
    </row>
    <row r="5" spans="1:14" x14ac:dyDescent="0.2">
      <c r="B5" s="153" t="s">
        <v>83</v>
      </c>
    </row>
    <row r="6" spans="1:14" ht="4.5" customHeight="1" x14ac:dyDescent="0.2">
      <c r="B6" s="6"/>
    </row>
    <row r="7" spans="1:14" ht="19.5" customHeight="1" x14ac:dyDescent="0.2">
      <c r="A7" s="25" t="s">
        <v>111</v>
      </c>
      <c r="B7" s="26"/>
      <c r="C7" s="26"/>
      <c r="D7" s="26"/>
      <c r="E7" s="26"/>
      <c r="F7" s="26"/>
      <c r="G7" s="26"/>
      <c r="H7" s="26"/>
      <c r="I7" s="26"/>
      <c r="J7" s="26"/>
    </row>
    <row r="8" spans="1:14" ht="4.5" customHeight="1" x14ac:dyDescent="0.2">
      <c r="A8" s="33"/>
      <c r="C8" s="24"/>
      <c r="D8" s="24"/>
      <c r="E8" s="24"/>
      <c r="F8" s="24"/>
    </row>
    <row r="9" spans="1:14" ht="4.5" customHeight="1" x14ac:dyDescent="0.2">
      <c r="A9" s="199"/>
      <c r="B9" s="200"/>
      <c r="C9" s="62"/>
      <c r="D9" s="63"/>
      <c r="E9" s="63"/>
      <c r="F9" s="41"/>
      <c r="G9" s="63"/>
      <c r="H9" s="63"/>
      <c r="I9" s="41"/>
      <c r="J9" s="42"/>
    </row>
    <row r="10" spans="1:14" s="4" customFormat="1" ht="24" customHeight="1" x14ac:dyDescent="0.2">
      <c r="A10" s="201"/>
      <c r="B10" s="202"/>
      <c r="C10" s="78" t="s">
        <v>62</v>
      </c>
      <c r="D10" s="78" t="s">
        <v>27</v>
      </c>
      <c r="E10" s="78" t="s">
        <v>63</v>
      </c>
      <c r="F10" s="79" t="s">
        <v>5</v>
      </c>
      <c r="G10" s="78" t="s">
        <v>62</v>
      </c>
      <c r="H10" s="78" t="s">
        <v>27</v>
      </c>
      <c r="I10" s="78" t="s">
        <v>63</v>
      </c>
      <c r="J10" s="91" t="s">
        <v>5</v>
      </c>
    </row>
    <row r="11" spans="1:14" s="4" customFormat="1" ht="4.5" customHeight="1" x14ac:dyDescent="0.2">
      <c r="A11" s="201"/>
      <c r="B11" s="202"/>
      <c r="C11" s="64"/>
      <c r="D11" s="64"/>
      <c r="E11" s="64"/>
      <c r="F11" s="72"/>
      <c r="G11" s="64"/>
      <c r="H11" s="64"/>
      <c r="I11" s="64"/>
      <c r="J11" s="65"/>
    </row>
    <row r="12" spans="1:14" s="100" customFormat="1" ht="4.5" customHeight="1" x14ac:dyDescent="0.2">
      <c r="A12" s="201"/>
      <c r="B12" s="202"/>
      <c r="C12" s="190" t="s">
        <v>75</v>
      </c>
      <c r="D12" s="191"/>
      <c r="E12" s="191"/>
      <c r="F12" s="192"/>
      <c r="G12" s="190" t="s">
        <v>76</v>
      </c>
      <c r="H12" s="191"/>
      <c r="I12" s="191"/>
      <c r="J12" s="191"/>
    </row>
    <row r="13" spans="1:14" s="100" customFormat="1" ht="12.75" customHeight="1" x14ac:dyDescent="0.2">
      <c r="A13" s="201"/>
      <c r="B13" s="202"/>
      <c r="C13" s="193"/>
      <c r="D13" s="194"/>
      <c r="E13" s="194"/>
      <c r="F13" s="195"/>
      <c r="G13" s="193"/>
      <c r="H13" s="194"/>
      <c r="I13" s="194"/>
      <c r="J13" s="194"/>
    </row>
    <row r="14" spans="1:14" s="100" customFormat="1" ht="4.5" customHeight="1" x14ac:dyDescent="0.2">
      <c r="A14" s="203"/>
      <c r="B14" s="204"/>
      <c r="C14" s="196"/>
      <c r="D14" s="197"/>
      <c r="E14" s="197"/>
      <c r="F14" s="198"/>
      <c r="G14" s="196"/>
      <c r="H14" s="197"/>
      <c r="I14" s="197"/>
      <c r="J14" s="197"/>
    </row>
    <row r="15" spans="1:14" ht="4.5" customHeight="1" x14ac:dyDescent="0.2">
      <c r="C15" s="66"/>
      <c r="D15" s="66"/>
      <c r="E15" s="67"/>
      <c r="F15" s="73"/>
      <c r="G15" s="66"/>
      <c r="H15" s="66"/>
      <c r="I15" s="67"/>
      <c r="J15" s="50"/>
    </row>
    <row r="16" spans="1:14" s="16" customFormat="1" ht="12" customHeight="1" x14ac:dyDescent="0.2">
      <c r="A16" s="28" t="s">
        <v>93</v>
      </c>
      <c r="C16" s="51">
        <v>115.01305360049101</v>
      </c>
      <c r="D16" s="51"/>
      <c r="E16" s="51"/>
      <c r="F16" s="51">
        <v>115.01305360049101</v>
      </c>
      <c r="G16" s="70">
        <f>C16/$F16*100</f>
        <v>100</v>
      </c>
      <c r="H16" s="70">
        <f>D16/$F16*100</f>
        <v>0</v>
      </c>
      <c r="I16" s="70">
        <f>E16/$F16*100</f>
        <v>0</v>
      </c>
      <c r="J16" s="71">
        <f>F16/$F16*100</f>
        <v>100</v>
      </c>
    </row>
    <row r="17" spans="1:10" s="16" customFormat="1" ht="12" customHeight="1" x14ac:dyDescent="0.2">
      <c r="A17" s="28" t="s">
        <v>88</v>
      </c>
      <c r="C17" s="51">
        <v>65.756868921750794</v>
      </c>
      <c r="D17" s="51"/>
      <c r="E17" s="51"/>
      <c r="F17" s="51">
        <v>65.756868921750794</v>
      </c>
      <c r="G17" s="70"/>
      <c r="H17" s="70"/>
      <c r="I17" s="70"/>
      <c r="J17" s="71"/>
    </row>
    <row r="18" spans="1:10" s="16" customFormat="1" ht="12" customHeight="1" x14ac:dyDescent="0.2">
      <c r="A18" s="28" t="s">
        <v>68</v>
      </c>
      <c r="C18" s="51">
        <v>15037.492938552345</v>
      </c>
      <c r="D18" s="51">
        <v>2866.4023413183513</v>
      </c>
      <c r="E18" s="51">
        <v>3882.4116960478245</v>
      </c>
      <c r="F18" s="51">
        <v>21786.30697591852</v>
      </c>
      <c r="G18" s="70">
        <f t="shared" ref="G18:J33" si="0">C18/$F18*100</f>
        <v>69.022679957525739</v>
      </c>
      <c r="H18" s="70">
        <f t="shared" si="0"/>
        <v>13.156898709298126</v>
      </c>
      <c r="I18" s="70">
        <f t="shared" si="0"/>
        <v>17.820421333176135</v>
      </c>
      <c r="J18" s="71">
        <f t="shared" si="0"/>
        <v>100</v>
      </c>
    </row>
    <row r="19" spans="1:10" s="16" customFormat="1" ht="12" customHeight="1" x14ac:dyDescent="0.2">
      <c r="A19" s="28" t="s">
        <v>89</v>
      </c>
      <c r="C19" s="51">
        <v>2513.8283984105242</v>
      </c>
      <c r="D19" s="51">
        <v>53.477620162366797</v>
      </c>
      <c r="E19" s="51">
        <v>265.44259194908614</v>
      </c>
      <c r="F19" s="51">
        <v>2832.7486105219768</v>
      </c>
      <c r="G19" s="70">
        <f t="shared" si="0"/>
        <v>88.74166910092714</v>
      </c>
      <c r="H19" s="70">
        <f t="shared" si="0"/>
        <v>1.8878350152120538</v>
      </c>
      <c r="I19" s="70">
        <f t="shared" si="0"/>
        <v>9.3704958838608103</v>
      </c>
      <c r="J19" s="71">
        <f t="shared" si="0"/>
        <v>100</v>
      </c>
    </row>
    <row r="20" spans="1:10" s="16" customFormat="1" ht="12" customHeight="1" x14ac:dyDescent="0.2">
      <c r="A20" s="28" t="s">
        <v>90</v>
      </c>
      <c r="C20" s="51">
        <v>43.993346919235698</v>
      </c>
      <c r="D20" s="51">
        <v>705.24678075815029</v>
      </c>
      <c r="E20" s="51">
        <v>641.29478658370954</v>
      </c>
      <c r="F20" s="51">
        <v>1390.5349142610955</v>
      </c>
      <c r="G20" s="70">
        <f t="shared" si="0"/>
        <v>3.1637714715428733</v>
      </c>
      <c r="H20" s="70">
        <f t="shared" si="0"/>
        <v>50.71766077394075</v>
      </c>
      <c r="I20" s="70">
        <f t="shared" si="0"/>
        <v>46.118567754516377</v>
      </c>
      <c r="J20" s="71">
        <f t="shared" si="0"/>
        <v>100</v>
      </c>
    </row>
    <row r="21" spans="1:10" s="16" customFormat="1" ht="12" customHeight="1" x14ac:dyDescent="0.2">
      <c r="A21" s="28" t="s">
        <v>94</v>
      </c>
      <c r="C21" s="51">
        <v>6334.9492243799759</v>
      </c>
      <c r="D21" s="51">
        <v>6048.991221646721</v>
      </c>
      <c r="E21" s="51">
        <v>10421.552638820809</v>
      </c>
      <c r="F21" s="51">
        <v>22805.493084847505</v>
      </c>
      <c r="G21" s="70">
        <f t="shared" si="0"/>
        <v>27.778172569261667</v>
      </c>
      <c r="H21" s="70">
        <f t="shared" si="0"/>
        <v>26.524272898382584</v>
      </c>
      <c r="I21" s="70">
        <f t="shared" si="0"/>
        <v>45.697554532355753</v>
      </c>
      <c r="J21" s="71">
        <f t="shared" si="0"/>
        <v>100</v>
      </c>
    </row>
    <row r="22" spans="1:10" s="16" customFormat="1" ht="12" customHeight="1" x14ac:dyDescent="0.2">
      <c r="A22" s="28" t="s">
        <v>95</v>
      </c>
      <c r="C22" s="51">
        <v>19392.443407808154</v>
      </c>
      <c r="D22" s="51">
        <v>9899.9465510303271</v>
      </c>
      <c r="E22" s="51">
        <v>17411.004515236291</v>
      </c>
      <c r="F22" s="51">
        <v>46703.394474074768</v>
      </c>
      <c r="G22" s="70">
        <f t="shared" si="0"/>
        <v>41.522556606828601</v>
      </c>
      <c r="H22" s="70">
        <f t="shared" si="0"/>
        <v>21.197488239373747</v>
      </c>
      <c r="I22" s="70">
        <f t="shared" si="0"/>
        <v>37.279955153797665</v>
      </c>
      <c r="J22" s="71">
        <f t="shared" si="0"/>
        <v>100</v>
      </c>
    </row>
    <row r="23" spans="1:10" s="16" customFormat="1" ht="12" customHeight="1" x14ac:dyDescent="0.2">
      <c r="A23" s="28" t="s">
        <v>70</v>
      </c>
      <c r="C23" s="51">
        <v>10210.317984565296</v>
      </c>
      <c r="D23" s="51">
        <v>4126.6800604816563</v>
      </c>
      <c r="E23" s="51">
        <v>13117.144727592795</v>
      </c>
      <c r="F23" s="51">
        <v>27454.142772639745</v>
      </c>
      <c r="G23" s="70">
        <f t="shared" si="0"/>
        <v>37.190445424290196</v>
      </c>
      <c r="H23" s="70">
        <f t="shared" si="0"/>
        <v>15.031174328248282</v>
      </c>
      <c r="I23" s="70">
        <f t="shared" si="0"/>
        <v>47.778380247461527</v>
      </c>
      <c r="J23" s="71">
        <f t="shared" si="0"/>
        <v>100</v>
      </c>
    </row>
    <row r="24" spans="1:10" s="16" customFormat="1" ht="12" customHeight="1" x14ac:dyDescent="0.2">
      <c r="A24" s="28" t="s">
        <v>96</v>
      </c>
      <c r="C24" s="51">
        <v>7681.3454517067821</v>
      </c>
      <c r="D24" s="51">
        <v>5770.6698252008155</v>
      </c>
      <c r="E24" s="51">
        <v>11713.154568237498</v>
      </c>
      <c r="F24" s="51">
        <v>25165.169845145094</v>
      </c>
      <c r="G24" s="70">
        <f t="shared" si="0"/>
        <v>30.523717896498443</v>
      </c>
      <c r="H24" s="70">
        <f t="shared" si="0"/>
        <v>22.931177737765609</v>
      </c>
      <c r="I24" s="70">
        <f t="shared" si="0"/>
        <v>46.545104365735959</v>
      </c>
      <c r="J24" s="71">
        <f t="shared" si="0"/>
        <v>100</v>
      </c>
    </row>
    <row r="25" spans="1:10" s="16" customFormat="1" ht="12" customHeight="1" x14ac:dyDescent="0.2">
      <c r="A25" s="28" t="s">
        <v>71</v>
      </c>
      <c r="C25" s="51">
        <v>27975.974833471904</v>
      </c>
      <c r="D25" s="51">
        <v>1060.6644653543833</v>
      </c>
      <c r="E25" s="51">
        <v>4747.3142625181172</v>
      </c>
      <c r="F25" s="51">
        <v>33783.953561344402</v>
      </c>
      <c r="G25" s="70">
        <f t="shared" si="0"/>
        <v>82.808469360087017</v>
      </c>
      <c r="H25" s="70">
        <f t="shared" si="0"/>
        <v>3.1395510398995916</v>
      </c>
      <c r="I25" s="70">
        <f t="shared" si="0"/>
        <v>14.051979600013404</v>
      </c>
      <c r="J25" s="71">
        <f t="shared" si="0"/>
        <v>100</v>
      </c>
    </row>
    <row r="26" spans="1:10" s="16" customFormat="1" ht="12" customHeight="1" x14ac:dyDescent="0.2">
      <c r="A26" s="28" t="s">
        <v>72</v>
      </c>
      <c r="C26" s="51">
        <v>15746.704892591944</v>
      </c>
      <c r="D26" s="51">
        <v>103.98639504594099</v>
      </c>
      <c r="E26" s="51">
        <v>2749.4561507191875</v>
      </c>
      <c r="F26" s="51">
        <v>18600.147438357071</v>
      </c>
      <c r="G26" s="70">
        <f t="shared" si="0"/>
        <v>84.65903264895212</v>
      </c>
      <c r="H26" s="70">
        <f t="shared" si="0"/>
        <v>0.55906220846132171</v>
      </c>
      <c r="I26" s="70">
        <f t="shared" si="0"/>
        <v>14.781905142586565</v>
      </c>
      <c r="J26" s="71">
        <f t="shared" si="0"/>
        <v>100</v>
      </c>
    </row>
    <row r="27" spans="1:10" s="16" customFormat="1" ht="12" customHeight="1" x14ac:dyDescent="0.2">
      <c r="A27" s="28" t="s">
        <v>91</v>
      </c>
      <c r="C27" s="51">
        <v>1948.1076117558373</v>
      </c>
      <c r="D27" s="51">
        <v>1065.7724954085934</v>
      </c>
      <c r="E27" s="51">
        <v>626.9899176357834</v>
      </c>
      <c r="F27" s="51">
        <v>3640.8700248002142</v>
      </c>
      <c r="G27" s="70">
        <f t="shared" si="0"/>
        <v>53.506650841311924</v>
      </c>
      <c r="H27" s="70">
        <f t="shared" si="0"/>
        <v>29.272467518723786</v>
      </c>
      <c r="I27" s="70">
        <f t="shared" si="0"/>
        <v>17.22088163996429</v>
      </c>
      <c r="J27" s="71">
        <f t="shared" si="0"/>
        <v>100</v>
      </c>
    </row>
    <row r="28" spans="1:10" s="16" customFormat="1" ht="12" customHeight="1" x14ac:dyDescent="0.2">
      <c r="A28" s="28" t="s">
        <v>97</v>
      </c>
      <c r="C28" s="51">
        <v>45466.764691531891</v>
      </c>
      <c r="D28" s="51">
        <v>378.07465136528396</v>
      </c>
      <c r="E28" s="51">
        <v>3191.5481695963676</v>
      </c>
      <c r="F28" s="51">
        <v>49036.387512493544</v>
      </c>
      <c r="G28" s="70">
        <f t="shared" si="0"/>
        <v>92.720461269598658</v>
      </c>
      <c r="H28" s="70">
        <f t="shared" si="0"/>
        <v>0.77100836856907073</v>
      </c>
      <c r="I28" s="70">
        <f t="shared" si="0"/>
        <v>6.5085303618322659</v>
      </c>
      <c r="J28" s="71">
        <f t="shared" si="0"/>
        <v>100</v>
      </c>
    </row>
    <row r="29" spans="1:10" s="16" customFormat="1" ht="12" customHeight="1" x14ac:dyDescent="0.2">
      <c r="A29" s="28" t="s">
        <v>73</v>
      </c>
      <c r="C29" s="51">
        <v>12175.005629832303</v>
      </c>
      <c r="D29" s="51">
        <v>10330.89518345847</v>
      </c>
      <c r="E29" s="51">
        <v>12162.558437690348</v>
      </c>
      <c r="F29" s="51">
        <v>34668.459250981119</v>
      </c>
      <c r="G29" s="70">
        <f t="shared" si="0"/>
        <v>35.118392604908593</v>
      </c>
      <c r="H29" s="70">
        <f t="shared" si="0"/>
        <v>29.799118295590549</v>
      </c>
      <c r="I29" s="70">
        <f t="shared" si="0"/>
        <v>35.082489099500854</v>
      </c>
      <c r="J29" s="71">
        <f t="shared" si="0"/>
        <v>100</v>
      </c>
    </row>
    <row r="30" spans="1:10" s="16" customFormat="1" ht="12" customHeight="1" x14ac:dyDescent="0.2">
      <c r="A30" s="28" t="s">
        <v>98</v>
      </c>
      <c r="C30" s="51">
        <v>26644.88668308183</v>
      </c>
      <c r="D30" s="51">
        <v>4259.1911426238885</v>
      </c>
      <c r="E30" s="51">
        <v>11141.048775139487</v>
      </c>
      <c r="F30" s="51">
        <v>42045.126600845208</v>
      </c>
      <c r="G30" s="70">
        <f t="shared" si="0"/>
        <v>63.372116668917833</v>
      </c>
      <c r="H30" s="70">
        <f t="shared" si="0"/>
        <v>10.130047134971091</v>
      </c>
      <c r="I30" s="70">
        <f t="shared" si="0"/>
        <v>26.497836196111074</v>
      </c>
      <c r="J30" s="71">
        <f t="shared" si="0"/>
        <v>100</v>
      </c>
    </row>
    <row r="31" spans="1:10" s="16" customFormat="1" ht="12" customHeight="1" x14ac:dyDescent="0.2">
      <c r="A31" s="28" t="s">
        <v>69</v>
      </c>
      <c r="C31" s="51">
        <v>34415.447078382589</v>
      </c>
      <c r="D31" s="51">
        <v>2894.6196657624596</v>
      </c>
      <c r="E31" s="51">
        <v>5463.9237481055115</v>
      </c>
      <c r="F31" s="51">
        <v>42773.990492250559</v>
      </c>
      <c r="G31" s="70">
        <f t="shared" si="0"/>
        <v>80.458817805688938</v>
      </c>
      <c r="H31" s="70">
        <f t="shared" si="0"/>
        <v>6.7672425052015734</v>
      </c>
      <c r="I31" s="70">
        <f t="shared" si="0"/>
        <v>12.773939689109485</v>
      </c>
      <c r="J31" s="71">
        <f t="shared" si="0"/>
        <v>100</v>
      </c>
    </row>
    <row r="32" spans="1:10" s="16" customFormat="1" ht="12" customHeight="1" x14ac:dyDescent="0.2">
      <c r="A32" s="28" t="s">
        <v>99</v>
      </c>
      <c r="C32" s="51">
        <v>40930.713394534861</v>
      </c>
      <c r="D32" s="51">
        <v>6740.0644166116072</v>
      </c>
      <c r="E32" s="51">
        <v>11973.588371255413</v>
      </c>
      <c r="F32" s="51">
        <v>59644.366182401885</v>
      </c>
      <c r="G32" s="70">
        <f t="shared" si="0"/>
        <v>68.624609521982819</v>
      </c>
      <c r="H32" s="70">
        <f t="shared" si="0"/>
        <v>11.300420891387171</v>
      </c>
      <c r="I32" s="70">
        <f t="shared" si="0"/>
        <v>20.074969586630008</v>
      </c>
      <c r="J32" s="71">
        <f t="shared" si="0"/>
        <v>100</v>
      </c>
    </row>
    <row r="33" spans="1:10" s="16" customFormat="1" ht="12" customHeight="1" x14ac:dyDescent="0.2">
      <c r="A33" s="28" t="s">
        <v>74</v>
      </c>
      <c r="C33" s="51">
        <v>9625.0863831728784</v>
      </c>
      <c r="D33" s="51">
        <v>1187.0412311846576</v>
      </c>
      <c r="E33" s="51">
        <v>3193.6882747518898</v>
      </c>
      <c r="F33" s="51">
        <v>14005.815889109426</v>
      </c>
      <c r="G33" s="70">
        <f t="shared" si="0"/>
        <v>68.722068456269696</v>
      </c>
      <c r="H33" s="70">
        <f t="shared" si="0"/>
        <v>8.4753451036556271</v>
      </c>
      <c r="I33" s="70">
        <f t="shared" si="0"/>
        <v>22.80258644007467</v>
      </c>
      <c r="J33" s="71">
        <f t="shared" si="0"/>
        <v>100</v>
      </c>
    </row>
    <row r="34" spans="1:10" s="16" customFormat="1" ht="12" customHeight="1" x14ac:dyDescent="0.2">
      <c r="A34" s="28" t="s">
        <v>100</v>
      </c>
      <c r="C34" s="51">
        <v>11280.388055360434</v>
      </c>
      <c r="D34" s="51">
        <v>1036.8935357828509</v>
      </c>
      <c r="E34" s="51">
        <v>3798.9552987664829</v>
      </c>
      <c r="F34" s="51">
        <v>16116.236889909767</v>
      </c>
      <c r="G34" s="70">
        <f t="shared" ref="G34:J37" si="1">C34/$F34*100</f>
        <v>69.993933028019612</v>
      </c>
      <c r="H34" s="70">
        <f t="shared" si="1"/>
        <v>6.4338439727951666</v>
      </c>
      <c r="I34" s="70">
        <f t="shared" si="1"/>
        <v>23.572222999185218</v>
      </c>
      <c r="J34" s="71">
        <f t="shared" si="1"/>
        <v>100</v>
      </c>
    </row>
    <row r="35" spans="1:10" s="16" customFormat="1" ht="12" customHeight="1" x14ac:dyDescent="0.2">
      <c r="A35" s="28" t="s">
        <v>101</v>
      </c>
      <c r="C35" s="51">
        <v>236.53419095286847</v>
      </c>
      <c r="D35" s="51"/>
      <c r="E35" s="51">
        <v>69.154667058215395</v>
      </c>
      <c r="F35" s="51">
        <v>305.68885801108388</v>
      </c>
      <c r="G35" s="70">
        <f t="shared" si="1"/>
        <v>77.377432887754139</v>
      </c>
      <c r="H35" s="70">
        <f t="shared" si="1"/>
        <v>0</v>
      </c>
      <c r="I35" s="70">
        <f t="shared" si="1"/>
        <v>22.622567112245857</v>
      </c>
      <c r="J35" s="71">
        <f t="shared" si="1"/>
        <v>100</v>
      </c>
    </row>
    <row r="36" spans="1:10" s="16" customFormat="1" ht="12" customHeight="1" x14ac:dyDescent="0.2">
      <c r="A36" s="28" t="s">
        <v>92</v>
      </c>
      <c r="C36" s="51">
        <v>49139.222916850224</v>
      </c>
      <c r="D36" s="51">
        <v>350.36211287646518</v>
      </c>
      <c r="E36" s="51">
        <v>1689.6836547830853</v>
      </c>
      <c r="F36" s="51">
        <v>51179.268684509771</v>
      </c>
      <c r="G36" s="70">
        <f t="shared" si="1"/>
        <v>96.013921612996782</v>
      </c>
      <c r="H36" s="70">
        <f t="shared" si="1"/>
        <v>0.68457819324508618</v>
      </c>
      <c r="I36" s="70">
        <f t="shared" si="1"/>
        <v>3.3015001937581325</v>
      </c>
      <c r="J36" s="71">
        <f t="shared" si="1"/>
        <v>100</v>
      </c>
    </row>
    <row r="37" spans="1:10" s="19" customFormat="1" ht="12" customHeight="1" x14ac:dyDescent="0.2">
      <c r="A37" s="119" t="s">
        <v>5</v>
      </c>
      <c r="C37" s="120">
        <f>SUM(C16:C36)</f>
        <v>336979.97703638417</v>
      </c>
      <c r="D37" s="120">
        <f>SUM(D16:D36)</f>
        <v>58878.979696072995</v>
      </c>
      <c r="E37" s="120">
        <f>SUM(E16:E36)</f>
        <v>118259.9152524879</v>
      </c>
      <c r="F37" s="120">
        <f t="shared" ref="F37" si="2">SUM(C37:E37)</f>
        <v>514118.87198494503</v>
      </c>
      <c r="G37" s="121">
        <f t="shared" si="1"/>
        <v>65.545148291357009</v>
      </c>
      <c r="H37" s="121">
        <f t="shared" si="1"/>
        <v>11.452405835395428</v>
      </c>
      <c r="I37" s="121">
        <f t="shared" si="1"/>
        <v>23.002445873247563</v>
      </c>
      <c r="J37" s="122">
        <f t="shared" si="1"/>
        <v>100</v>
      </c>
    </row>
    <row r="38" spans="1:10" s="16" customFormat="1" ht="4.5" customHeight="1" x14ac:dyDescent="0.2">
      <c r="A38" s="60"/>
      <c r="B38" s="54"/>
      <c r="C38" s="57"/>
      <c r="D38" s="57"/>
      <c r="E38" s="57"/>
      <c r="F38" s="57"/>
      <c r="G38" s="68"/>
      <c r="H38" s="68"/>
      <c r="I38" s="68"/>
      <c r="J38" s="69"/>
    </row>
    <row r="39" spans="1:10" s="16" customFormat="1" ht="9" customHeight="1" x14ac:dyDescent="0.2">
      <c r="B39" s="29"/>
      <c r="C39" s="17"/>
      <c r="D39" s="17"/>
      <c r="E39" s="17"/>
      <c r="F39" s="17"/>
    </row>
    <row r="40" spans="1:10" s="35" customFormat="1" ht="9" customHeight="1" x14ac:dyDescent="0.15">
      <c r="A40" s="34" t="s">
        <v>85</v>
      </c>
    </row>
    <row r="41" spans="1:10" ht="13.5" customHeight="1" x14ac:dyDescent="0.2">
      <c r="B41" s="30"/>
      <c r="C41" s="24"/>
      <c r="D41" s="24"/>
      <c r="E41" s="24"/>
      <c r="F41" s="24"/>
      <c r="G41" s="31"/>
      <c r="H41" s="31"/>
      <c r="I41" s="31"/>
    </row>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sheetData>
  <mergeCells count="3">
    <mergeCell ref="A9:B14"/>
    <mergeCell ref="C12:F14"/>
    <mergeCell ref="G12:J14"/>
  </mergeCells>
  <phoneticPr fontId="5" type="noConversion"/>
  <hyperlinks>
    <hyperlink ref="J1" location="B!A1" display="Terug naar inhoud" xr:uid="{00000000-0004-0000-07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5"/>
  <sheetViews>
    <sheetView showGridLines="0" zoomScaleNormal="100" workbookViewId="0">
      <selection activeCell="B1" sqref="B1"/>
    </sheetView>
  </sheetViews>
  <sheetFormatPr baseColWidth="10" defaultColWidth="11.42578125" defaultRowHeight="12.75" x14ac:dyDescent="0.2"/>
  <cols>
    <col min="1" max="2" width="18.28515625" style="2" customWidth="1"/>
    <col min="3" max="6" width="22.5703125" style="2" customWidth="1"/>
    <col min="7" max="16384" width="11.42578125" style="2"/>
  </cols>
  <sheetData>
    <row r="1" spans="1:11" ht="24" customHeight="1" x14ac:dyDescent="0.35">
      <c r="A1" s="11" t="s">
        <v>61</v>
      </c>
      <c r="F1" s="27" t="s">
        <v>26</v>
      </c>
      <c r="J1" s="11"/>
    </row>
    <row r="2" spans="1:11" ht="4.5" customHeight="1" x14ac:dyDescent="0.25">
      <c r="A2" s="1"/>
      <c r="J2" s="1"/>
    </row>
    <row r="3" spans="1:11" ht="15.75" customHeight="1" x14ac:dyDescent="0.25">
      <c r="A3" s="12" t="s">
        <v>50</v>
      </c>
      <c r="J3" s="12"/>
    </row>
    <row r="4" spans="1:11" ht="4.5" customHeight="1" x14ac:dyDescent="0.25">
      <c r="A4" s="12"/>
      <c r="J4" s="12"/>
    </row>
    <row r="5" spans="1:11" x14ac:dyDescent="0.2">
      <c r="B5" s="153" t="s">
        <v>83</v>
      </c>
    </row>
    <row r="6" spans="1:11" ht="4.5" customHeight="1" x14ac:dyDescent="0.2">
      <c r="B6" s="6"/>
    </row>
    <row r="7" spans="1:11" ht="19.5" customHeight="1" x14ac:dyDescent="0.2">
      <c r="A7" s="25" t="s">
        <v>112</v>
      </c>
      <c r="B7" s="26"/>
      <c r="C7" s="26"/>
      <c r="D7" s="26"/>
      <c r="E7" s="26"/>
      <c r="F7" s="26"/>
    </row>
    <row r="8" spans="1:11" ht="4.5" customHeight="1" x14ac:dyDescent="0.2">
      <c r="A8" s="33"/>
      <c r="C8" s="24"/>
      <c r="D8" s="24"/>
      <c r="E8" s="24"/>
      <c r="F8" s="24"/>
    </row>
    <row r="9" spans="1:11" ht="4.5" customHeight="1" x14ac:dyDescent="0.2">
      <c r="A9" s="74"/>
      <c r="B9" s="40"/>
      <c r="C9" s="75"/>
      <c r="D9" s="75"/>
      <c r="E9" s="75"/>
      <c r="F9" s="76"/>
    </row>
    <row r="10" spans="1:11" s="4" customFormat="1" ht="24" customHeight="1" x14ac:dyDescent="0.2">
      <c r="A10" s="77" t="s">
        <v>1</v>
      </c>
      <c r="C10" s="78" t="s">
        <v>44</v>
      </c>
      <c r="D10" s="78" t="s">
        <v>45</v>
      </c>
      <c r="E10" s="79" t="s">
        <v>5</v>
      </c>
      <c r="F10" s="80" t="s">
        <v>67</v>
      </c>
    </row>
    <row r="11" spans="1:11" s="4" customFormat="1" ht="4.5" customHeight="1" x14ac:dyDescent="0.2">
      <c r="A11" s="81"/>
      <c r="B11" s="61"/>
      <c r="C11" s="64"/>
      <c r="D11" s="64"/>
      <c r="E11" s="72"/>
      <c r="F11" s="82"/>
    </row>
    <row r="12" spans="1:11" ht="4.5" customHeight="1" x14ac:dyDescent="0.2">
      <c r="C12" s="66"/>
      <c r="D12" s="67"/>
      <c r="E12" s="73"/>
      <c r="F12" s="83"/>
    </row>
    <row r="13" spans="1:11" s="16" customFormat="1" ht="12" customHeight="1" x14ac:dyDescent="0.2">
      <c r="A13" s="28" t="s">
        <v>93</v>
      </c>
      <c r="C13" s="51"/>
      <c r="D13" s="51">
        <v>115.01305360049101</v>
      </c>
      <c r="E13" s="51">
        <v>115.01305360049101</v>
      </c>
      <c r="F13" s="181">
        <f>D13/E13*100</f>
        <v>100</v>
      </c>
      <c r="G13" s="21"/>
      <c r="H13" s="92"/>
      <c r="I13" s="92"/>
      <c r="J13" s="92"/>
      <c r="K13" s="92"/>
    </row>
    <row r="14" spans="1:11" s="16" customFormat="1" ht="12" customHeight="1" x14ac:dyDescent="0.2">
      <c r="A14" s="28" t="s">
        <v>88</v>
      </c>
      <c r="C14" s="51">
        <v>65.756868921750794</v>
      </c>
      <c r="D14" s="51">
        <v>0</v>
      </c>
      <c r="E14" s="51">
        <v>65.756868921750794</v>
      </c>
      <c r="F14" s="181"/>
      <c r="G14" s="21"/>
      <c r="H14" s="92"/>
      <c r="I14" s="92"/>
      <c r="J14" s="92"/>
      <c r="K14" s="92"/>
    </row>
    <row r="15" spans="1:11" s="16" customFormat="1" ht="12" customHeight="1" x14ac:dyDescent="0.2">
      <c r="A15" s="28" t="s">
        <v>68</v>
      </c>
      <c r="C15" s="51">
        <v>9180.2213855697391</v>
      </c>
      <c r="D15" s="51">
        <v>12237.368311127069</v>
      </c>
      <c r="E15" s="51">
        <v>21786.306975918505</v>
      </c>
      <c r="F15" s="181">
        <f t="shared" ref="F15:F34" si="0">D15/E15*100</f>
        <v>56.169998543826836</v>
      </c>
      <c r="G15" s="21"/>
      <c r="H15" s="92"/>
      <c r="I15" s="92"/>
      <c r="J15" s="92"/>
      <c r="K15" s="92"/>
    </row>
    <row r="16" spans="1:11" s="16" customFormat="1" ht="12" customHeight="1" x14ac:dyDescent="0.2">
      <c r="A16" s="28" t="s">
        <v>89</v>
      </c>
      <c r="C16" s="51">
        <v>2712.6653535264959</v>
      </c>
      <c r="D16" s="51">
        <v>120.0832569954822</v>
      </c>
      <c r="E16" s="51">
        <v>2832.7486105219787</v>
      </c>
      <c r="F16" s="181">
        <f t="shared" si="0"/>
        <v>4.2391074361291441</v>
      </c>
      <c r="G16" s="21"/>
      <c r="H16" s="92"/>
      <c r="I16" s="92"/>
      <c r="J16" s="92"/>
      <c r="K16" s="92"/>
    </row>
    <row r="17" spans="1:11" s="16" customFormat="1" ht="12" customHeight="1" x14ac:dyDescent="0.2">
      <c r="A17" s="28" t="s">
        <v>90</v>
      </c>
      <c r="C17" s="51">
        <v>1231.6244614419065</v>
      </c>
      <c r="D17" s="51">
        <v>158.910452819189</v>
      </c>
      <c r="E17" s="51">
        <v>1390.5349142610955</v>
      </c>
      <c r="F17" s="181">
        <f t="shared" si="0"/>
        <v>11.428008832387432</v>
      </c>
      <c r="G17" s="21"/>
      <c r="H17" s="92"/>
      <c r="I17" s="92"/>
      <c r="J17" s="92"/>
      <c r="K17" s="92"/>
    </row>
    <row r="18" spans="1:11" s="16" customFormat="1" ht="12" customHeight="1" x14ac:dyDescent="0.2">
      <c r="A18" s="28" t="s">
        <v>94</v>
      </c>
      <c r="C18" s="51">
        <v>15082.146616447653</v>
      </c>
      <c r="D18" s="51">
        <v>7723.3464683998791</v>
      </c>
      <c r="E18" s="51">
        <v>22805.493084847531</v>
      </c>
      <c r="F18" s="181">
        <f t="shared" si="0"/>
        <v>33.866167417057255</v>
      </c>
      <c r="G18" s="21"/>
      <c r="H18" s="92"/>
      <c r="I18" s="92"/>
      <c r="J18" s="92"/>
      <c r="K18" s="92"/>
    </row>
    <row r="19" spans="1:11" s="16" customFormat="1" ht="12" customHeight="1" x14ac:dyDescent="0.2">
      <c r="A19" s="28" t="s">
        <v>95</v>
      </c>
      <c r="C19" s="51">
        <v>33748.244876741126</v>
      </c>
      <c r="D19" s="51">
        <v>12801.733785926437</v>
      </c>
      <c r="E19" s="51">
        <v>46703.39447407479</v>
      </c>
      <c r="F19" s="181">
        <f t="shared" si="0"/>
        <v>27.410713782341283</v>
      </c>
      <c r="G19" s="21"/>
      <c r="H19" s="92"/>
      <c r="I19" s="92"/>
      <c r="J19" s="92"/>
      <c r="K19" s="92"/>
    </row>
    <row r="20" spans="1:11" s="16" customFormat="1" ht="12" customHeight="1" x14ac:dyDescent="0.2">
      <c r="A20" s="28" t="s">
        <v>70</v>
      </c>
      <c r="C20" s="51">
        <v>15427.522472576273</v>
      </c>
      <c r="D20" s="51">
        <v>11415.029686534412</v>
      </c>
      <c r="E20" s="51">
        <v>27454.142772639767</v>
      </c>
      <c r="F20" s="181">
        <f t="shared" si="0"/>
        <v>41.578532540853523</v>
      </c>
      <c r="G20" s="21"/>
      <c r="H20" s="92"/>
      <c r="I20" s="92"/>
      <c r="J20" s="92"/>
      <c r="K20" s="92"/>
    </row>
    <row r="21" spans="1:11" s="16" customFormat="1" ht="12" customHeight="1" x14ac:dyDescent="0.2">
      <c r="A21" s="28" t="s">
        <v>96</v>
      </c>
      <c r="C21" s="51">
        <v>21738.257915537564</v>
      </c>
      <c r="D21" s="51">
        <v>3360.3280678394071</v>
      </c>
      <c r="E21" s="51">
        <v>25165.169845145097</v>
      </c>
      <c r="F21" s="181">
        <f t="shared" si="0"/>
        <v>13.353091151449895</v>
      </c>
      <c r="G21" s="21"/>
      <c r="H21" s="92"/>
      <c r="I21" s="92"/>
      <c r="J21" s="92"/>
      <c r="K21" s="92"/>
    </row>
    <row r="22" spans="1:11" s="16" customFormat="1" ht="12" customHeight="1" x14ac:dyDescent="0.2">
      <c r="A22" s="28" t="s">
        <v>71</v>
      </c>
      <c r="C22" s="51">
        <v>24917.243028570076</v>
      </c>
      <c r="D22" s="51">
        <v>8538.2760950076372</v>
      </c>
      <c r="E22" s="51">
        <v>33783.953561344431</v>
      </c>
      <c r="F22" s="181">
        <f t="shared" si="0"/>
        <v>25.273170233033721</v>
      </c>
      <c r="G22" s="21"/>
      <c r="H22" s="92"/>
      <c r="I22" s="92"/>
      <c r="J22" s="92"/>
      <c r="K22" s="92"/>
    </row>
    <row r="23" spans="1:11" s="16" customFormat="1" ht="12" customHeight="1" x14ac:dyDescent="0.2">
      <c r="A23" s="28" t="s">
        <v>72</v>
      </c>
      <c r="C23" s="51">
        <v>17238.461639042365</v>
      </c>
      <c r="D23" s="51">
        <v>1186.0542686777244</v>
      </c>
      <c r="E23" s="51">
        <v>18600.147438357064</v>
      </c>
      <c r="F23" s="181">
        <f t="shared" si="0"/>
        <v>6.3765853072317773</v>
      </c>
      <c r="G23" s="21"/>
      <c r="H23" s="92"/>
      <c r="I23" s="92"/>
      <c r="J23" s="92"/>
      <c r="K23" s="92"/>
    </row>
    <row r="24" spans="1:11" s="16" customFormat="1" ht="12" customHeight="1" x14ac:dyDescent="0.2">
      <c r="A24" s="28" t="s">
        <v>91</v>
      </c>
      <c r="C24" s="51">
        <v>3279.2897033312406</v>
      </c>
      <c r="D24" s="51">
        <v>116.7299230837161</v>
      </c>
      <c r="E24" s="51">
        <v>3640.8700248002142</v>
      </c>
      <c r="F24" s="181">
        <f t="shared" si="0"/>
        <v>3.2060997038783725</v>
      </c>
      <c r="G24" s="21"/>
      <c r="H24" s="92"/>
      <c r="I24" s="92"/>
      <c r="J24" s="92"/>
      <c r="K24" s="92"/>
    </row>
    <row r="25" spans="1:11" s="16" customFormat="1" ht="12" customHeight="1" x14ac:dyDescent="0.2">
      <c r="A25" s="28" t="s">
        <v>97</v>
      </c>
      <c r="C25" s="51">
        <v>39634.594914968562</v>
      </c>
      <c r="D25" s="51">
        <v>8669.7468272476781</v>
      </c>
      <c r="E25" s="51">
        <v>49036.387512493522</v>
      </c>
      <c r="F25" s="181">
        <f t="shared" si="0"/>
        <v>17.680231491438462</v>
      </c>
      <c r="G25" s="21"/>
      <c r="H25" s="92"/>
      <c r="I25" s="92"/>
      <c r="J25" s="92"/>
      <c r="K25" s="92"/>
    </row>
    <row r="26" spans="1:11" s="16" customFormat="1" ht="12" customHeight="1" x14ac:dyDescent="0.2">
      <c r="A26" s="28" t="s">
        <v>73</v>
      </c>
      <c r="C26" s="51">
        <v>27032.36669535056</v>
      </c>
      <c r="D26" s="51">
        <v>7231.7525011647504</v>
      </c>
      <c r="E26" s="51">
        <v>34668.459250981105</v>
      </c>
      <c r="F26" s="181">
        <f t="shared" si="0"/>
        <v>20.859745882592389</v>
      </c>
      <c r="G26" s="21"/>
      <c r="H26" s="92"/>
      <c r="I26" s="92"/>
      <c r="J26" s="92"/>
      <c r="K26" s="92"/>
    </row>
    <row r="27" spans="1:11" s="16" customFormat="1" ht="12" customHeight="1" x14ac:dyDescent="0.2">
      <c r="A27" s="28" t="s">
        <v>98</v>
      </c>
      <c r="C27" s="51">
        <v>39837.195766678131</v>
      </c>
      <c r="D27" s="51">
        <v>1787.5534726982928</v>
      </c>
      <c r="E27" s="51">
        <v>42045.126600845186</v>
      </c>
      <c r="F27" s="181">
        <f t="shared" si="0"/>
        <v>4.2515116904472814</v>
      </c>
      <c r="G27" s="21"/>
      <c r="H27" s="92"/>
      <c r="I27" s="92"/>
      <c r="J27" s="92"/>
      <c r="K27" s="92"/>
    </row>
    <row r="28" spans="1:11" s="16" customFormat="1" ht="12" customHeight="1" x14ac:dyDescent="0.2">
      <c r="A28" s="28" t="s">
        <v>69</v>
      </c>
      <c r="C28" s="51">
        <v>36163.322459417584</v>
      </c>
      <c r="D28" s="51">
        <v>4782.3995360220106</v>
      </c>
      <c r="E28" s="51">
        <v>42773.990492250508</v>
      </c>
      <c r="F28" s="181">
        <f t="shared" si="0"/>
        <v>11.180625143890776</v>
      </c>
      <c r="G28" s="21"/>
      <c r="H28" s="92"/>
      <c r="I28" s="92"/>
      <c r="J28" s="92"/>
      <c r="K28" s="92"/>
    </row>
    <row r="29" spans="1:11" s="16" customFormat="1" ht="12" customHeight="1" x14ac:dyDescent="0.2">
      <c r="A29" s="28" t="s">
        <v>99</v>
      </c>
      <c r="C29" s="51">
        <v>55491.398209202001</v>
      </c>
      <c r="D29" s="51">
        <v>3471.4616425763343</v>
      </c>
      <c r="E29" s="51">
        <v>59644.366182401893</v>
      </c>
      <c r="F29" s="181">
        <f t="shared" si="0"/>
        <v>5.8202674699569386</v>
      </c>
      <c r="G29" s="21"/>
      <c r="H29" s="92"/>
      <c r="I29" s="92"/>
      <c r="J29" s="92"/>
      <c r="K29" s="92"/>
    </row>
    <row r="30" spans="1:11" s="16" customFormat="1" ht="12" customHeight="1" x14ac:dyDescent="0.2">
      <c r="A30" s="28" t="s">
        <v>74</v>
      </c>
      <c r="C30" s="51">
        <v>13095.46157071464</v>
      </c>
      <c r="D30" s="51">
        <v>823.56482413591004</v>
      </c>
      <c r="E30" s="51">
        <v>14005.815889109424</v>
      </c>
      <c r="F30" s="181">
        <f t="shared" si="0"/>
        <v>5.8801631454851098</v>
      </c>
      <c r="G30" s="21"/>
      <c r="H30" s="92"/>
      <c r="I30" s="92"/>
      <c r="J30" s="92"/>
      <c r="K30" s="92"/>
    </row>
    <row r="31" spans="1:11" s="16" customFormat="1" ht="12" customHeight="1" x14ac:dyDescent="0.2">
      <c r="A31" s="28" t="s">
        <v>100</v>
      </c>
      <c r="C31" s="51">
        <v>15138.56080364887</v>
      </c>
      <c r="D31" s="51">
        <v>947.34200849187107</v>
      </c>
      <c r="E31" s="51">
        <v>16116.236889909766</v>
      </c>
      <c r="F31" s="181">
        <f t="shared" si="0"/>
        <v>5.8781836911630014</v>
      </c>
      <c r="G31" s="21"/>
      <c r="H31" s="92"/>
      <c r="I31" s="92"/>
      <c r="J31" s="92"/>
      <c r="K31" s="92"/>
    </row>
    <row r="32" spans="1:11" s="16" customFormat="1" ht="12" customHeight="1" x14ac:dyDescent="0.2">
      <c r="A32" s="28" t="s">
        <v>101</v>
      </c>
      <c r="C32" s="51">
        <v>305.68885801108388</v>
      </c>
      <c r="D32" s="51">
        <v>0</v>
      </c>
      <c r="E32" s="51">
        <v>305.68885801108388</v>
      </c>
      <c r="F32" s="181">
        <f t="shared" si="0"/>
        <v>0</v>
      </c>
      <c r="G32" s="21"/>
      <c r="H32" s="92"/>
      <c r="I32" s="92"/>
      <c r="J32" s="92"/>
      <c r="K32" s="92"/>
    </row>
    <row r="33" spans="1:11" s="16" customFormat="1" ht="12" customHeight="1" x14ac:dyDescent="0.2">
      <c r="A33" s="28" t="s">
        <v>92</v>
      </c>
      <c r="C33" s="51">
        <v>49145.003880720607</v>
      </c>
      <c r="D33" s="51">
        <v>81.984663291163201</v>
      </c>
      <c r="E33" s="51">
        <v>51179.268684509785</v>
      </c>
      <c r="F33" s="181">
        <f t="shared" si="0"/>
        <v>0.16019115825306265</v>
      </c>
      <c r="G33" s="21"/>
      <c r="H33" s="92"/>
      <c r="I33" s="92"/>
      <c r="J33" s="92"/>
      <c r="K33" s="92"/>
    </row>
    <row r="34" spans="1:11" s="19" customFormat="1" ht="12" customHeight="1" x14ac:dyDescent="0.2">
      <c r="A34" s="119" t="s">
        <v>5</v>
      </c>
      <c r="C34" s="120">
        <v>420465.02748041827</v>
      </c>
      <c r="D34" s="120">
        <v>85568.678845639442</v>
      </c>
      <c r="E34" s="120">
        <v>514118.87198494497</v>
      </c>
      <c r="F34" s="182">
        <f t="shared" si="0"/>
        <v>16.643753713080027</v>
      </c>
      <c r="G34" s="144"/>
      <c r="H34" s="144"/>
      <c r="I34" s="144"/>
      <c r="J34" s="145"/>
      <c r="K34" s="145"/>
    </row>
    <row r="35" spans="1:11" s="16" customFormat="1" ht="4.5" customHeight="1" x14ac:dyDescent="0.2">
      <c r="A35" s="60"/>
      <c r="B35" s="54"/>
      <c r="C35" s="57"/>
      <c r="D35" s="57"/>
      <c r="E35" s="57"/>
      <c r="F35" s="58"/>
    </row>
    <row r="36" spans="1:11" s="16" customFormat="1" ht="4.5" customHeight="1" x14ac:dyDescent="0.2">
      <c r="A36" s="29"/>
      <c r="C36" s="17"/>
      <c r="D36" s="17"/>
      <c r="E36" s="17"/>
      <c r="F36" s="146"/>
    </row>
    <row r="37" spans="1:11" s="35" customFormat="1" ht="9" customHeight="1" x14ac:dyDescent="0.15">
      <c r="A37" s="34" t="s">
        <v>85</v>
      </c>
    </row>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sheetData>
  <phoneticPr fontId="5" type="noConversion"/>
  <hyperlinks>
    <hyperlink ref="F1" location="B!A1" display="Terug naar inhoud" xr:uid="{00000000-0004-0000-08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57"/>
  <sheetViews>
    <sheetView showGridLines="0" zoomScaleNormal="100" workbookViewId="0">
      <selection activeCell="B1" sqref="B1"/>
    </sheetView>
  </sheetViews>
  <sheetFormatPr baseColWidth="10" defaultColWidth="9.140625" defaultRowHeight="12.75" x14ac:dyDescent="0.2"/>
  <cols>
    <col min="1" max="1" width="17.140625" style="2" customWidth="1"/>
    <col min="2" max="23" width="6.7109375" style="2" customWidth="1"/>
    <col min="24" max="24" width="8.7109375" style="2" bestFit="1" customWidth="1"/>
    <col min="25" max="25" width="6.7109375" style="2" customWidth="1"/>
    <col min="26" max="26" width="9.5703125" style="2" bestFit="1" customWidth="1"/>
    <col min="27" max="29" width="6.7109375" style="2" customWidth="1"/>
    <col min="30" max="16384" width="9.140625" style="2"/>
  </cols>
  <sheetData>
    <row r="1" spans="1:29" ht="24" customHeight="1" x14ac:dyDescent="0.35">
      <c r="A1" s="11" t="s">
        <v>61</v>
      </c>
      <c r="B1" s="11"/>
      <c r="Y1" s="27"/>
      <c r="AA1" s="27"/>
      <c r="AB1" s="27"/>
      <c r="AC1" s="27" t="s">
        <v>26</v>
      </c>
    </row>
    <row r="2" spans="1:29" ht="4.5" customHeight="1" x14ac:dyDescent="0.25">
      <c r="A2" s="1"/>
      <c r="B2" s="1"/>
      <c r="Q2" s="1"/>
    </row>
    <row r="3" spans="1:29" ht="15.75" customHeight="1" x14ac:dyDescent="0.25">
      <c r="A3" s="12" t="s">
        <v>50</v>
      </c>
      <c r="B3" s="12"/>
      <c r="Q3" s="12"/>
    </row>
    <row r="4" spans="1:29" ht="4.5" customHeight="1" x14ac:dyDescent="0.25">
      <c r="A4" s="12"/>
      <c r="B4" s="12"/>
      <c r="Q4" s="12"/>
    </row>
    <row r="5" spans="1:29" x14ac:dyDescent="0.2">
      <c r="B5" s="6" t="s">
        <v>0</v>
      </c>
    </row>
    <row r="6" spans="1:29" ht="4.5" customHeight="1" x14ac:dyDescent="0.2">
      <c r="B6" s="6"/>
    </row>
    <row r="7" spans="1:29" ht="19.5" customHeight="1" x14ac:dyDescent="0.2">
      <c r="A7" s="25" t="s">
        <v>114</v>
      </c>
      <c r="B7" s="26"/>
      <c r="C7" s="26"/>
      <c r="D7" s="26"/>
      <c r="E7" s="26"/>
      <c r="F7" s="26"/>
      <c r="G7" s="26"/>
      <c r="H7" s="26"/>
      <c r="I7" s="147"/>
      <c r="J7" s="26"/>
      <c r="K7" s="26"/>
      <c r="L7" s="26"/>
      <c r="M7" s="26"/>
      <c r="N7" s="26"/>
      <c r="O7" s="26"/>
      <c r="P7" s="26"/>
      <c r="Q7" s="26"/>
      <c r="R7" s="26"/>
      <c r="S7" s="26"/>
      <c r="T7" s="26"/>
      <c r="U7" s="26"/>
      <c r="V7" s="26"/>
      <c r="W7" s="26"/>
      <c r="X7" s="26"/>
      <c r="Y7" s="26"/>
      <c r="Z7" s="26"/>
      <c r="AA7" s="26"/>
      <c r="AB7" s="26"/>
      <c r="AC7" s="26"/>
    </row>
    <row r="8" spans="1:29" s="9" customFormat="1" ht="4.5" customHeight="1" x14ac:dyDescent="0.2"/>
    <row r="9" spans="1:29" s="9" customFormat="1" ht="4.5" customHeight="1" x14ac:dyDescent="0.2">
      <c r="A9" s="84"/>
      <c r="B9" s="170"/>
      <c r="C9" s="170"/>
      <c r="D9" s="170"/>
      <c r="E9" s="170"/>
      <c r="F9" s="170"/>
      <c r="G9" s="170"/>
      <c r="H9" s="170"/>
      <c r="I9" s="170"/>
      <c r="J9" s="170"/>
      <c r="K9" s="170"/>
      <c r="L9" s="171"/>
      <c r="M9" s="171"/>
      <c r="N9" s="171"/>
      <c r="O9" s="171"/>
      <c r="P9" s="171"/>
      <c r="Q9" s="171"/>
      <c r="R9" s="171"/>
      <c r="S9" s="171"/>
      <c r="T9" s="171"/>
      <c r="U9" s="171"/>
      <c r="V9" s="171"/>
      <c r="W9" s="171"/>
      <c r="X9" s="171"/>
      <c r="Y9" s="171"/>
      <c r="Z9" s="171"/>
      <c r="AA9" s="171"/>
      <c r="AB9" s="171"/>
      <c r="AC9" s="171"/>
    </row>
    <row r="10" spans="1:29" s="5" customFormat="1" ht="12" customHeight="1" x14ac:dyDescent="0.2">
      <c r="A10" s="85" t="s">
        <v>1</v>
      </c>
      <c r="B10" s="161">
        <v>1997</v>
      </c>
      <c r="C10" s="161">
        <v>1998</v>
      </c>
      <c r="D10" s="161">
        <v>1999</v>
      </c>
      <c r="E10" s="161">
        <v>2000</v>
      </c>
      <c r="F10" s="161">
        <v>2001</v>
      </c>
      <c r="G10" s="161">
        <v>2002</v>
      </c>
      <c r="H10" s="161">
        <v>2003</v>
      </c>
      <c r="I10" s="161">
        <v>2004</v>
      </c>
      <c r="J10" s="161">
        <v>2005</v>
      </c>
      <c r="K10" s="161">
        <v>2006</v>
      </c>
      <c r="L10" s="162">
        <v>2007</v>
      </c>
      <c r="M10" s="162">
        <v>2008</v>
      </c>
      <c r="N10" s="162">
        <v>2009</v>
      </c>
      <c r="O10" s="162">
        <v>2010</v>
      </c>
      <c r="P10" s="162">
        <v>2011</v>
      </c>
      <c r="Q10" s="162">
        <v>2012</v>
      </c>
      <c r="R10" s="162">
        <v>2013</v>
      </c>
      <c r="S10" s="162">
        <v>2014</v>
      </c>
      <c r="T10" s="162">
        <v>2015</v>
      </c>
      <c r="U10" s="162">
        <v>2016</v>
      </c>
      <c r="V10" s="162">
        <v>2017</v>
      </c>
      <c r="W10" s="162">
        <v>2018</v>
      </c>
      <c r="X10" s="162">
        <v>2019</v>
      </c>
      <c r="Y10" s="162">
        <v>2020</v>
      </c>
      <c r="Z10" s="162">
        <v>2021</v>
      </c>
      <c r="AA10" s="162">
        <v>2022</v>
      </c>
      <c r="AB10" s="162">
        <v>2023</v>
      </c>
      <c r="AC10" s="162" t="s">
        <v>115</v>
      </c>
    </row>
    <row r="11" spans="1:29" s="5" customFormat="1" ht="4.5" customHeight="1" x14ac:dyDescent="0.2">
      <c r="A11" s="86"/>
      <c r="B11" s="59"/>
      <c r="C11" s="59"/>
      <c r="D11" s="59"/>
      <c r="E11" s="59"/>
      <c r="F11" s="59"/>
      <c r="G11" s="59"/>
      <c r="H11" s="59"/>
      <c r="I11" s="59"/>
      <c r="J11" s="59"/>
      <c r="K11" s="59"/>
      <c r="L11" s="172"/>
      <c r="M11" s="172"/>
      <c r="N11" s="172"/>
      <c r="O11" s="172"/>
      <c r="P11" s="172"/>
      <c r="Q11" s="172"/>
      <c r="R11" s="172"/>
      <c r="S11" s="172"/>
      <c r="T11" s="172"/>
      <c r="U11" s="172"/>
      <c r="V11" s="172"/>
      <c r="W11" s="172"/>
      <c r="X11" s="172"/>
      <c r="Y11" s="172"/>
      <c r="Z11" s="172"/>
      <c r="AA11" s="172"/>
      <c r="AB11" s="172"/>
      <c r="AC11" s="172"/>
    </row>
    <row r="12" spans="1:29" ht="4.5" customHeight="1" x14ac:dyDescent="0.2">
      <c r="A12" s="87"/>
      <c r="B12" s="49"/>
      <c r="C12" s="49"/>
      <c r="D12" s="49"/>
      <c r="E12" s="49"/>
      <c r="F12" s="49"/>
      <c r="G12" s="49"/>
      <c r="H12" s="49"/>
      <c r="I12" s="49"/>
      <c r="J12" s="49"/>
      <c r="K12" s="49"/>
      <c r="L12" s="50"/>
      <c r="M12" s="50"/>
      <c r="N12" s="50"/>
      <c r="O12" s="50"/>
      <c r="P12" s="50"/>
      <c r="Q12" s="50"/>
      <c r="R12" s="50"/>
      <c r="S12" s="50"/>
      <c r="T12" s="50"/>
      <c r="U12" s="50"/>
      <c r="V12" s="50"/>
      <c r="W12" s="50"/>
      <c r="X12" s="50"/>
      <c r="Y12" s="50"/>
      <c r="Z12" s="50"/>
      <c r="AA12" s="50"/>
      <c r="AB12" s="50"/>
      <c r="AC12" s="50"/>
    </row>
    <row r="13" spans="1:29" s="16" customFormat="1" ht="12" customHeight="1" x14ac:dyDescent="0.2">
      <c r="A13" s="88" t="s">
        <v>8</v>
      </c>
      <c r="B13" s="173">
        <v>30063.84918743906</v>
      </c>
      <c r="C13" s="173">
        <v>29880.922655579237</v>
      </c>
      <c r="D13" s="173">
        <v>30345.339570144988</v>
      </c>
      <c r="E13" s="173">
        <v>31025.740894634269</v>
      </c>
      <c r="F13" s="173">
        <v>30716.044163022965</v>
      </c>
      <c r="G13" s="173">
        <v>31313.617737936151</v>
      </c>
      <c r="H13" s="173">
        <v>32626.261277761383</v>
      </c>
      <c r="I13" s="173">
        <v>33130.815465836793</v>
      </c>
      <c r="J13" s="173">
        <v>34284.506786924969</v>
      </c>
      <c r="K13" s="173">
        <v>34390.042211946798</v>
      </c>
      <c r="L13" s="174">
        <v>35435.379542767252</v>
      </c>
      <c r="M13" s="174">
        <v>36862.394830545614</v>
      </c>
      <c r="N13" s="174">
        <v>38241.388830112017</v>
      </c>
      <c r="O13" s="174">
        <v>38853.81429136949</v>
      </c>
      <c r="P13" s="174">
        <v>39892.54803032818</v>
      </c>
      <c r="Q13" s="174">
        <v>41080.057923551183</v>
      </c>
      <c r="R13" s="174">
        <v>40337.250455859801</v>
      </c>
      <c r="S13" s="174">
        <v>42112.745363763563</v>
      </c>
      <c r="T13" s="174">
        <v>42690.945985538565</v>
      </c>
      <c r="U13" s="174">
        <v>44183.133829014507</v>
      </c>
      <c r="V13" s="174">
        <v>42390.739104501357</v>
      </c>
      <c r="W13" s="174">
        <v>42696.335428626226</v>
      </c>
      <c r="X13" s="174">
        <v>43879.772019090909</v>
      </c>
      <c r="Y13" s="174">
        <v>44294.178737051319</v>
      </c>
      <c r="Z13" s="174">
        <v>44864.189605383217</v>
      </c>
      <c r="AA13" s="174">
        <v>47152.90858859061</v>
      </c>
      <c r="AB13" s="174">
        <v>48956.376742958702</v>
      </c>
      <c r="AC13" s="174">
        <v>47218.297537042759</v>
      </c>
    </row>
    <row r="14" spans="1:29" s="16" customFormat="1" ht="12" customHeight="1" x14ac:dyDescent="0.2">
      <c r="A14" s="88" t="s">
        <v>7</v>
      </c>
      <c r="B14" s="173">
        <v>11035.730229858673</v>
      </c>
      <c r="C14" s="173">
        <v>11077.538121508522</v>
      </c>
      <c r="D14" s="173">
        <v>11255.72944452545</v>
      </c>
      <c r="E14" s="173">
        <v>11342.874531875965</v>
      </c>
      <c r="F14" s="173">
        <v>11056.599169227222</v>
      </c>
      <c r="G14" s="173">
        <v>11279.801371322446</v>
      </c>
      <c r="H14" s="173">
        <v>11605.244375656352</v>
      </c>
      <c r="I14" s="173">
        <v>11653.445189292945</v>
      </c>
      <c r="J14" s="173">
        <v>11850.862047046025</v>
      </c>
      <c r="K14" s="173">
        <v>11665.563072475219</v>
      </c>
      <c r="L14" s="174">
        <v>11976.65350901589</v>
      </c>
      <c r="M14" s="174">
        <v>12458.964348474035</v>
      </c>
      <c r="N14" s="174">
        <v>12670.055475547972</v>
      </c>
      <c r="O14" s="174">
        <v>12704.444940361635</v>
      </c>
      <c r="P14" s="174">
        <v>12780.91123904276</v>
      </c>
      <c r="Q14" s="174">
        <v>12867.434912982271</v>
      </c>
      <c r="R14" s="174">
        <v>12634.766625094671</v>
      </c>
      <c r="S14" s="174">
        <v>13176.855896089284</v>
      </c>
      <c r="T14" s="174">
        <v>13241.219974573265</v>
      </c>
      <c r="U14" s="174">
        <v>13708.908782403734</v>
      </c>
      <c r="V14" s="174">
        <v>14505.082626959689</v>
      </c>
      <c r="W14" s="174">
        <v>14656.565476990711</v>
      </c>
      <c r="X14" s="174">
        <v>14910.761446884271</v>
      </c>
      <c r="Y14" s="174">
        <v>15034.162606172795</v>
      </c>
      <c r="Z14" s="174">
        <v>15414.171476295629</v>
      </c>
      <c r="AA14" s="174">
        <v>16252.474343120772</v>
      </c>
      <c r="AB14" s="174">
        <v>16624.175791350295</v>
      </c>
      <c r="AC14" s="174">
        <v>16126.602231338895</v>
      </c>
    </row>
    <row r="15" spans="1:29" s="16" customFormat="1" ht="12" customHeight="1" x14ac:dyDescent="0.2">
      <c r="A15" s="88" t="s">
        <v>9</v>
      </c>
      <c r="B15" s="173">
        <v>7510.1802502071514</v>
      </c>
      <c r="C15" s="173">
        <v>7507.9579323961534</v>
      </c>
      <c r="D15" s="173">
        <v>7581.0450711034537</v>
      </c>
      <c r="E15" s="173">
        <v>7842.823000249401</v>
      </c>
      <c r="F15" s="173">
        <v>7650.2203514362782</v>
      </c>
      <c r="G15" s="173">
        <v>7769.9178713821484</v>
      </c>
      <c r="H15" s="173">
        <v>7965.7115035850074</v>
      </c>
      <c r="I15" s="173">
        <v>8099.1235446848905</v>
      </c>
      <c r="J15" s="173">
        <v>8411.1657361811667</v>
      </c>
      <c r="K15" s="173">
        <v>8419.9190707888574</v>
      </c>
      <c r="L15" s="174">
        <v>8699.0502627377282</v>
      </c>
      <c r="M15" s="174">
        <v>9049.369008416661</v>
      </c>
      <c r="N15" s="174">
        <v>9369.4114973901869</v>
      </c>
      <c r="O15" s="174">
        <v>9456.556318554376</v>
      </c>
      <c r="P15" s="174">
        <v>9568.7872046818975</v>
      </c>
      <c r="Q15" s="174">
        <v>9583.6413769031315</v>
      </c>
      <c r="R15" s="174">
        <v>9410.3504726963347</v>
      </c>
      <c r="S15" s="174">
        <v>9769.8403641035511</v>
      </c>
      <c r="T15" s="174">
        <v>9867.0991208645883</v>
      </c>
      <c r="U15" s="174">
        <v>10156.582376441545</v>
      </c>
      <c r="V15" s="174">
        <v>9719.1571871057549</v>
      </c>
      <c r="W15" s="174">
        <v>9807.9222626004739</v>
      </c>
      <c r="X15" s="174">
        <v>9871.0647758991254</v>
      </c>
      <c r="Y15" s="174">
        <v>9957.2707736228367</v>
      </c>
      <c r="Z15" s="174">
        <v>9868.1043743896116</v>
      </c>
      <c r="AA15" s="174">
        <v>10391.603309129987</v>
      </c>
      <c r="AB15" s="174">
        <v>10681.916864113615</v>
      </c>
      <c r="AC15" s="174">
        <v>10430.794362498009</v>
      </c>
    </row>
    <row r="16" spans="1:29" s="16" customFormat="1" ht="12" customHeight="1" x14ac:dyDescent="0.2">
      <c r="A16" s="88" t="s">
        <v>10</v>
      </c>
      <c r="B16" s="173">
        <v>42871.196680628993</v>
      </c>
      <c r="C16" s="173">
        <v>44543.614732525566</v>
      </c>
      <c r="D16" s="173">
        <v>45916.304200253253</v>
      </c>
      <c r="E16" s="173">
        <v>47155.017035715056</v>
      </c>
      <c r="F16" s="173">
        <v>46509.07837802526</v>
      </c>
      <c r="G16" s="173">
        <v>49027.572573622878</v>
      </c>
      <c r="H16" s="173">
        <v>50031.633556990579</v>
      </c>
      <c r="I16" s="173">
        <v>51443.384021899583</v>
      </c>
      <c r="J16" s="173">
        <v>52302.507408499092</v>
      </c>
      <c r="K16" s="173">
        <v>52257.963743116765</v>
      </c>
      <c r="L16" s="174">
        <v>54000.709202054597</v>
      </c>
      <c r="M16" s="174">
        <v>56175.367370713451</v>
      </c>
      <c r="N16" s="174">
        <v>57781.160382112939</v>
      </c>
      <c r="O16" s="174">
        <v>58127.679451415061</v>
      </c>
      <c r="P16" s="174">
        <v>59409.646942297746</v>
      </c>
      <c r="Q16" s="174">
        <v>60216.484878427756</v>
      </c>
      <c r="R16" s="174">
        <v>59127.653535271878</v>
      </c>
      <c r="S16" s="174">
        <v>62111.353847511687</v>
      </c>
      <c r="T16" s="174">
        <v>63825.376590117747</v>
      </c>
      <c r="U16" s="174">
        <v>65527.964861972396</v>
      </c>
      <c r="V16" s="174">
        <v>66892.228555457245</v>
      </c>
      <c r="W16" s="174">
        <v>67394.310785448703</v>
      </c>
      <c r="X16" s="174">
        <v>70464.87876279834</v>
      </c>
      <c r="Y16" s="174">
        <v>71117.549378530646</v>
      </c>
      <c r="Z16" s="174">
        <v>74025.72620620206</v>
      </c>
      <c r="AA16" s="174">
        <v>77832.271615076781</v>
      </c>
      <c r="AB16" s="174">
        <v>82052.226694293466</v>
      </c>
      <c r="AC16" s="174">
        <v>79453.152880349851</v>
      </c>
    </row>
    <row r="17" spans="1:29" s="16" customFormat="1" ht="12" customHeight="1" x14ac:dyDescent="0.2">
      <c r="A17" s="88" t="s">
        <v>11</v>
      </c>
      <c r="B17" s="173">
        <v>14045.468055831981</v>
      </c>
      <c r="C17" s="173">
        <v>14328.88819859766</v>
      </c>
      <c r="D17" s="173">
        <v>14591.551682720725</v>
      </c>
      <c r="E17" s="173">
        <v>15036.473518533658</v>
      </c>
      <c r="F17" s="173">
        <v>14933.846845508329</v>
      </c>
      <c r="G17" s="173">
        <v>15437.869742129105</v>
      </c>
      <c r="H17" s="173">
        <v>15647.573746526868</v>
      </c>
      <c r="I17" s="173">
        <v>16108.308280477304</v>
      </c>
      <c r="J17" s="173">
        <v>16148.670236779468</v>
      </c>
      <c r="K17" s="173">
        <v>15951.927908321046</v>
      </c>
      <c r="L17" s="174">
        <v>16490.209793261936</v>
      </c>
      <c r="M17" s="174">
        <v>17154.2856907772</v>
      </c>
      <c r="N17" s="174">
        <v>17643.728384218899</v>
      </c>
      <c r="O17" s="174">
        <v>17744.803428666823</v>
      </c>
      <c r="P17" s="174">
        <v>17955.197371334616</v>
      </c>
      <c r="Q17" s="174">
        <v>18436.847386511152</v>
      </c>
      <c r="R17" s="174">
        <v>18103.473272363775</v>
      </c>
      <c r="S17" s="174">
        <v>19003.080494202564</v>
      </c>
      <c r="T17" s="174">
        <v>19232.308529646019</v>
      </c>
      <c r="U17" s="174">
        <v>19841.492267782032</v>
      </c>
      <c r="V17" s="174">
        <v>22899.399532764866</v>
      </c>
      <c r="W17" s="174">
        <v>23146.846473829872</v>
      </c>
      <c r="X17" s="174">
        <v>23291.505870332003</v>
      </c>
      <c r="Y17" s="174">
        <v>23480.913228461519</v>
      </c>
      <c r="Z17" s="174">
        <v>23688.453981118528</v>
      </c>
      <c r="AA17" s="174">
        <v>24982.69347197115</v>
      </c>
      <c r="AB17" s="174">
        <v>25793.668899942029</v>
      </c>
      <c r="AC17" s="174">
        <v>24627.726353348444</v>
      </c>
    </row>
    <row r="18" spans="1:29" s="16" customFormat="1" ht="12" customHeight="1" x14ac:dyDescent="0.2">
      <c r="A18" s="88" t="s">
        <v>12</v>
      </c>
      <c r="B18" s="173">
        <v>11075.097105610152</v>
      </c>
      <c r="C18" s="173">
        <v>11162.047769508841</v>
      </c>
      <c r="D18" s="173">
        <v>11268.191621373446</v>
      </c>
      <c r="E18" s="173">
        <v>11322.944072572251</v>
      </c>
      <c r="F18" s="173">
        <v>11131.487697201739</v>
      </c>
      <c r="G18" s="173">
        <v>11293.837022760143</v>
      </c>
      <c r="H18" s="173">
        <v>11976.353536819062</v>
      </c>
      <c r="I18" s="173">
        <v>12173.529413550368</v>
      </c>
      <c r="J18" s="173">
        <v>12478.195500177728</v>
      </c>
      <c r="K18" s="173">
        <v>12435.937244729452</v>
      </c>
      <c r="L18" s="174">
        <v>12754.345748943977</v>
      </c>
      <c r="M18" s="174">
        <v>13267.974969350309</v>
      </c>
      <c r="N18" s="174">
        <v>13652.093874641341</v>
      </c>
      <c r="O18" s="174">
        <v>13401.575506458777</v>
      </c>
      <c r="P18" s="174">
        <v>13507.264433973251</v>
      </c>
      <c r="Q18" s="174">
        <v>13613.321660729111</v>
      </c>
      <c r="R18" s="174">
        <v>13367.166287518763</v>
      </c>
      <c r="S18" s="174">
        <v>13768.434238894395</v>
      </c>
      <c r="T18" s="174">
        <v>13975.624469455577</v>
      </c>
      <c r="U18" s="174">
        <v>14724.978804667131</v>
      </c>
      <c r="V18" s="174">
        <v>14897.578843451585</v>
      </c>
      <c r="W18" s="174">
        <v>15038.345338577574</v>
      </c>
      <c r="X18" s="174">
        <v>15457.557191609943</v>
      </c>
      <c r="Y18" s="174">
        <v>15592.319642380482</v>
      </c>
      <c r="Z18" s="174">
        <v>16382.011315643202</v>
      </c>
      <c r="AA18" s="174">
        <v>17247.876292950365</v>
      </c>
      <c r="AB18" s="174">
        <v>17981.363471977515</v>
      </c>
      <c r="AC18" s="174">
        <v>18259.626411111418</v>
      </c>
    </row>
    <row r="19" spans="1:29" s="16" customFormat="1" ht="12" customHeight="1" x14ac:dyDescent="0.2">
      <c r="A19" s="88" t="s">
        <v>13</v>
      </c>
      <c r="B19" s="173">
        <v>16325.025546948069</v>
      </c>
      <c r="C19" s="173">
        <v>16670.317156283636</v>
      </c>
      <c r="D19" s="173">
        <v>16890.631781118398</v>
      </c>
      <c r="E19" s="173">
        <v>17361.724933176643</v>
      </c>
      <c r="F19" s="173">
        <v>17154.000882547007</v>
      </c>
      <c r="G19" s="173">
        <v>17654.122703783141</v>
      </c>
      <c r="H19" s="173">
        <v>18006.722009958696</v>
      </c>
      <c r="I19" s="173">
        <v>18307.750990426604</v>
      </c>
      <c r="J19" s="173">
        <v>18696.627113841754</v>
      </c>
      <c r="K19" s="173">
        <v>18485.659380268931</v>
      </c>
      <c r="L19" s="174">
        <v>19088.239405417979</v>
      </c>
      <c r="M19" s="174">
        <v>19856.940342159167</v>
      </c>
      <c r="N19" s="174">
        <v>20394.9613049045</v>
      </c>
      <c r="O19" s="174">
        <v>20581.390443652836</v>
      </c>
      <c r="P19" s="174">
        <v>20727.251914923083</v>
      </c>
      <c r="Q19" s="174">
        <v>21189.525461368852</v>
      </c>
      <c r="R19" s="174">
        <v>20806.377565646977</v>
      </c>
      <c r="S19" s="174">
        <v>21641.393043954038</v>
      </c>
      <c r="T19" s="174">
        <v>22206.023791760555</v>
      </c>
      <c r="U19" s="174">
        <v>23065.545346632629</v>
      </c>
      <c r="V19" s="174">
        <v>22408.692100483677</v>
      </c>
      <c r="W19" s="174">
        <v>22618.523831421735</v>
      </c>
      <c r="X19" s="174">
        <v>22852.048705930589</v>
      </c>
      <c r="Y19" s="174">
        <v>23048.974756124084</v>
      </c>
      <c r="Z19" s="174">
        <v>23521.847275478613</v>
      </c>
      <c r="AA19" s="174">
        <v>24775.617588325174</v>
      </c>
      <c r="AB19" s="174">
        <v>25684.594138687695</v>
      </c>
      <c r="AC19" s="174">
        <v>24919.396177186183</v>
      </c>
    </row>
    <row r="20" spans="1:29" s="16" customFormat="1" ht="12" customHeight="1" x14ac:dyDescent="0.2">
      <c r="A20" s="88" t="s">
        <v>14</v>
      </c>
      <c r="B20" s="173">
        <v>7504.9961023599226</v>
      </c>
      <c r="C20" s="173">
        <v>7535.4482407414971</v>
      </c>
      <c r="D20" s="173">
        <v>7689.409427433653</v>
      </c>
      <c r="E20" s="173">
        <v>7809.1643566242519</v>
      </c>
      <c r="F20" s="173">
        <v>7593.9717568718224</v>
      </c>
      <c r="G20" s="173">
        <v>7646.9274868888715</v>
      </c>
      <c r="H20" s="173">
        <v>8032.1108910007424</v>
      </c>
      <c r="I20" s="173">
        <v>8198.6896535939341</v>
      </c>
      <c r="J20" s="173">
        <v>8430.9521650489805</v>
      </c>
      <c r="K20" s="173">
        <v>8387.1695629831884</v>
      </c>
      <c r="L20" s="174">
        <v>8649.9073070794857</v>
      </c>
      <c r="M20" s="174">
        <v>8998.2470207876631</v>
      </c>
      <c r="N20" s="174">
        <v>9189.4433575640287</v>
      </c>
      <c r="O20" s="174">
        <v>9262.6065477381999</v>
      </c>
      <c r="P20" s="174">
        <v>9367.513070180963</v>
      </c>
      <c r="Q20" s="174">
        <v>9350.5353998632963</v>
      </c>
      <c r="R20" s="174">
        <v>9181.4595057918523</v>
      </c>
      <c r="S20" s="174">
        <v>9481.3845513293691</v>
      </c>
      <c r="T20" s="174">
        <v>9645.1159630568018</v>
      </c>
      <c r="U20" s="174">
        <v>10035.420980308871</v>
      </c>
      <c r="V20" s="174">
        <v>9655.900724045332</v>
      </c>
      <c r="W20" s="174">
        <v>9746.9121000677278</v>
      </c>
      <c r="X20" s="174">
        <v>9910.5677037355726</v>
      </c>
      <c r="Y20" s="174">
        <v>9997.1150636966231</v>
      </c>
      <c r="Z20" s="174">
        <v>10063.436925399405</v>
      </c>
      <c r="AA20" s="174">
        <v>10596.541084147437</v>
      </c>
      <c r="AB20" s="174">
        <v>10961.28562198426</v>
      </c>
      <c r="AC20" s="174">
        <v>10521.904760858703</v>
      </c>
    </row>
    <row r="21" spans="1:29" s="16" customFormat="1" ht="12" customHeight="1" x14ac:dyDescent="0.2">
      <c r="A21" s="88" t="s">
        <v>15</v>
      </c>
      <c r="B21" s="173">
        <v>25528.017324913966</v>
      </c>
      <c r="C21" s="173">
        <v>26430.673254702317</v>
      </c>
      <c r="D21" s="173">
        <v>27326.818265453825</v>
      </c>
      <c r="E21" s="173">
        <v>27686.58225358577</v>
      </c>
      <c r="F21" s="173">
        <v>27550.481551998761</v>
      </c>
      <c r="G21" s="173">
        <v>28548.642960557347</v>
      </c>
      <c r="H21" s="173">
        <v>29055.363105491644</v>
      </c>
      <c r="I21" s="173">
        <v>29734.287720771885</v>
      </c>
      <c r="J21" s="173">
        <v>30483.800749413698</v>
      </c>
      <c r="K21" s="173">
        <v>30068.883147152526</v>
      </c>
      <c r="L21" s="174">
        <v>31060.446890762745</v>
      </c>
      <c r="M21" s="174">
        <v>32311.279621504393</v>
      </c>
      <c r="N21" s="174">
        <v>32757.675755535583</v>
      </c>
      <c r="O21" s="174">
        <v>32775.039470785501</v>
      </c>
      <c r="P21" s="174">
        <v>33268.452213467906</v>
      </c>
      <c r="Q21" s="174">
        <v>33818.298617031724</v>
      </c>
      <c r="R21" s="174">
        <v>33206.797902887243</v>
      </c>
      <c r="S21" s="174">
        <v>34623.306300529082</v>
      </c>
      <c r="T21" s="174">
        <v>35214.915270649668</v>
      </c>
      <c r="U21" s="174">
        <v>36294.212919679419</v>
      </c>
      <c r="V21" s="174">
        <v>39390.143912112515</v>
      </c>
      <c r="W21" s="174">
        <v>39797.348865938729</v>
      </c>
      <c r="X21" s="174">
        <v>40464.367927842482</v>
      </c>
      <c r="Y21" s="174">
        <v>40801.466594907433</v>
      </c>
      <c r="Z21" s="174">
        <v>41083.012870293183</v>
      </c>
      <c r="AA21" s="174">
        <v>43306.266317776579</v>
      </c>
      <c r="AB21" s="174">
        <v>44576.249031094863</v>
      </c>
      <c r="AC21" s="174">
        <v>43093.183336739894</v>
      </c>
    </row>
    <row r="22" spans="1:29" s="16" customFormat="1" ht="12" customHeight="1" x14ac:dyDescent="0.2">
      <c r="A22" s="88" t="s">
        <v>16</v>
      </c>
      <c r="B22" s="173">
        <v>15179.288287616955</v>
      </c>
      <c r="C22" s="173">
        <v>15321.001183709983</v>
      </c>
      <c r="D22" s="173">
        <v>15503.697910495808</v>
      </c>
      <c r="E22" s="173">
        <v>15754.651063280518</v>
      </c>
      <c r="F22" s="173">
        <v>15624.735435406086</v>
      </c>
      <c r="G22" s="173">
        <v>15977.458212296531</v>
      </c>
      <c r="H22" s="173">
        <v>16840.620356994452</v>
      </c>
      <c r="I22" s="173">
        <v>16995.15711929799</v>
      </c>
      <c r="J22" s="173">
        <v>17309.401333674199</v>
      </c>
      <c r="K22" s="173">
        <v>17296.786155833892</v>
      </c>
      <c r="L22" s="174">
        <v>18047.262202219277</v>
      </c>
      <c r="M22" s="174">
        <v>18774.042030668108</v>
      </c>
      <c r="N22" s="174">
        <v>19259.13552616557</v>
      </c>
      <c r="O22" s="174">
        <v>19579.795579684829</v>
      </c>
      <c r="P22" s="174">
        <v>19913.438887800236</v>
      </c>
      <c r="Q22" s="174">
        <v>20195.41784062636</v>
      </c>
      <c r="R22" s="174">
        <v>19830.245347123986</v>
      </c>
      <c r="S22" s="174">
        <v>20783.801278275998</v>
      </c>
      <c r="T22" s="174">
        <v>21295.534564448455</v>
      </c>
      <c r="U22" s="174">
        <v>22016.761854619082</v>
      </c>
      <c r="V22" s="174">
        <v>21081.230496127471</v>
      </c>
      <c r="W22" s="174">
        <v>21274.859569097222</v>
      </c>
      <c r="X22" s="174">
        <v>21305.654285267563</v>
      </c>
      <c r="Y22" s="174">
        <v>21492.226046131116</v>
      </c>
      <c r="Z22" s="174">
        <v>21637.059359939572</v>
      </c>
      <c r="AA22" s="174">
        <v>22775.891159065679</v>
      </c>
      <c r="AB22" s="174">
        <v>23498.715213275635</v>
      </c>
      <c r="AC22" s="174">
        <v>22464.331744053299</v>
      </c>
    </row>
    <row r="23" spans="1:29" s="16" customFormat="1" ht="12" customHeight="1" x14ac:dyDescent="0.2">
      <c r="A23" s="88" t="s">
        <v>17</v>
      </c>
      <c r="B23" s="173">
        <v>5677.5331971855258</v>
      </c>
      <c r="C23" s="173">
        <v>5701.2028262870372</v>
      </c>
      <c r="D23" s="173">
        <v>5767.6005730030429</v>
      </c>
      <c r="E23" s="173">
        <v>6073.890871141889</v>
      </c>
      <c r="F23" s="173">
        <v>5969.5970527723284</v>
      </c>
      <c r="G23" s="173">
        <v>6251.4769256214859</v>
      </c>
      <c r="H23" s="173">
        <v>6486.0741558494265</v>
      </c>
      <c r="I23" s="173">
        <v>6733.6080550468996</v>
      </c>
      <c r="J23" s="173">
        <v>6949.2700897205796</v>
      </c>
      <c r="K23" s="173">
        <v>6962.5478895553442</v>
      </c>
      <c r="L23" s="174">
        <v>7214.3855904013044</v>
      </c>
      <c r="M23" s="174">
        <v>7504.9155258011897</v>
      </c>
      <c r="N23" s="174">
        <v>7732.2947514354018</v>
      </c>
      <c r="O23" s="174">
        <v>7679.3639198007522</v>
      </c>
      <c r="P23" s="174">
        <v>7961.061078824102</v>
      </c>
      <c r="Q23" s="174">
        <v>8159.6414988124125</v>
      </c>
      <c r="R23" s="174">
        <v>8012.0992862312669</v>
      </c>
      <c r="S23" s="174">
        <v>8416.472735895326</v>
      </c>
      <c r="T23" s="174">
        <v>8527.1771964356049</v>
      </c>
      <c r="U23" s="174">
        <v>8719.1365708465491</v>
      </c>
      <c r="V23" s="174">
        <v>8369.6447617108679</v>
      </c>
      <c r="W23" s="174">
        <v>8431.0249657434615</v>
      </c>
      <c r="X23" s="174">
        <v>8605.9586020537499</v>
      </c>
      <c r="Y23" s="174">
        <v>8686.1438856922196</v>
      </c>
      <c r="Z23" s="174">
        <v>8808.4697717027793</v>
      </c>
      <c r="AA23" s="174">
        <v>9260.3901065740138</v>
      </c>
      <c r="AB23" s="174">
        <v>9693.538828794728</v>
      </c>
      <c r="AC23" s="174">
        <v>9304.3662496739962</v>
      </c>
    </row>
    <row r="24" spans="1:29" s="16" customFormat="1" ht="12" customHeight="1" x14ac:dyDescent="0.2">
      <c r="A24" s="88" t="s">
        <v>18</v>
      </c>
      <c r="B24" s="173">
        <v>20730.861912648674</v>
      </c>
      <c r="C24" s="173">
        <v>21009.483282844165</v>
      </c>
      <c r="D24" s="173">
        <v>21373.036112346355</v>
      </c>
      <c r="E24" s="173">
        <v>22325.395219740763</v>
      </c>
      <c r="F24" s="173">
        <v>22240.333775031839</v>
      </c>
      <c r="G24" s="173">
        <v>22673.496947581694</v>
      </c>
      <c r="H24" s="173">
        <v>23667.026803156932</v>
      </c>
      <c r="I24" s="173">
        <v>24183.877310465796</v>
      </c>
      <c r="J24" s="173">
        <v>24721.464823154034</v>
      </c>
      <c r="K24" s="173">
        <v>24786.961638550485</v>
      </c>
      <c r="L24" s="174">
        <v>25853.097630276181</v>
      </c>
      <c r="M24" s="174">
        <v>26894.225622437363</v>
      </c>
      <c r="N24" s="174">
        <v>27895.539337435916</v>
      </c>
      <c r="O24" s="174">
        <v>28390.489687322744</v>
      </c>
      <c r="P24" s="174">
        <v>29226.947156973616</v>
      </c>
      <c r="Q24" s="174">
        <v>29842.079812245323</v>
      </c>
      <c r="R24" s="174">
        <v>29302.476879424972</v>
      </c>
      <c r="S24" s="174">
        <v>30270.404930988007</v>
      </c>
      <c r="T24" s="174">
        <v>30662.875428793701</v>
      </c>
      <c r="U24" s="174">
        <v>31577.492397246835</v>
      </c>
      <c r="V24" s="174">
        <v>30289.981313880322</v>
      </c>
      <c r="W24" s="174">
        <v>30484.941499021497</v>
      </c>
      <c r="X24" s="174">
        <v>31074.401150570975</v>
      </c>
      <c r="Y24" s="174">
        <v>31371.355490267546</v>
      </c>
      <c r="Z24" s="174">
        <v>31488.131694364172</v>
      </c>
      <c r="AA24" s="174">
        <v>33091.75837590266</v>
      </c>
      <c r="AB24" s="174">
        <v>34560.646654405937</v>
      </c>
      <c r="AC24" s="174">
        <v>33148.445670980138</v>
      </c>
    </row>
    <row r="25" spans="1:29" s="16" customFormat="1" ht="12" customHeight="1" x14ac:dyDescent="0.2">
      <c r="A25" s="88" t="s">
        <v>19</v>
      </c>
      <c r="B25" s="173">
        <v>14159.643371025044</v>
      </c>
      <c r="C25" s="173">
        <v>14460.808992360904</v>
      </c>
      <c r="D25" s="173">
        <v>14766.824300053453</v>
      </c>
      <c r="E25" s="173">
        <v>15280.107465913712</v>
      </c>
      <c r="F25" s="173">
        <v>15088.641615279765</v>
      </c>
      <c r="G25" s="173">
        <v>15660.785232611359</v>
      </c>
      <c r="H25" s="173">
        <v>16147.036313069009</v>
      </c>
      <c r="I25" s="173">
        <v>16262.972293778443</v>
      </c>
      <c r="J25" s="173">
        <v>16635.127357644844</v>
      </c>
      <c r="K25" s="173">
        <v>16545.813091204909</v>
      </c>
      <c r="L25" s="174">
        <v>17222.250987029794</v>
      </c>
      <c r="M25" s="174">
        <v>17915.806855925908</v>
      </c>
      <c r="N25" s="174">
        <v>18471.292179691049</v>
      </c>
      <c r="O25" s="174">
        <v>19046.674353529059</v>
      </c>
      <c r="P25" s="174">
        <v>19494.971833643296</v>
      </c>
      <c r="Q25" s="174">
        <v>20008.311599124467</v>
      </c>
      <c r="R25" s="174">
        <v>19646.522350935378</v>
      </c>
      <c r="S25" s="174">
        <v>20465.179833489929</v>
      </c>
      <c r="T25" s="174">
        <v>20836.861326666862</v>
      </c>
      <c r="U25" s="174">
        <v>21444.988501044412</v>
      </c>
      <c r="V25" s="174">
        <v>21499.154781455502</v>
      </c>
      <c r="W25" s="174">
        <v>21702.253015773946</v>
      </c>
      <c r="X25" s="174">
        <v>21842.656524285776</v>
      </c>
      <c r="Y25" s="174">
        <v>22031.972598229208</v>
      </c>
      <c r="Z25" s="174">
        <v>21974.973834222837</v>
      </c>
      <c r="AA25" s="174">
        <v>23145.789349114333</v>
      </c>
      <c r="AB25" s="174">
        <v>23752.319640028745</v>
      </c>
      <c r="AC25" s="174">
        <v>22005.117205408846</v>
      </c>
    </row>
    <row r="26" spans="1:29" s="16" customFormat="1" ht="12" customHeight="1" x14ac:dyDescent="0.2">
      <c r="A26" s="88" t="s">
        <v>20</v>
      </c>
      <c r="B26" s="173">
        <v>5752.7991078034565</v>
      </c>
      <c r="C26" s="173">
        <v>5998.5004390659205</v>
      </c>
      <c r="D26" s="173">
        <v>6255.0678066388691</v>
      </c>
      <c r="E26" s="173">
        <v>6476.0256742107467</v>
      </c>
      <c r="F26" s="173">
        <v>6491.3852840152495</v>
      </c>
      <c r="G26" s="173">
        <v>6777.106559861234</v>
      </c>
      <c r="H26" s="173">
        <v>7097.606128783349</v>
      </c>
      <c r="I26" s="173">
        <v>7554.971067817467</v>
      </c>
      <c r="J26" s="173">
        <v>7868.3840916970648</v>
      </c>
      <c r="K26" s="173">
        <v>8016.384837239696</v>
      </c>
      <c r="L26" s="174">
        <v>8364.5941108873085</v>
      </c>
      <c r="M26" s="174">
        <v>8701.4440000747782</v>
      </c>
      <c r="N26" s="174">
        <v>8923.7688345127444</v>
      </c>
      <c r="O26" s="174">
        <v>9055.3600793672467</v>
      </c>
      <c r="P26" s="174">
        <v>9244.9288921881234</v>
      </c>
      <c r="Q26" s="174">
        <v>9210.6872995181075</v>
      </c>
      <c r="R26" s="174">
        <v>9044.1401315130242</v>
      </c>
      <c r="S26" s="174">
        <v>9337.8609338137285</v>
      </c>
      <c r="T26" s="174">
        <v>9287.5057046777256</v>
      </c>
      <c r="U26" s="174">
        <v>9613.9739178814361</v>
      </c>
      <c r="V26" s="174">
        <v>9766.1748063208433</v>
      </c>
      <c r="W26" s="174">
        <v>9827.4418918791689</v>
      </c>
      <c r="X26" s="174">
        <v>9995.8588687931224</v>
      </c>
      <c r="Y26" s="174">
        <v>10093.937365756541</v>
      </c>
      <c r="Z26" s="174">
        <v>10315.797852664782</v>
      </c>
      <c r="AA26" s="174">
        <v>10830.950611662885</v>
      </c>
      <c r="AB26" s="174">
        <v>11626.069644762752</v>
      </c>
      <c r="AC26" s="174">
        <v>10173.72072763892</v>
      </c>
    </row>
    <row r="27" spans="1:29" s="16" customFormat="1" ht="12" customHeight="1" x14ac:dyDescent="0.2">
      <c r="A27" s="88" t="s">
        <v>21</v>
      </c>
      <c r="B27" s="173">
        <v>32805.749861697906</v>
      </c>
      <c r="C27" s="173">
        <v>33204.594839438825</v>
      </c>
      <c r="D27" s="173">
        <v>34030.799566861569</v>
      </c>
      <c r="E27" s="173">
        <v>35385.241207269151</v>
      </c>
      <c r="F27" s="173">
        <v>35268.81021740062</v>
      </c>
      <c r="G27" s="173">
        <v>36029.878984762618</v>
      </c>
      <c r="H27" s="173">
        <v>37372.246553182864</v>
      </c>
      <c r="I27" s="173">
        <v>37756.955501879631</v>
      </c>
      <c r="J27" s="173">
        <v>38561.057897562263</v>
      </c>
      <c r="K27" s="173">
        <v>38460.696866136132</v>
      </c>
      <c r="L27" s="174">
        <v>40188.963183102453</v>
      </c>
      <c r="M27" s="174">
        <v>41807.409651074733</v>
      </c>
      <c r="N27" s="174">
        <v>43911.760972806827</v>
      </c>
      <c r="O27" s="174">
        <v>44941.360340527739</v>
      </c>
      <c r="P27" s="174">
        <v>45745.128498696497</v>
      </c>
      <c r="Q27" s="174">
        <v>46969.128533113013</v>
      </c>
      <c r="R27" s="174">
        <v>46119.835197395703</v>
      </c>
      <c r="S27" s="174">
        <v>47953.177075240252</v>
      </c>
      <c r="T27" s="174">
        <v>48718.629287683805</v>
      </c>
      <c r="U27" s="174">
        <v>50195.947196250403</v>
      </c>
      <c r="V27" s="174">
        <v>50588.964949583817</v>
      </c>
      <c r="W27" s="174">
        <v>51014.748678750577</v>
      </c>
      <c r="X27" s="174">
        <v>51865.002564584312</v>
      </c>
      <c r="Y27" s="174">
        <v>52331.042278128749</v>
      </c>
      <c r="Z27" s="174">
        <v>52981.68880068056</v>
      </c>
      <c r="AA27" s="174">
        <v>55754.314284441032</v>
      </c>
      <c r="AB27" s="174">
        <v>57690.486811155759</v>
      </c>
      <c r="AC27" s="174">
        <v>53017.330870866841</v>
      </c>
    </row>
    <row r="28" spans="1:29" s="16" customFormat="1" ht="12" customHeight="1" x14ac:dyDescent="0.2">
      <c r="A28" s="88" t="s">
        <v>22</v>
      </c>
      <c r="B28" s="173">
        <v>26608.071262774454</v>
      </c>
      <c r="C28" s="173">
        <v>26673.656083991707</v>
      </c>
      <c r="D28" s="173">
        <v>26996.953734338982</v>
      </c>
      <c r="E28" s="173">
        <v>27351.450908626335</v>
      </c>
      <c r="F28" s="173">
        <v>26698.342780337218</v>
      </c>
      <c r="G28" s="173">
        <v>27342.308092929703</v>
      </c>
      <c r="H28" s="173">
        <v>28050.572890755706</v>
      </c>
      <c r="I28" s="173">
        <v>28426.522757776002</v>
      </c>
      <c r="J28" s="173">
        <v>28869.129206055906</v>
      </c>
      <c r="K28" s="173">
        <v>28667.973453161831</v>
      </c>
      <c r="L28" s="174">
        <v>29389.785393485301</v>
      </c>
      <c r="M28" s="174">
        <v>30573.339050936927</v>
      </c>
      <c r="N28" s="174">
        <v>30780.439516424081</v>
      </c>
      <c r="O28" s="174">
        <v>30568.247992724657</v>
      </c>
      <c r="P28" s="174">
        <v>30749.090788157213</v>
      </c>
      <c r="Q28" s="174">
        <v>31148.338073805775</v>
      </c>
      <c r="R28" s="174">
        <v>30585.115447137221</v>
      </c>
      <c r="S28" s="174">
        <v>31881.208452190072</v>
      </c>
      <c r="T28" s="174">
        <v>31984.558429752768</v>
      </c>
      <c r="U28" s="174">
        <v>32644.468734616436</v>
      </c>
      <c r="V28" s="174">
        <v>33166.308188543095</v>
      </c>
      <c r="W28" s="174">
        <v>33523.253180875392</v>
      </c>
      <c r="X28" s="174">
        <v>33900.994483971604</v>
      </c>
      <c r="Y28" s="174">
        <v>34177.714962103964</v>
      </c>
      <c r="Z28" s="174">
        <v>34836.732597745868</v>
      </c>
      <c r="AA28" s="174">
        <v>36739.153277647922</v>
      </c>
      <c r="AB28" s="174">
        <v>37744.673079093613</v>
      </c>
      <c r="AC28" s="174">
        <v>37044.278572057658</v>
      </c>
    </row>
    <row r="29" spans="1:29" s="16" customFormat="1" ht="12" customHeight="1" x14ac:dyDescent="0.2">
      <c r="A29" s="88" t="s">
        <v>23</v>
      </c>
      <c r="B29" s="173">
        <v>9567.2216855912884</v>
      </c>
      <c r="C29" s="173">
        <v>9525.6590313711404</v>
      </c>
      <c r="D29" s="173">
        <v>9595.7716705567946</v>
      </c>
      <c r="E29" s="173">
        <v>9688.1998018605718</v>
      </c>
      <c r="F29" s="173">
        <v>9291.6333183369916</v>
      </c>
      <c r="G29" s="173">
        <v>9319.7999705566581</v>
      </c>
      <c r="H29" s="173">
        <v>9557.0471019150918</v>
      </c>
      <c r="I29" s="173">
        <v>9622.7642375702526</v>
      </c>
      <c r="J29" s="173">
        <v>9686.729174272632</v>
      </c>
      <c r="K29" s="173">
        <v>9459.4546523412428</v>
      </c>
      <c r="L29" s="174">
        <v>9520.1026972473028</v>
      </c>
      <c r="M29" s="174">
        <v>9903.4859787441383</v>
      </c>
      <c r="N29" s="174">
        <v>9896.8392862193396</v>
      </c>
      <c r="O29" s="174">
        <v>9675.4878673254552</v>
      </c>
      <c r="P29" s="174">
        <v>9629.8368731611772</v>
      </c>
      <c r="Q29" s="174">
        <v>9560.3999198166421</v>
      </c>
      <c r="R29" s="174">
        <v>9387.5292664263361</v>
      </c>
      <c r="S29" s="174">
        <v>9549.2882727067681</v>
      </c>
      <c r="T29" s="174">
        <v>9548.3979469169935</v>
      </c>
      <c r="U29" s="174">
        <v>9732.0266070444013</v>
      </c>
      <c r="V29" s="174">
        <v>9893.2406931652658</v>
      </c>
      <c r="W29" s="174">
        <v>10007.146914085686</v>
      </c>
      <c r="X29" s="174">
        <v>10023.557873211399</v>
      </c>
      <c r="Y29" s="174">
        <v>10103.470572344071</v>
      </c>
      <c r="Z29" s="174">
        <v>10006.986617329216</v>
      </c>
      <c r="AA29" s="174">
        <v>10560.081685498772</v>
      </c>
      <c r="AB29" s="174">
        <v>10834.762479735673</v>
      </c>
      <c r="AC29" s="174">
        <v>10313.028539439794</v>
      </c>
    </row>
    <row r="30" spans="1:29" s="16" customFormat="1" ht="12" customHeight="1" x14ac:dyDescent="0.2">
      <c r="A30" s="88" t="s">
        <v>24</v>
      </c>
      <c r="B30" s="173">
        <v>16691.375653573592</v>
      </c>
      <c r="C30" s="173">
        <v>16789.780600943992</v>
      </c>
      <c r="D30" s="173">
        <v>17104.631189807824</v>
      </c>
      <c r="E30" s="173">
        <v>17272.488927515205</v>
      </c>
      <c r="F30" s="173">
        <v>16849.669989654514</v>
      </c>
      <c r="G30" s="173">
        <v>17269.625789892194</v>
      </c>
      <c r="H30" s="173">
        <v>17748.418467568099</v>
      </c>
      <c r="I30" s="173">
        <v>17750.616413025971</v>
      </c>
      <c r="J30" s="173">
        <v>17944.305009211734</v>
      </c>
      <c r="K30" s="173">
        <v>17568.750033056043</v>
      </c>
      <c r="L30" s="174">
        <v>18162.88198705027</v>
      </c>
      <c r="M30" s="174">
        <v>18894.31793045123</v>
      </c>
      <c r="N30" s="174">
        <v>19328.366623010668</v>
      </c>
      <c r="O30" s="174">
        <v>19288.344855867319</v>
      </c>
      <c r="P30" s="174">
        <v>19361.555711654437</v>
      </c>
      <c r="Q30" s="174">
        <v>19476.540726816584</v>
      </c>
      <c r="R30" s="174">
        <v>19124.366931842924</v>
      </c>
      <c r="S30" s="174">
        <v>19787.805742663102</v>
      </c>
      <c r="T30" s="174">
        <v>19936.196928660018</v>
      </c>
      <c r="U30" s="174">
        <v>20638.703040650631</v>
      </c>
      <c r="V30" s="174">
        <v>23653.003741638255</v>
      </c>
      <c r="W30" s="174">
        <v>23922.866626501716</v>
      </c>
      <c r="X30" s="174">
        <v>24755.918584579817</v>
      </c>
      <c r="Y30" s="174">
        <v>24954.122293490807</v>
      </c>
      <c r="Z30" s="174">
        <v>25275.541880692508</v>
      </c>
      <c r="AA30" s="174">
        <v>26664.247779438578</v>
      </c>
      <c r="AB30" s="174">
        <v>27415.782714385965</v>
      </c>
      <c r="AC30" s="174">
        <v>27109.911870443302</v>
      </c>
    </row>
    <row r="31" spans="1:29" s="16" customFormat="1" ht="12" customHeight="1" x14ac:dyDescent="0.2">
      <c r="A31" s="88" t="s">
        <v>25</v>
      </c>
      <c r="B31" s="173">
        <v>12655.89517628509</v>
      </c>
      <c r="C31" s="173">
        <v>12770.904658142979</v>
      </c>
      <c r="D31" s="173">
        <v>12833.596071770111</v>
      </c>
      <c r="E31" s="173">
        <v>12939.204263473795</v>
      </c>
      <c r="F31" s="173">
        <v>12662.119735925946</v>
      </c>
      <c r="G31" s="173">
        <v>12810.358813504286</v>
      </c>
      <c r="H31" s="173">
        <v>13104.695106510422</v>
      </c>
      <c r="I31" s="173">
        <v>13189.940528853658</v>
      </c>
      <c r="J31" s="173">
        <v>13360.731210134512</v>
      </c>
      <c r="K31" s="173">
        <v>13159.237788260663</v>
      </c>
      <c r="L31" s="174">
        <v>13297.687666327944</v>
      </c>
      <c r="M31" s="174">
        <v>13833.197764901868</v>
      </c>
      <c r="N31" s="174">
        <v>13918.482725968968</v>
      </c>
      <c r="O31" s="174">
        <v>13891.285753766904</v>
      </c>
      <c r="P31" s="174">
        <v>13965.844893202335</v>
      </c>
      <c r="Q31" s="174">
        <v>14198.870281020514</v>
      </c>
      <c r="R31" s="174">
        <v>13942.127048156748</v>
      </c>
      <c r="S31" s="174">
        <v>14441.482849776094</v>
      </c>
      <c r="T31" s="174">
        <v>14482.294802736662</v>
      </c>
      <c r="U31" s="174">
        <v>14702.6895458732</v>
      </c>
      <c r="V31" s="174">
        <v>16815.507613252139</v>
      </c>
      <c r="W31" s="174">
        <v>16998.865738817891</v>
      </c>
      <c r="X31" s="174">
        <v>17039.572017050086</v>
      </c>
      <c r="Y31" s="174">
        <v>17178.199804255219</v>
      </c>
      <c r="Z31" s="174">
        <v>17269.814315946896</v>
      </c>
      <c r="AA31" s="174">
        <v>18214.081330104666</v>
      </c>
      <c r="AB31" s="174">
        <v>18630.274713248007</v>
      </c>
      <c r="AC31" s="174">
        <v>18162.26711428714</v>
      </c>
    </row>
    <row r="32" spans="1:29" s="16" customFormat="1" ht="12" customHeight="1" x14ac:dyDescent="0.2">
      <c r="A32" s="89" t="s">
        <v>2</v>
      </c>
      <c r="B32" s="175">
        <v>325788</v>
      </c>
      <c r="C32" s="175">
        <v>330593</v>
      </c>
      <c r="D32" s="175">
        <v>337093</v>
      </c>
      <c r="E32" s="175">
        <v>345130</v>
      </c>
      <c r="F32" s="175">
        <v>340481</v>
      </c>
      <c r="G32" s="175">
        <v>350084.60499999998</v>
      </c>
      <c r="H32" s="175">
        <v>361018.31788157567</v>
      </c>
      <c r="I32" s="175">
        <v>367326.71956604643</v>
      </c>
      <c r="J32" s="175">
        <v>374992.88793704065</v>
      </c>
      <c r="K32" s="175">
        <v>372987.67174712301</v>
      </c>
      <c r="L32" s="176">
        <v>385415.95311006869</v>
      </c>
      <c r="M32" s="176">
        <v>400937.0076137447</v>
      </c>
      <c r="N32" s="176">
        <v>411817.83861569804</v>
      </c>
      <c r="O32" s="176">
        <v>415024.32082891947</v>
      </c>
      <c r="P32" s="176">
        <v>421770.3770345315</v>
      </c>
      <c r="Q32" s="176">
        <v>428925.56320226769</v>
      </c>
      <c r="R32" s="176">
        <v>421169.75350931886</v>
      </c>
      <c r="S32" s="176">
        <v>438575.07620541682</v>
      </c>
      <c r="T32" s="176">
        <v>445178.66131243546</v>
      </c>
      <c r="U32" s="176">
        <v>458824.42853497562</v>
      </c>
      <c r="V32" s="176">
        <v>467882.13393255963</v>
      </c>
      <c r="W32" s="176">
        <v>472090.51264404831</v>
      </c>
      <c r="X32" s="176">
        <v>481512.09935849166</v>
      </c>
      <c r="Y32" s="176">
        <v>485744.13607734721</v>
      </c>
      <c r="Z32" s="176">
        <v>493506.15075549262</v>
      </c>
      <c r="AA32" s="176">
        <v>519574.91057053936</v>
      </c>
      <c r="AB32" s="176">
        <v>538759.1270352893</v>
      </c>
      <c r="AC32" s="176">
        <v>517393.48261532409</v>
      </c>
    </row>
    <row r="33" spans="1:29" s="16" customFormat="1" ht="4.5" customHeight="1" x14ac:dyDescent="0.2">
      <c r="A33" s="90"/>
      <c r="B33" s="177"/>
      <c r="C33" s="177"/>
      <c r="D33" s="177"/>
      <c r="E33" s="177"/>
      <c r="F33" s="177"/>
      <c r="G33" s="177"/>
      <c r="H33" s="177"/>
      <c r="I33" s="177"/>
      <c r="J33" s="177"/>
      <c r="K33" s="177"/>
      <c r="L33" s="178"/>
      <c r="M33" s="178"/>
      <c r="N33" s="178"/>
      <c r="O33" s="178"/>
      <c r="P33" s="178"/>
      <c r="Q33" s="178"/>
      <c r="R33" s="178"/>
      <c r="S33" s="178"/>
      <c r="T33" s="178"/>
      <c r="U33" s="178"/>
      <c r="V33" s="178"/>
      <c r="W33" s="178"/>
      <c r="X33" s="178"/>
      <c r="Y33" s="178"/>
      <c r="Z33" s="178"/>
      <c r="AA33" s="178"/>
      <c r="AB33" s="178"/>
      <c r="AC33" s="178"/>
    </row>
    <row r="34" spans="1:29" s="16" customFormat="1" ht="9" customHeight="1" x14ac:dyDescent="0.2"/>
    <row r="35" spans="1:29" s="16" customFormat="1" ht="9" customHeight="1" x14ac:dyDescent="0.2">
      <c r="A35" s="205" t="s">
        <v>113</v>
      </c>
      <c r="B35" s="205"/>
      <c r="C35" s="205"/>
      <c r="D35" s="205"/>
      <c r="E35" s="205"/>
      <c r="F35" s="205"/>
      <c r="G35" s="205"/>
      <c r="H35" s="205"/>
      <c r="I35" s="205"/>
      <c r="J35" s="205"/>
      <c r="K35" s="205"/>
      <c r="L35" s="205"/>
      <c r="M35" s="205"/>
      <c r="N35" s="205"/>
      <c r="O35" s="205"/>
      <c r="P35" s="205"/>
      <c r="Q35" s="205"/>
      <c r="R35" s="205"/>
    </row>
    <row r="36" spans="1:29" s="35" customFormat="1" ht="9" customHeight="1" x14ac:dyDescent="0.15">
      <c r="A36" s="34" t="s">
        <v>87</v>
      </c>
      <c r="B36" s="165"/>
      <c r="C36" s="165"/>
      <c r="D36" s="165"/>
      <c r="E36" s="165"/>
      <c r="F36" s="165"/>
      <c r="G36" s="165"/>
    </row>
    <row r="38" spans="1:29" x14ac:dyDescent="0.2">
      <c r="B38" s="158"/>
      <c r="C38" s="158"/>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c r="AC38" s="158"/>
    </row>
    <row r="39" spans="1:29" x14ac:dyDescent="0.2">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row>
    <row r="40" spans="1:29" x14ac:dyDescent="0.2">
      <c r="B40" s="15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row>
    <row r="41" spans="1:29" x14ac:dyDescent="0.2">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row>
    <row r="42" spans="1:29" x14ac:dyDescent="0.2">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row>
    <row r="43" spans="1:29" x14ac:dyDescent="0.2">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row>
    <row r="44" spans="1:29" x14ac:dyDescent="0.2">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row>
    <row r="45" spans="1:29" x14ac:dyDescent="0.2">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row>
    <row r="46" spans="1:29" x14ac:dyDescent="0.2">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row>
    <row r="47" spans="1:29" x14ac:dyDescent="0.2">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row>
    <row r="48" spans="1:29" x14ac:dyDescent="0.2">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8"/>
    </row>
    <row r="49" spans="2:29" x14ac:dyDescent="0.2">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row>
    <row r="50" spans="2:29" x14ac:dyDescent="0.2">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row>
    <row r="51" spans="2:29" x14ac:dyDescent="0.2">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row>
    <row r="52" spans="2:29" x14ac:dyDescent="0.2">
      <c r="B52" s="158"/>
      <c r="C52" s="158"/>
      <c r="D52" s="158"/>
      <c r="E52" s="158"/>
      <c r="F52" s="158"/>
      <c r="G52" s="158"/>
      <c r="H52" s="158"/>
      <c r="I52" s="158"/>
      <c r="J52" s="158"/>
      <c r="K52" s="158"/>
      <c r="L52" s="158"/>
      <c r="M52" s="158"/>
      <c r="N52" s="158"/>
      <c r="O52" s="158"/>
      <c r="P52" s="158"/>
      <c r="Q52" s="158"/>
      <c r="R52" s="158"/>
      <c r="S52" s="158"/>
      <c r="T52" s="158"/>
      <c r="U52" s="158"/>
      <c r="V52" s="158"/>
      <c r="W52" s="158"/>
      <c r="X52" s="158"/>
      <c r="Y52" s="158"/>
      <c r="Z52" s="158"/>
      <c r="AA52" s="158"/>
      <c r="AB52" s="158"/>
      <c r="AC52" s="158"/>
    </row>
    <row r="53" spans="2:29" x14ac:dyDescent="0.2">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8"/>
      <c r="Z53" s="158"/>
      <c r="AA53" s="158"/>
      <c r="AB53" s="158"/>
      <c r="AC53" s="158"/>
    </row>
    <row r="54" spans="2:29" x14ac:dyDescent="0.2">
      <c r="B54" s="158"/>
      <c r="C54" s="158"/>
      <c r="D54" s="158"/>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row>
    <row r="55" spans="2:29" x14ac:dyDescent="0.2">
      <c r="B55" s="158"/>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row>
    <row r="56" spans="2:29" x14ac:dyDescent="0.2">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row>
    <row r="57" spans="2:29" x14ac:dyDescent="0.2">
      <c r="B57" s="158"/>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row>
  </sheetData>
  <mergeCells count="1">
    <mergeCell ref="A35:R35"/>
  </mergeCells>
  <phoneticPr fontId="5" type="noConversion"/>
  <hyperlinks>
    <hyperlink ref="AC1" location="B!A1" display="Terug naar inhoud" xr:uid="{777F8701-399E-4F80-A2ED-60737A817A99}"/>
  </hyperlinks>
  <pageMargins left="0.59055118110236227" right="0.59055118110236227" top="1.1811023622047245" bottom="0.59055118110236227" header="0.11811023622047245" footer="0.11811023622047245"/>
  <pageSetup paperSize="9" scale="65"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32"/>
  <sheetViews>
    <sheetView showGridLines="0" zoomScaleNormal="100" workbookViewId="0">
      <selection activeCell="B1" sqref="B1"/>
    </sheetView>
  </sheetViews>
  <sheetFormatPr baseColWidth="10" defaultColWidth="9.140625" defaultRowHeight="12.75" x14ac:dyDescent="0.2"/>
  <cols>
    <col min="1" max="1" width="6.7109375" style="2" customWidth="1"/>
    <col min="2" max="7" width="8.7109375" style="2" customWidth="1"/>
    <col min="8" max="8" width="6.7109375" style="2" customWidth="1"/>
    <col min="9" max="9" width="2.7109375" style="2" customWidth="1"/>
    <col min="10" max="10" width="6.7109375" style="2" customWidth="1"/>
    <col min="11" max="16" width="9.7109375" style="2" customWidth="1"/>
    <col min="17" max="17" width="6.7109375" style="2" customWidth="1"/>
    <col min="18" max="16384" width="9.140625" style="2"/>
  </cols>
  <sheetData>
    <row r="1" spans="1:20" ht="24" customHeight="1" x14ac:dyDescent="0.35">
      <c r="A1" s="11" t="s">
        <v>61</v>
      </c>
      <c r="Q1" s="27" t="s">
        <v>26</v>
      </c>
    </row>
    <row r="2" spans="1:20" ht="4.5" customHeight="1" x14ac:dyDescent="0.25">
      <c r="A2" s="1"/>
    </row>
    <row r="3" spans="1:20" ht="15.75" x14ac:dyDescent="0.25">
      <c r="A3" s="12" t="s">
        <v>6</v>
      </c>
    </row>
    <row r="4" spans="1:20" ht="4.5" customHeight="1" x14ac:dyDescent="0.25">
      <c r="A4" s="12"/>
    </row>
    <row r="5" spans="1:20" x14ac:dyDescent="0.2">
      <c r="A5" s="9"/>
    </row>
    <row r="6" spans="1:20" ht="4.5" customHeight="1" x14ac:dyDescent="0.2">
      <c r="B6" s="6"/>
    </row>
    <row r="7" spans="1:20" ht="19.5" customHeight="1" x14ac:dyDescent="0.2">
      <c r="A7" s="25" t="s">
        <v>116</v>
      </c>
      <c r="B7" s="26"/>
      <c r="C7" s="26"/>
      <c r="D7" s="26"/>
      <c r="E7" s="26"/>
      <c r="F7" s="26"/>
      <c r="G7" s="26"/>
      <c r="H7" s="26"/>
      <c r="I7" s="26"/>
      <c r="J7" s="26"/>
      <c r="K7" s="26"/>
      <c r="L7" s="26"/>
      <c r="M7" s="26"/>
      <c r="N7" s="26"/>
      <c r="O7" s="26"/>
      <c r="P7" s="26"/>
    </row>
    <row r="8" spans="1:20" ht="4.5" customHeight="1" x14ac:dyDescent="0.2">
      <c r="A8" s="32"/>
    </row>
    <row r="10" spans="1:20" ht="12.75" customHeight="1" x14ac:dyDescent="0.2">
      <c r="A10" s="209" t="s">
        <v>117</v>
      </c>
      <c r="B10" s="209"/>
      <c r="C10" s="209"/>
      <c r="D10" s="209"/>
      <c r="E10" s="209"/>
      <c r="F10" s="209"/>
      <c r="G10" s="209"/>
      <c r="H10" s="209"/>
      <c r="I10" s="154"/>
      <c r="J10" s="209" t="s">
        <v>121</v>
      </c>
      <c r="K10" s="209"/>
      <c r="L10" s="209"/>
      <c r="M10" s="209"/>
      <c r="N10" s="209"/>
      <c r="O10" s="209"/>
      <c r="P10" s="209"/>
      <c r="Q10" s="209"/>
    </row>
    <row r="11" spans="1:20" x14ac:dyDescent="0.2">
      <c r="A11" s="209"/>
      <c r="B11" s="209"/>
      <c r="C11" s="209"/>
      <c r="D11" s="209"/>
      <c r="E11" s="209"/>
      <c r="F11" s="209"/>
      <c r="G11" s="209"/>
      <c r="H11" s="209"/>
      <c r="I11" s="154"/>
      <c r="J11" s="209"/>
      <c r="K11" s="209"/>
      <c r="L11" s="209"/>
      <c r="M11" s="209"/>
      <c r="N11" s="209"/>
      <c r="O11" s="209"/>
      <c r="P11" s="209"/>
      <c r="Q11" s="209"/>
    </row>
    <row r="12" spans="1:20" ht="12.75" customHeight="1" x14ac:dyDescent="0.2">
      <c r="A12" s="210" t="s">
        <v>118</v>
      </c>
      <c r="B12" s="210"/>
      <c r="C12" s="210"/>
      <c r="D12" s="210"/>
      <c r="E12" s="210"/>
      <c r="F12" s="210"/>
      <c r="G12" s="210"/>
      <c r="H12" s="210"/>
      <c r="I12" s="154"/>
      <c r="J12" s="210" t="s">
        <v>122</v>
      </c>
      <c r="K12" s="210"/>
      <c r="L12" s="210"/>
      <c r="M12" s="210"/>
      <c r="N12" s="210"/>
      <c r="O12" s="210"/>
      <c r="P12" s="210"/>
      <c r="Q12" s="210"/>
      <c r="T12" s="159"/>
    </row>
    <row r="13" spans="1:20" x14ac:dyDescent="0.2">
      <c r="A13" s="210"/>
      <c r="B13" s="210"/>
      <c r="C13" s="210"/>
      <c r="D13" s="210"/>
      <c r="E13" s="210"/>
      <c r="F13" s="210"/>
      <c r="G13" s="210"/>
      <c r="H13" s="210"/>
      <c r="I13" s="154"/>
      <c r="J13" s="210"/>
      <c r="K13" s="210"/>
      <c r="L13" s="210"/>
      <c r="M13" s="210"/>
      <c r="N13" s="210"/>
      <c r="O13" s="210"/>
      <c r="P13" s="210"/>
      <c r="Q13" s="210"/>
      <c r="T13" s="159"/>
    </row>
    <row r="14" spans="1:20" x14ac:dyDescent="0.2">
      <c r="A14" s="210"/>
      <c r="B14" s="210"/>
      <c r="C14" s="210"/>
      <c r="D14" s="210"/>
      <c r="E14" s="210"/>
      <c r="F14" s="210"/>
      <c r="G14" s="210"/>
      <c r="H14" s="210"/>
      <c r="I14" s="154"/>
      <c r="J14" s="210"/>
      <c r="K14" s="210"/>
      <c r="L14" s="210"/>
      <c r="M14" s="210"/>
      <c r="N14" s="210"/>
      <c r="O14" s="210"/>
      <c r="P14" s="210"/>
      <c r="Q14" s="210"/>
      <c r="T14" s="159"/>
    </row>
    <row r="15" spans="1:20" x14ac:dyDescent="0.2">
      <c r="A15" s="210"/>
      <c r="B15" s="210"/>
      <c r="C15" s="210"/>
      <c r="D15" s="210"/>
      <c r="E15" s="210"/>
      <c r="F15" s="210"/>
      <c r="G15" s="210"/>
      <c r="H15" s="210"/>
      <c r="I15" s="154"/>
      <c r="J15" s="210"/>
      <c r="K15" s="210"/>
      <c r="L15" s="210"/>
      <c r="M15" s="210"/>
      <c r="N15" s="210"/>
      <c r="O15" s="210"/>
      <c r="P15" s="210"/>
      <c r="Q15" s="210"/>
      <c r="T15" s="160"/>
    </row>
    <row r="16" spans="1:20" x14ac:dyDescent="0.2">
      <c r="A16" s="210"/>
      <c r="B16" s="210"/>
      <c r="C16" s="210"/>
      <c r="D16" s="210"/>
      <c r="E16" s="210"/>
      <c r="F16" s="210"/>
      <c r="G16" s="210"/>
      <c r="H16" s="210"/>
      <c r="I16" s="154"/>
      <c r="J16" s="210"/>
      <c r="K16" s="210"/>
      <c r="L16" s="210"/>
      <c r="M16" s="210"/>
      <c r="N16" s="210"/>
      <c r="O16" s="210"/>
      <c r="P16" s="210"/>
      <c r="Q16" s="210"/>
    </row>
    <row r="17" spans="1:17" ht="12.75" customHeight="1" x14ac:dyDescent="0.2">
      <c r="A17" s="212" t="s">
        <v>119</v>
      </c>
      <c r="B17" s="212"/>
      <c r="C17" s="212"/>
      <c r="D17" s="212"/>
      <c r="E17" s="212"/>
      <c r="F17" s="212"/>
      <c r="G17" s="212"/>
      <c r="H17" s="212"/>
      <c r="I17" s="154"/>
      <c r="J17" s="211" t="s">
        <v>102</v>
      </c>
      <c r="K17" s="211"/>
      <c r="L17" s="211"/>
      <c r="M17" s="211"/>
      <c r="N17" s="211"/>
      <c r="O17" s="211"/>
      <c r="P17" s="211"/>
      <c r="Q17" s="211"/>
    </row>
    <row r="18" spans="1:17" x14ac:dyDescent="0.2">
      <c r="A18" s="212"/>
      <c r="B18" s="212"/>
      <c r="C18" s="212"/>
      <c r="D18" s="212"/>
      <c r="E18" s="212"/>
      <c r="F18" s="212"/>
      <c r="G18" s="212"/>
      <c r="H18" s="212"/>
      <c r="I18" s="154"/>
      <c r="J18" s="154"/>
      <c r="K18" s="154"/>
      <c r="L18" s="154"/>
      <c r="M18" s="154"/>
      <c r="N18" s="154"/>
      <c r="O18" s="155"/>
      <c r="P18" s="155"/>
      <c r="Q18" s="155"/>
    </row>
    <row r="19" spans="1:17" x14ac:dyDescent="0.2">
      <c r="A19" s="212"/>
      <c r="B19" s="212"/>
      <c r="C19" s="212"/>
      <c r="D19" s="212"/>
      <c r="E19" s="212"/>
      <c r="F19" s="212"/>
      <c r="G19" s="212"/>
      <c r="H19" s="212"/>
      <c r="I19" s="154"/>
      <c r="J19" s="154"/>
      <c r="K19" s="154"/>
      <c r="L19" s="154"/>
      <c r="M19" s="154"/>
      <c r="N19" s="154"/>
      <c r="O19" s="155"/>
      <c r="P19" s="155"/>
      <c r="Q19" s="155"/>
    </row>
    <row r="20" spans="1:17" ht="12.75" customHeight="1" x14ac:dyDescent="0.2">
      <c r="A20" s="213" t="s">
        <v>120</v>
      </c>
      <c r="B20" s="213"/>
      <c r="C20" s="213"/>
      <c r="D20" s="213"/>
      <c r="E20" s="213"/>
      <c r="F20" s="213"/>
      <c r="G20" s="213"/>
      <c r="H20" s="213"/>
      <c r="I20" s="154"/>
      <c r="J20" s="154"/>
      <c r="K20" s="208" t="s">
        <v>123</v>
      </c>
      <c r="L20" s="208"/>
      <c r="M20" s="207" t="s">
        <v>124</v>
      </c>
      <c r="N20" s="207"/>
      <c r="O20" s="206" t="s">
        <v>125</v>
      </c>
      <c r="P20" s="206"/>
      <c r="Q20" s="155"/>
    </row>
    <row r="21" spans="1:17" x14ac:dyDescent="0.2">
      <c r="A21" s="213"/>
      <c r="B21" s="213"/>
      <c r="C21" s="213"/>
      <c r="D21" s="213"/>
      <c r="E21" s="213"/>
      <c r="F21" s="213"/>
      <c r="G21" s="213"/>
      <c r="H21" s="213"/>
      <c r="I21" s="154"/>
      <c r="J21" s="154"/>
      <c r="K21" s="208"/>
      <c r="L21" s="208"/>
      <c r="M21" s="207"/>
      <c r="N21" s="207"/>
      <c r="O21" s="206"/>
      <c r="P21" s="206"/>
      <c r="Q21" s="155"/>
    </row>
    <row r="22" spans="1:17" x14ac:dyDescent="0.2">
      <c r="C22" s="24"/>
      <c r="D22" s="24"/>
      <c r="E22" s="24"/>
      <c r="F22" s="24"/>
      <c r="G22" s="24"/>
      <c r="H22" s="24"/>
      <c r="I22" s="24"/>
      <c r="J22" s="24"/>
      <c r="K22" s="24"/>
      <c r="L22" s="24"/>
      <c r="M22" s="24"/>
      <c r="N22" s="148"/>
      <c r="O22" s="148"/>
      <c r="P22" s="148"/>
    </row>
    <row r="23" spans="1:17" x14ac:dyDescent="0.2">
      <c r="C23" s="24"/>
      <c r="D23" s="24"/>
      <c r="E23" s="24"/>
      <c r="F23" s="24"/>
      <c r="G23" s="24"/>
      <c r="H23" s="24"/>
      <c r="I23" s="24"/>
      <c r="J23" s="24"/>
      <c r="K23" s="24"/>
      <c r="L23" s="24"/>
      <c r="M23" s="24"/>
      <c r="N23" s="148"/>
      <c r="O23" s="148"/>
      <c r="P23" s="148"/>
    </row>
    <row r="24" spans="1:17" x14ac:dyDescent="0.2">
      <c r="C24" s="24"/>
      <c r="D24" s="24"/>
      <c r="E24" s="24"/>
      <c r="F24" s="24"/>
      <c r="G24" s="24"/>
      <c r="H24" s="24"/>
      <c r="I24" s="24"/>
      <c r="J24" s="24"/>
      <c r="K24" s="24"/>
      <c r="L24" s="24"/>
      <c r="M24" s="24"/>
      <c r="N24" s="148"/>
      <c r="O24" s="148"/>
      <c r="P24" s="148"/>
    </row>
    <row r="25" spans="1:17" x14ac:dyDescent="0.2">
      <c r="B25" s="157"/>
      <c r="C25" s="157"/>
      <c r="D25" s="157"/>
      <c r="E25" s="157"/>
      <c r="F25" s="157"/>
      <c r="G25" s="154"/>
      <c r="H25" s="157"/>
      <c r="I25" s="157"/>
      <c r="J25" s="157"/>
      <c r="K25" s="157"/>
      <c r="L25" s="157"/>
    </row>
    <row r="26" spans="1:17" s="35" customFormat="1" ht="9" customHeight="1" x14ac:dyDescent="0.15">
      <c r="A26" s="34" t="s">
        <v>85</v>
      </c>
      <c r="B26" s="157"/>
      <c r="C26" s="157"/>
      <c r="D26" s="157"/>
      <c r="E26" s="157"/>
      <c r="F26" s="157"/>
      <c r="G26" s="154"/>
      <c r="H26" s="157"/>
      <c r="I26" s="157"/>
      <c r="J26" s="157"/>
      <c r="K26" s="157"/>
      <c r="L26" s="157"/>
    </row>
    <row r="27" spans="1:17" x14ac:dyDescent="0.2">
      <c r="B27" s="157"/>
      <c r="C27" s="157"/>
      <c r="D27" s="157"/>
      <c r="E27" s="157"/>
      <c r="F27" s="157"/>
      <c r="G27" s="154"/>
      <c r="H27" s="157"/>
      <c r="I27" s="157"/>
      <c r="J27" s="157"/>
      <c r="K27" s="157"/>
      <c r="L27" s="157"/>
    </row>
    <row r="28" spans="1:17" x14ac:dyDescent="0.2">
      <c r="B28" s="157"/>
      <c r="C28" s="157"/>
      <c r="D28" s="157"/>
      <c r="E28" s="157"/>
      <c r="F28" s="157"/>
      <c r="G28" s="154"/>
      <c r="H28" s="154"/>
      <c r="I28" s="154"/>
      <c r="J28" s="154"/>
      <c r="K28" s="154"/>
      <c r="L28" s="154"/>
    </row>
    <row r="29" spans="1:17" x14ac:dyDescent="0.2">
      <c r="B29" s="157"/>
      <c r="C29" s="157"/>
      <c r="D29" s="157"/>
      <c r="E29" s="157"/>
      <c r="F29" s="157"/>
      <c r="G29" s="154"/>
      <c r="H29" s="154"/>
      <c r="I29" s="154"/>
      <c r="J29" s="154"/>
      <c r="K29" s="154"/>
      <c r="L29" s="154"/>
    </row>
    <row r="30" spans="1:17" x14ac:dyDescent="0.2">
      <c r="B30" s="157"/>
      <c r="C30" s="157"/>
      <c r="D30" s="157"/>
      <c r="E30" s="157"/>
      <c r="F30" s="157"/>
      <c r="G30" s="154"/>
      <c r="H30" s="154"/>
      <c r="I30" s="156"/>
      <c r="J30" s="156"/>
      <c r="K30" s="156"/>
      <c r="L30" s="154"/>
    </row>
    <row r="31" spans="1:17" x14ac:dyDescent="0.2">
      <c r="B31" s="157"/>
      <c r="C31" s="157"/>
      <c r="D31" s="157"/>
      <c r="E31" s="157"/>
      <c r="F31" s="157"/>
      <c r="G31" s="154"/>
      <c r="H31" s="154"/>
      <c r="I31" s="156"/>
      <c r="J31" s="156"/>
      <c r="K31" s="156"/>
      <c r="L31" s="154"/>
    </row>
    <row r="32" spans="1:17" x14ac:dyDescent="0.2">
      <c r="B32" s="155"/>
      <c r="C32" s="155"/>
      <c r="D32" s="155"/>
      <c r="E32" s="155"/>
      <c r="F32" s="155"/>
      <c r="G32" s="155"/>
      <c r="H32" s="155"/>
      <c r="I32" s="155"/>
      <c r="J32" s="155"/>
      <c r="K32" s="155"/>
      <c r="L32" s="155"/>
    </row>
  </sheetData>
  <mergeCells count="10">
    <mergeCell ref="O20:P21"/>
    <mergeCell ref="M20:N21"/>
    <mergeCell ref="K20:L21"/>
    <mergeCell ref="A10:H11"/>
    <mergeCell ref="J10:Q11"/>
    <mergeCell ref="J12:Q16"/>
    <mergeCell ref="J17:Q17"/>
    <mergeCell ref="A12:H16"/>
    <mergeCell ref="A17:H19"/>
    <mergeCell ref="A20:H21"/>
  </mergeCells>
  <phoneticPr fontId="5" type="noConversion"/>
  <hyperlinks>
    <hyperlink ref="Q1" location="B!A1" display="Terug naar inhoud" xr:uid="{00000000-0004-0000-0A00-000000000000}"/>
  </hyperlinks>
  <pageMargins left="0.59055118110236227" right="0.59055118110236227" top="1.1811023622047245" bottom="0.59055118110236227" header="0.11811023622047245" footer="0.11811023622047245"/>
  <pageSetup paperSize="9" scale="97" orientation="landscape" r:id="rId1"/>
  <headerFooter alignWithMargins="0">
    <oddFooter xml:space="preserve">&amp;L&amp;8&amp;K002060De Brusselse arbeidsmarkt: Statistische gegevens - Werkende beroepsbevolking en interne werkgelegenheid
Samenstelling: view.brussels&amp;R&amp;8B &amp;P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8"/>
  <sheetViews>
    <sheetView showGridLines="0" zoomScaleNormal="100" workbookViewId="0">
      <selection activeCell="B1" sqref="B1"/>
    </sheetView>
  </sheetViews>
  <sheetFormatPr baseColWidth="10" defaultColWidth="11.42578125" defaultRowHeight="12.75" x14ac:dyDescent="0.2"/>
  <cols>
    <col min="1" max="2" width="20.7109375" style="2" customWidth="1"/>
    <col min="3" max="10" width="10.7109375" style="2" customWidth="1"/>
    <col min="11" max="16384" width="11.42578125" style="2"/>
  </cols>
  <sheetData>
    <row r="1" spans="1:10" ht="24" customHeight="1" x14ac:dyDescent="0.35">
      <c r="A1" s="11" t="s">
        <v>61</v>
      </c>
      <c r="J1" s="27" t="s">
        <v>26</v>
      </c>
    </row>
    <row r="2" spans="1:10" ht="4.5" customHeight="1" x14ac:dyDescent="0.25">
      <c r="A2" s="1"/>
      <c r="J2" s="1"/>
    </row>
    <row r="3" spans="1:10" ht="15.75" x14ac:dyDescent="0.25">
      <c r="A3" s="12" t="s">
        <v>51</v>
      </c>
      <c r="J3" s="12"/>
    </row>
    <row r="4" spans="1:10" ht="4.5" customHeight="1" x14ac:dyDescent="0.25">
      <c r="A4" s="12"/>
      <c r="J4" s="12"/>
    </row>
    <row r="5" spans="1:10" x14ac:dyDescent="0.2">
      <c r="B5" s="8" t="s">
        <v>55</v>
      </c>
    </row>
    <row r="6" spans="1:10" ht="4.5" customHeight="1" x14ac:dyDescent="0.2">
      <c r="B6" s="8"/>
    </row>
    <row r="7" spans="1:10" ht="19.5" customHeight="1" x14ac:dyDescent="0.2">
      <c r="A7" s="220" t="s">
        <v>126</v>
      </c>
      <c r="B7" s="220"/>
      <c r="C7" s="220"/>
      <c r="D7" s="220"/>
      <c r="E7" s="220"/>
      <c r="F7" s="220"/>
      <c r="G7" s="220"/>
      <c r="H7" s="220"/>
      <c r="I7" s="220"/>
      <c r="J7" s="220"/>
    </row>
    <row r="8" spans="1:10" ht="4.5" customHeight="1" x14ac:dyDescent="0.2">
      <c r="C8" s="217"/>
      <c r="D8" s="218"/>
      <c r="E8" s="218"/>
      <c r="F8" s="219"/>
    </row>
    <row r="9" spans="1:10" ht="4.5" customHeight="1" x14ac:dyDescent="0.2">
      <c r="A9" s="199"/>
      <c r="B9" s="200"/>
      <c r="C9" s="62"/>
      <c r="D9" s="63"/>
      <c r="E9" s="63"/>
      <c r="F9" s="42"/>
      <c r="G9" s="62"/>
      <c r="H9" s="63"/>
      <c r="I9" s="63"/>
      <c r="J9" s="42"/>
    </row>
    <row r="10" spans="1:10" s="4" customFormat="1" ht="24" x14ac:dyDescent="0.2">
      <c r="A10" s="201"/>
      <c r="B10" s="202"/>
      <c r="C10" s="78" t="s">
        <v>2</v>
      </c>
      <c r="D10" s="78" t="s">
        <v>32</v>
      </c>
      <c r="E10" s="78" t="s">
        <v>33</v>
      </c>
      <c r="F10" s="91" t="s">
        <v>34</v>
      </c>
      <c r="G10" s="78" t="s">
        <v>2</v>
      </c>
      <c r="H10" s="78" t="s">
        <v>32</v>
      </c>
      <c r="I10" s="78" t="s">
        <v>33</v>
      </c>
      <c r="J10" s="91" t="s">
        <v>34</v>
      </c>
    </row>
    <row r="11" spans="1:10" s="4" customFormat="1" ht="4.5" customHeight="1" x14ac:dyDescent="0.2">
      <c r="A11" s="201"/>
      <c r="B11" s="202"/>
      <c r="C11" s="82"/>
      <c r="D11" s="64"/>
      <c r="E11" s="64"/>
      <c r="F11" s="127"/>
      <c r="G11" s="64"/>
      <c r="H11" s="64"/>
      <c r="I11" s="64"/>
      <c r="J11" s="65"/>
    </row>
    <row r="12" spans="1:10" s="4" customFormat="1" ht="4.5" customHeight="1" x14ac:dyDescent="0.2">
      <c r="A12" s="201"/>
      <c r="B12" s="202"/>
      <c r="C12" s="123"/>
      <c r="D12" s="124"/>
      <c r="E12" s="124"/>
      <c r="F12" s="125"/>
      <c r="G12" s="123"/>
      <c r="H12" s="124"/>
      <c r="I12" s="124"/>
      <c r="J12" s="149"/>
    </row>
    <row r="13" spans="1:10" s="4" customFormat="1" ht="12.75" customHeight="1" x14ac:dyDescent="0.2">
      <c r="A13" s="201"/>
      <c r="B13" s="202"/>
      <c r="C13" s="214" t="s">
        <v>75</v>
      </c>
      <c r="D13" s="215"/>
      <c r="E13" s="215"/>
      <c r="F13" s="216"/>
      <c r="G13" s="214" t="s">
        <v>76</v>
      </c>
      <c r="H13" s="215"/>
      <c r="I13" s="215"/>
      <c r="J13" s="215"/>
    </row>
    <row r="14" spans="1:10" s="4" customFormat="1" ht="4.5" customHeight="1" x14ac:dyDescent="0.2">
      <c r="A14" s="203"/>
      <c r="B14" s="204"/>
      <c r="C14" s="82"/>
      <c r="D14" s="126"/>
      <c r="E14" s="126"/>
      <c r="F14" s="127"/>
      <c r="G14" s="82"/>
      <c r="H14" s="126"/>
      <c r="I14" s="126"/>
      <c r="J14" s="128"/>
    </row>
    <row r="15" spans="1:10" ht="4.5" customHeight="1" x14ac:dyDescent="0.2">
      <c r="C15" s="66"/>
      <c r="D15" s="66"/>
      <c r="E15" s="66"/>
      <c r="F15" s="67"/>
      <c r="G15" s="67"/>
      <c r="H15" s="67"/>
      <c r="I15" s="67"/>
      <c r="J15" s="150"/>
    </row>
    <row r="16" spans="1:10" s="16" customFormat="1" ht="12" customHeight="1" x14ac:dyDescent="0.2">
      <c r="A16" s="28" t="s">
        <v>93</v>
      </c>
      <c r="C16" s="51" t="s">
        <v>127</v>
      </c>
      <c r="D16" s="51" t="s">
        <v>127</v>
      </c>
      <c r="E16" s="51" t="s">
        <v>127</v>
      </c>
      <c r="F16" s="51" t="s">
        <v>127</v>
      </c>
      <c r="G16" s="70" t="e">
        <f>C16/$F16*100</f>
        <v>#VALUE!</v>
      </c>
      <c r="H16" s="70"/>
      <c r="I16" s="70"/>
      <c r="J16" s="71" t="e">
        <f>F16/$F16*100</f>
        <v>#VALUE!</v>
      </c>
    </row>
    <row r="17" spans="1:10" s="16" customFormat="1" ht="12" customHeight="1" x14ac:dyDescent="0.2">
      <c r="A17" s="28" t="s">
        <v>88</v>
      </c>
      <c r="C17" s="51">
        <v>65.756868921750694</v>
      </c>
      <c r="D17" s="51">
        <v>148.792244889654</v>
      </c>
      <c r="E17" s="51">
        <v>219.92432148379299</v>
      </c>
      <c r="F17" s="51">
        <v>434.47343529519901</v>
      </c>
      <c r="G17" s="70"/>
      <c r="H17" s="70"/>
      <c r="I17" s="70"/>
      <c r="J17" s="71"/>
    </row>
    <row r="18" spans="1:10" s="16" customFormat="1" ht="12" customHeight="1" x14ac:dyDescent="0.2">
      <c r="A18" s="28" t="s">
        <v>68</v>
      </c>
      <c r="C18" s="51">
        <v>9180.2213855697391</v>
      </c>
      <c r="D18" s="51">
        <v>7622.0230565867396</v>
      </c>
      <c r="E18" s="51">
        <v>5736.04472109161</v>
      </c>
      <c r="F18" s="51">
        <v>22538.289163248101</v>
      </c>
      <c r="G18" s="70">
        <f t="shared" ref="G18:J37" si="0">C18/$F18*100</f>
        <v>40.731669201136178</v>
      </c>
      <c r="H18" s="70">
        <f t="shared" si="0"/>
        <v>33.81810838160483</v>
      </c>
      <c r="I18" s="70">
        <f t="shared" si="0"/>
        <v>25.450222417258939</v>
      </c>
      <c r="J18" s="71">
        <f t="shared" si="0"/>
        <v>100</v>
      </c>
    </row>
    <row r="19" spans="1:10" s="16" customFormat="1" ht="12" customHeight="1" x14ac:dyDescent="0.2">
      <c r="A19" s="28" t="s">
        <v>89</v>
      </c>
      <c r="C19" s="51">
        <v>2712.66535352649</v>
      </c>
      <c r="D19" s="51">
        <v>3211.1700418321502</v>
      </c>
      <c r="E19" s="51">
        <v>2325.7989565596199</v>
      </c>
      <c r="F19" s="51">
        <v>8249.6343519182701</v>
      </c>
      <c r="G19" s="70">
        <f t="shared" si="0"/>
        <v>32.882249537468525</v>
      </c>
      <c r="H19" s="70">
        <f t="shared" si="0"/>
        <v>38.924998428390509</v>
      </c>
      <c r="I19" s="70">
        <f t="shared" si="0"/>
        <v>28.192752034140845</v>
      </c>
      <c r="J19" s="71">
        <f t="shared" si="0"/>
        <v>100</v>
      </c>
    </row>
    <row r="20" spans="1:10" s="16" customFormat="1" ht="12" customHeight="1" x14ac:dyDescent="0.2">
      <c r="A20" s="28" t="s">
        <v>90</v>
      </c>
      <c r="C20" s="51">
        <v>1231.6244614418999</v>
      </c>
      <c r="D20" s="51">
        <v>1117.29949319762</v>
      </c>
      <c r="E20" s="51">
        <v>553.08831905843101</v>
      </c>
      <c r="F20" s="51">
        <v>2902.0122736979602</v>
      </c>
      <c r="G20" s="70">
        <f t="shared" si="0"/>
        <v>42.440360180574714</v>
      </c>
      <c r="H20" s="70">
        <f t="shared" si="0"/>
        <v>38.500853470680667</v>
      </c>
      <c r="I20" s="70">
        <f t="shared" si="0"/>
        <v>19.058786348744302</v>
      </c>
      <c r="J20" s="71">
        <f t="shared" si="0"/>
        <v>100</v>
      </c>
    </row>
    <row r="21" spans="1:10" s="16" customFormat="1" ht="12" customHeight="1" x14ac:dyDescent="0.2">
      <c r="A21" s="28" t="s">
        <v>94</v>
      </c>
      <c r="C21" s="51">
        <v>15082.146616447601</v>
      </c>
      <c r="D21" s="51">
        <v>7205.7623776878299</v>
      </c>
      <c r="E21" s="51">
        <v>5517.1198911445599</v>
      </c>
      <c r="F21" s="51">
        <v>27805.02888528</v>
      </c>
      <c r="G21" s="70">
        <f t="shared" si="0"/>
        <v>54.242513750568691</v>
      </c>
      <c r="H21" s="70">
        <f t="shared" si="0"/>
        <v>25.915320596924701</v>
      </c>
      <c r="I21" s="70">
        <f t="shared" si="0"/>
        <v>19.842165652506573</v>
      </c>
      <c r="J21" s="71">
        <f t="shared" si="0"/>
        <v>100</v>
      </c>
    </row>
    <row r="22" spans="1:10" s="16" customFormat="1" ht="12" customHeight="1" x14ac:dyDescent="0.2">
      <c r="A22" s="28" t="s">
        <v>95</v>
      </c>
      <c r="C22" s="51">
        <v>33748.244876741002</v>
      </c>
      <c r="D22" s="51">
        <v>15605.6434443777</v>
      </c>
      <c r="E22" s="51">
        <v>8043.9971722952396</v>
      </c>
      <c r="F22" s="51">
        <v>57397.885493414098</v>
      </c>
      <c r="G22" s="70">
        <f t="shared" si="0"/>
        <v>58.797017671693354</v>
      </c>
      <c r="H22" s="70">
        <f t="shared" si="0"/>
        <v>27.188533706818014</v>
      </c>
      <c r="I22" s="70">
        <f t="shared" si="0"/>
        <v>14.014448621488359</v>
      </c>
      <c r="J22" s="71">
        <f t="shared" si="0"/>
        <v>100</v>
      </c>
    </row>
    <row r="23" spans="1:10" s="16" customFormat="1" ht="12" customHeight="1" x14ac:dyDescent="0.2">
      <c r="A23" s="28" t="s">
        <v>70</v>
      </c>
      <c r="C23" s="51">
        <v>15427.5224725762</v>
      </c>
      <c r="D23" s="51">
        <v>12416.729904964601</v>
      </c>
      <c r="E23" s="51">
        <v>11244.2922170619</v>
      </c>
      <c r="F23" s="51">
        <v>39088.544594602798</v>
      </c>
      <c r="G23" s="70">
        <f t="shared" si="0"/>
        <v>39.46814247646963</v>
      </c>
      <c r="H23" s="70">
        <f t="shared" si="0"/>
        <v>31.765649076325698</v>
      </c>
      <c r="I23" s="70">
        <f t="shared" si="0"/>
        <v>28.766208447204427</v>
      </c>
      <c r="J23" s="71">
        <f t="shared" si="0"/>
        <v>100</v>
      </c>
    </row>
    <row r="24" spans="1:10" s="16" customFormat="1" ht="12" customHeight="1" x14ac:dyDescent="0.2">
      <c r="A24" s="28" t="s">
        <v>96</v>
      </c>
      <c r="C24" s="51">
        <v>21738.257915537499</v>
      </c>
      <c r="D24" s="51">
        <v>4116.00533929832</v>
      </c>
      <c r="E24" s="51">
        <v>2544.7563335671798</v>
      </c>
      <c r="F24" s="51">
        <v>28399.019588403</v>
      </c>
      <c r="G24" s="70">
        <f t="shared" si="0"/>
        <v>76.545804153093073</v>
      </c>
      <c r="H24" s="70">
        <f t="shared" si="0"/>
        <v>14.49347688389612</v>
      </c>
      <c r="I24" s="70">
        <f t="shared" si="0"/>
        <v>8.9607189630108017</v>
      </c>
      <c r="J24" s="71">
        <f t="shared" si="0"/>
        <v>100</v>
      </c>
    </row>
    <row r="25" spans="1:10" s="16" customFormat="1" ht="12" customHeight="1" x14ac:dyDescent="0.2">
      <c r="A25" s="28" t="s">
        <v>71</v>
      </c>
      <c r="C25" s="51">
        <v>24917.243028569999</v>
      </c>
      <c r="D25" s="51">
        <v>19777.457876963799</v>
      </c>
      <c r="E25" s="51">
        <v>9066.7437662773991</v>
      </c>
      <c r="F25" s="51">
        <v>53761.444671811303</v>
      </c>
      <c r="G25" s="70">
        <f t="shared" si="0"/>
        <v>46.347792885176759</v>
      </c>
      <c r="H25" s="70">
        <f t="shared" si="0"/>
        <v>36.787437535758222</v>
      </c>
      <c r="I25" s="70">
        <f t="shared" si="0"/>
        <v>16.864769579064824</v>
      </c>
      <c r="J25" s="71">
        <f t="shared" si="0"/>
        <v>100</v>
      </c>
    </row>
    <row r="26" spans="1:10" s="16" customFormat="1" ht="12" customHeight="1" x14ac:dyDescent="0.2">
      <c r="A26" s="28" t="s">
        <v>72</v>
      </c>
      <c r="C26" s="51">
        <v>17238.4616390423</v>
      </c>
      <c r="D26" s="51">
        <v>28366.305300284101</v>
      </c>
      <c r="E26" s="51">
        <v>18560.731554608399</v>
      </c>
      <c r="F26" s="51">
        <v>64165.4984939348</v>
      </c>
      <c r="G26" s="70">
        <f t="shared" si="0"/>
        <v>26.865624118344151</v>
      </c>
      <c r="H26" s="70">
        <f t="shared" si="0"/>
        <v>44.208033859450815</v>
      </c>
      <c r="I26" s="70">
        <f t="shared" si="0"/>
        <v>28.926342022205031</v>
      </c>
      <c r="J26" s="71">
        <f t="shared" si="0"/>
        <v>100</v>
      </c>
    </row>
    <row r="27" spans="1:10" s="16" customFormat="1" ht="12" customHeight="1" x14ac:dyDescent="0.2">
      <c r="A27" s="28" t="s">
        <v>91</v>
      </c>
      <c r="C27" s="51">
        <v>3279.2897033312402</v>
      </c>
      <c r="D27" s="51">
        <v>1676.93622033409</v>
      </c>
      <c r="E27" s="51">
        <v>1189.0444120583199</v>
      </c>
      <c r="F27" s="51">
        <v>6145.2703357236596</v>
      </c>
      <c r="G27" s="70">
        <f t="shared" si="0"/>
        <v>53.362822531469234</v>
      </c>
      <c r="H27" s="70">
        <f t="shared" si="0"/>
        <v>27.288241667510238</v>
      </c>
      <c r="I27" s="70">
        <f t="shared" si="0"/>
        <v>19.348935801020374</v>
      </c>
      <c r="J27" s="71">
        <f t="shared" si="0"/>
        <v>100</v>
      </c>
    </row>
    <row r="28" spans="1:10" s="16" customFormat="1" ht="12" customHeight="1" x14ac:dyDescent="0.2">
      <c r="A28" s="28" t="s">
        <v>97</v>
      </c>
      <c r="C28" s="51">
        <v>39634.594914968497</v>
      </c>
      <c r="D28" s="51">
        <v>20674.934890527798</v>
      </c>
      <c r="E28" s="51">
        <v>6855.4522280869496</v>
      </c>
      <c r="F28" s="51">
        <v>67164.982033583306</v>
      </c>
      <c r="G28" s="70">
        <f t="shared" si="0"/>
        <v>59.01080252675527</v>
      </c>
      <c r="H28" s="70">
        <f t="shared" si="0"/>
        <v>30.782312843008103</v>
      </c>
      <c r="I28" s="70">
        <f t="shared" si="0"/>
        <v>10.206884630236543</v>
      </c>
      <c r="J28" s="71">
        <f t="shared" si="0"/>
        <v>100</v>
      </c>
    </row>
    <row r="29" spans="1:10" s="16" customFormat="1" ht="12" customHeight="1" x14ac:dyDescent="0.2">
      <c r="A29" s="28" t="s">
        <v>73</v>
      </c>
      <c r="C29" s="51">
        <v>27032.366695350502</v>
      </c>
      <c r="D29" s="51">
        <v>13858.981390323601</v>
      </c>
      <c r="E29" s="51">
        <v>5683.5892007013799</v>
      </c>
      <c r="F29" s="51">
        <v>46574.937286375498</v>
      </c>
      <c r="G29" s="70">
        <f t="shared" si="0"/>
        <v>58.040586354709369</v>
      </c>
      <c r="H29" s="70">
        <f t="shared" si="0"/>
        <v>29.756307142420457</v>
      </c>
      <c r="I29" s="70">
        <f t="shared" si="0"/>
        <v>12.203106502870144</v>
      </c>
      <c r="J29" s="71">
        <f t="shared" si="0"/>
        <v>100</v>
      </c>
    </row>
    <row r="30" spans="1:10" s="16" customFormat="1" ht="12" customHeight="1" x14ac:dyDescent="0.2">
      <c r="A30" s="28" t="s">
        <v>98</v>
      </c>
      <c r="C30" s="51">
        <v>39837.195766678102</v>
      </c>
      <c r="D30" s="51">
        <v>49876.554058456299</v>
      </c>
      <c r="E30" s="51">
        <v>33613.688182670303</v>
      </c>
      <c r="F30" s="51">
        <v>123327.438007804</v>
      </c>
      <c r="G30" s="70">
        <f t="shared" si="0"/>
        <v>32.301973032276287</v>
      </c>
      <c r="H30" s="70">
        <f t="shared" si="0"/>
        <v>40.442382379904927</v>
      </c>
      <c r="I30" s="70">
        <f t="shared" si="0"/>
        <v>27.255644587819354</v>
      </c>
      <c r="J30" s="71">
        <f t="shared" si="0"/>
        <v>100</v>
      </c>
    </row>
    <row r="31" spans="1:10" s="16" customFormat="1" ht="12" customHeight="1" x14ac:dyDescent="0.2">
      <c r="A31" s="28" t="s">
        <v>69</v>
      </c>
      <c r="C31" s="51">
        <v>36163.322459417497</v>
      </c>
      <c r="D31" s="51">
        <v>18879.6829852808</v>
      </c>
      <c r="E31" s="51">
        <v>15526.776983182101</v>
      </c>
      <c r="F31" s="51">
        <v>70569.782427880404</v>
      </c>
      <c r="G31" s="70">
        <f t="shared" si="0"/>
        <v>51.244769666641702</v>
      </c>
      <c r="H31" s="70">
        <f t="shared" si="0"/>
        <v>26.753211269391553</v>
      </c>
      <c r="I31" s="70">
        <f t="shared" si="0"/>
        <v>22.002019063966745</v>
      </c>
      <c r="J31" s="71">
        <f t="shared" si="0"/>
        <v>100</v>
      </c>
    </row>
    <row r="32" spans="1:10" s="16" customFormat="1" ht="12" customHeight="1" x14ac:dyDescent="0.2">
      <c r="A32" s="28" t="s">
        <v>99</v>
      </c>
      <c r="C32" s="51">
        <v>55491.398209201798</v>
      </c>
      <c r="D32" s="51">
        <v>17291.803904296299</v>
      </c>
      <c r="E32" s="51">
        <v>16628.208861658099</v>
      </c>
      <c r="F32" s="51">
        <v>89411.410975156497</v>
      </c>
      <c r="G32" s="70">
        <f t="shared" si="0"/>
        <v>62.062993530680799</v>
      </c>
      <c r="H32" s="70">
        <f t="shared" si="0"/>
        <v>19.33959403582271</v>
      </c>
      <c r="I32" s="70">
        <f t="shared" si="0"/>
        <v>18.597412433496153</v>
      </c>
      <c r="J32" s="71">
        <f t="shared" si="0"/>
        <v>100</v>
      </c>
    </row>
    <row r="33" spans="1:10" s="16" customFormat="1" ht="12" customHeight="1" x14ac:dyDescent="0.2">
      <c r="A33" s="28" t="s">
        <v>74</v>
      </c>
      <c r="C33" s="51">
        <v>13095.4615707146</v>
      </c>
      <c r="D33" s="51">
        <v>2845.44830652461</v>
      </c>
      <c r="E33" s="51">
        <v>1702.56516376947</v>
      </c>
      <c r="F33" s="51">
        <v>17643.4750410087</v>
      </c>
      <c r="G33" s="70">
        <f t="shared" si="0"/>
        <v>74.222688785949714</v>
      </c>
      <c r="H33" s="70">
        <f t="shared" si="0"/>
        <v>16.127482255683415</v>
      </c>
      <c r="I33" s="70">
        <f t="shared" si="0"/>
        <v>9.6498289583667649</v>
      </c>
      <c r="J33" s="71">
        <f t="shared" si="0"/>
        <v>100</v>
      </c>
    </row>
    <row r="34" spans="1:10" s="16" customFormat="1" ht="12" customHeight="1" x14ac:dyDescent="0.2">
      <c r="A34" s="28" t="s">
        <v>100</v>
      </c>
      <c r="C34" s="51">
        <v>15138.560803648799</v>
      </c>
      <c r="D34" s="51">
        <v>8394.5180070083898</v>
      </c>
      <c r="E34" s="51">
        <v>5287.4969002984499</v>
      </c>
      <c r="F34" s="51">
        <v>28820.575710955702</v>
      </c>
      <c r="G34" s="70">
        <f t="shared" si="0"/>
        <v>52.526920195747884</v>
      </c>
      <c r="H34" s="70">
        <f t="shared" si="0"/>
        <v>29.126822764395165</v>
      </c>
      <c r="I34" s="70">
        <f t="shared" si="0"/>
        <v>18.346257039856731</v>
      </c>
      <c r="J34" s="71">
        <f t="shared" si="0"/>
        <v>100</v>
      </c>
    </row>
    <row r="35" spans="1:10" s="16" customFormat="1" ht="12" customHeight="1" x14ac:dyDescent="0.2">
      <c r="A35" s="28" t="s">
        <v>101</v>
      </c>
      <c r="C35" s="51">
        <v>305.68885801108399</v>
      </c>
      <c r="D35" s="51">
        <v>146.910854279533</v>
      </c>
      <c r="E35" s="51" t="s">
        <v>127</v>
      </c>
      <c r="F35" s="51">
        <v>452.59971229061699</v>
      </c>
      <c r="G35" s="70">
        <f t="shared" si="0"/>
        <v>67.540665561625318</v>
      </c>
      <c r="H35" s="70"/>
      <c r="I35" s="70"/>
      <c r="J35" s="71">
        <f t="shared" si="0"/>
        <v>100</v>
      </c>
    </row>
    <row r="36" spans="1:10" s="16" customFormat="1" ht="12" customHeight="1" x14ac:dyDescent="0.2">
      <c r="A36" s="28" t="s">
        <v>92</v>
      </c>
      <c r="C36" s="51">
        <v>49145.003880720498</v>
      </c>
      <c r="D36" s="51">
        <v>13822.1615873191</v>
      </c>
      <c r="E36" s="51">
        <v>5400.8213023348899</v>
      </c>
      <c r="F36" s="51">
        <v>68367.986770374599</v>
      </c>
      <c r="G36" s="70">
        <f t="shared" si="0"/>
        <v>71.883064285309842</v>
      </c>
      <c r="H36" s="70">
        <f t="shared" si="0"/>
        <v>20.217300874666911</v>
      </c>
      <c r="I36" s="70">
        <f t="shared" si="0"/>
        <v>7.8996348400230909</v>
      </c>
      <c r="J36" s="71">
        <f t="shared" si="0"/>
        <v>100</v>
      </c>
    </row>
    <row r="37" spans="1:10" s="19" customFormat="1" ht="12" customHeight="1" x14ac:dyDescent="0.2">
      <c r="A37" s="119" t="s">
        <v>5</v>
      </c>
      <c r="C37" s="120">
        <f>SUM(C16:C36)</f>
        <v>420465.02748041716</v>
      </c>
      <c r="D37" s="120">
        <f>SUM(D16:D36)</f>
        <v>247055.12128443303</v>
      </c>
      <c r="E37" s="120">
        <f>SUM(E16:E36)</f>
        <v>155700.14048790809</v>
      </c>
      <c r="F37" s="120">
        <f>SUM(F16:F36)</f>
        <v>823220.28925275838</v>
      </c>
      <c r="G37" s="121">
        <f t="shared" si="0"/>
        <v>51.075639530468273</v>
      </c>
      <c r="H37" s="121">
        <f t="shared" si="0"/>
        <v>30.010815392886673</v>
      </c>
      <c r="I37" s="121">
        <f t="shared" si="0"/>
        <v>18.913545076645036</v>
      </c>
      <c r="J37" s="122">
        <f t="shared" si="0"/>
        <v>100</v>
      </c>
    </row>
    <row r="38" spans="1:10" s="16" customFormat="1" ht="4.5" customHeight="1" x14ac:dyDescent="0.2">
      <c r="A38" s="60"/>
      <c r="B38" s="54"/>
      <c r="C38" s="57"/>
      <c r="D38" s="57"/>
      <c r="E38" s="57"/>
      <c r="F38" s="57"/>
      <c r="G38" s="57"/>
      <c r="H38" s="57"/>
      <c r="I38" s="57"/>
      <c r="J38" s="58"/>
    </row>
    <row r="39" spans="1:10" s="16" customFormat="1" ht="5.0999999999999996" customHeight="1" x14ac:dyDescent="0.2">
      <c r="B39" s="29"/>
      <c r="C39" s="17"/>
      <c r="D39" s="17"/>
      <c r="E39" s="17"/>
      <c r="F39" s="17"/>
    </row>
    <row r="40" spans="1:10" s="35" customFormat="1" ht="9" customHeight="1" x14ac:dyDescent="0.15">
      <c r="A40" s="34" t="s">
        <v>86</v>
      </c>
    </row>
    <row r="41" spans="1:10" x14ac:dyDescent="0.2">
      <c r="A41" s="180"/>
    </row>
    <row r="42" spans="1:10" x14ac:dyDescent="0.2">
      <c r="A42" s="180"/>
    </row>
    <row r="43" spans="1:10" x14ac:dyDescent="0.2">
      <c r="A43" s="180"/>
    </row>
    <row r="44" spans="1:10" x14ac:dyDescent="0.2">
      <c r="A44" s="180"/>
    </row>
    <row r="45" spans="1:10" x14ac:dyDescent="0.2">
      <c r="A45" s="180"/>
    </row>
    <row r="46" spans="1:10" x14ac:dyDescent="0.2">
      <c r="A46" s="180"/>
    </row>
    <row r="47" spans="1:10" x14ac:dyDescent="0.2">
      <c r="A47" s="180"/>
    </row>
    <row r="48" spans="1:10" x14ac:dyDescent="0.2">
      <c r="A48" s="180"/>
    </row>
  </sheetData>
  <mergeCells count="5">
    <mergeCell ref="C13:F13"/>
    <mergeCell ref="G13:J13"/>
    <mergeCell ref="A9:B14"/>
    <mergeCell ref="C8:F8"/>
    <mergeCell ref="A7:J7"/>
  </mergeCells>
  <phoneticPr fontId="5" type="noConversion"/>
  <hyperlinks>
    <hyperlink ref="J1" location="B!A1" display="Terug naar inhoud" xr:uid="{00000000-0004-0000-0B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8"/>
  <sheetViews>
    <sheetView showGridLines="0" zoomScaleNormal="100" workbookViewId="0">
      <selection activeCell="B1" sqref="B1"/>
    </sheetView>
  </sheetViews>
  <sheetFormatPr baseColWidth="10" defaultColWidth="11.42578125" defaultRowHeight="12.75" x14ac:dyDescent="0.2"/>
  <cols>
    <col min="1" max="1" width="36.140625" style="2" customWidth="1"/>
    <col min="2" max="9" width="11.28515625" style="2" customWidth="1"/>
    <col min="10" max="16384" width="11.42578125" style="2"/>
  </cols>
  <sheetData>
    <row r="1" spans="1:9" ht="24" customHeight="1" x14ac:dyDescent="0.35">
      <c r="A1" s="11" t="s">
        <v>61</v>
      </c>
      <c r="I1" s="27" t="s">
        <v>26</v>
      </c>
    </row>
    <row r="2" spans="1:9" ht="4.5" customHeight="1" x14ac:dyDescent="0.25">
      <c r="A2" s="1"/>
      <c r="I2" s="1"/>
    </row>
    <row r="3" spans="1:9" ht="15.75" x14ac:dyDescent="0.25">
      <c r="A3" s="12" t="s">
        <v>51</v>
      </c>
      <c r="I3" s="12"/>
    </row>
    <row r="4" spans="1:9" ht="4.5" customHeight="1" x14ac:dyDescent="0.25">
      <c r="A4" s="12"/>
      <c r="I4" s="12"/>
    </row>
    <row r="6" spans="1:9" ht="4.5" customHeight="1" x14ac:dyDescent="0.2"/>
    <row r="7" spans="1:9" ht="19.5" customHeight="1" x14ac:dyDescent="0.2">
      <c r="A7" s="25" t="s">
        <v>128</v>
      </c>
      <c r="B7" s="26"/>
      <c r="C7" s="26"/>
      <c r="D7" s="26"/>
      <c r="E7" s="26"/>
      <c r="F7" s="26"/>
      <c r="G7" s="26"/>
      <c r="H7" s="26"/>
      <c r="I7" s="26"/>
    </row>
    <row r="8" spans="1:9" ht="4.5" customHeight="1" x14ac:dyDescent="0.2">
      <c r="B8" s="217"/>
      <c r="C8" s="218"/>
      <c r="D8" s="218"/>
      <c r="E8" s="219"/>
    </row>
    <row r="9" spans="1:9" ht="4.5" customHeight="1" x14ac:dyDescent="0.2">
      <c r="A9" s="40"/>
      <c r="B9" s="62"/>
      <c r="C9" s="63"/>
      <c r="D9" s="63"/>
      <c r="E9" s="42"/>
      <c r="F9" s="62"/>
      <c r="G9" s="63"/>
      <c r="H9" s="63"/>
      <c r="I9" s="42"/>
    </row>
    <row r="10" spans="1:9" s="4" customFormat="1" ht="24" x14ac:dyDescent="0.2">
      <c r="A10"/>
      <c r="B10" s="78" t="s">
        <v>62</v>
      </c>
      <c r="C10" s="78" t="s">
        <v>27</v>
      </c>
      <c r="D10" s="78" t="s">
        <v>63</v>
      </c>
      <c r="E10" s="91" t="s">
        <v>5</v>
      </c>
      <c r="F10" s="78" t="s">
        <v>62</v>
      </c>
      <c r="G10" s="78" t="s">
        <v>27</v>
      </c>
      <c r="H10" s="78" t="s">
        <v>63</v>
      </c>
      <c r="I10" s="91" t="s">
        <v>5</v>
      </c>
    </row>
    <row r="11" spans="1:9" s="4" customFormat="1" ht="4.5" customHeight="1" x14ac:dyDescent="0.2">
      <c r="A11"/>
      <c r="B11" s="82"/>
      <c r="C11" s="64"/>
      <c r="D11" s="64"/>
      <c r="E11" s="127"/>
      <c r="F11" s="64"/>
      <c r="G11" s="64"/>
      <c r="H11" s="64"/>
      <c r="I11" s="65"/>
    </row>
    <row r="12" spans="1:9" ht="4.5" customHeight="1" x14ac:dyDescent="0.2">
      <c r="A12"/>
      <c r="B12" s="221" t="s">
        <v>75</v>
      </c>
      <c r="C12" s="222"/>
      <c r="D12" s="222"/>
      <c r="E12" s="223"/>
      <c r="F12" s="221" t="s">
        <v>76</v>
      </c>
      <c r="G12" s="222"/>
      <c r="H12" s="222"/>
      <c r="I12" s="222"/>
    </row>
    <row r="13" spans="1:9" ht="12" customHeight="1" x14ac:dyDescent="0.2">
      <c r="A13"/>
      <c r="B13" s="214"/>
      <c r="C13" s="215"/>
      <c r="D13" s="215"/>
      <c r="E13" s="216"/>
      <c r="F13" s="214"/>
      <c r="G13" s="215"/>
      <c r="H13" s="215"/>
      <c r="I13" s="215"/>
    </row>
    <row r="14" spans="1:9" ht="4.5" customHeight="1" x14ac:dyDescent="0.2">
      <c r="A14" s="151"/>
      <c r="B14" s="224"/>
      <c r="C14" s="225"/>
      <c r="D14" s="225"/>
      <c r="E14" s="226"/>
      <c r="F14" s="224"/>
      <c r="G14" s="225"/>
      <c r="H14" s="225"/>
      <c r="I14" s="225"/>
    </row>
    <row r="15" spans="1:9" ht="4.5" customHeight="1" x14ac:dyDescent="0.2">
      <c r="B15" s="66"/>
      <c r="C15" s="66"/>
      <c r="D15" s="66"/>
      <c r="E15" s="67"/>
      <c r="F15" s="67"/>
      <c r="G15" s="67"/>
      <c r="H15" s="67"/>
      <c r="I15" s="150"/>
    </row>
    <row r="16" spans="1:9" s="16" customFormat="1" ht="12" customHeight="1" x14ac:dyDescent="0.2">
      <c r="A16" s="28" t="s">
        <v>93</v>
      </c>
      <c r="B16" s="51"/>
      <c r="C16" s="51"/>
      <c r="D16" s="51"/>
      <c r="E16" s="51"/>
      <c r="F16" s="70"/>
      <c r="G16" s="70"/>
      <c r="H16" s="70"/>
      <c r="I16" s="71"/>
    </row>
    <row r="17" spans="1:9" s="16" customFormat="1" ht="12" customHeight="1" x14ac:dyDescent="0.2">
      <c r="A17" s="28" t="s">
        <v>88</v>
      </c>
      <c r="B17" s="51"/>
      <c r="C17" s="51"/>
      <c r="D17" s="51">
        <v>434.47343529519901</v>
      </c>
      <c r="E17" s="51">
        <v>434.47343529519901</v>
      </c>
      <c r="F17" s="70"/>
      <c r="G17" s="70"/>
      <c r="H17" s="70"/>
      <c r="I17" s="71"/>
    </row>
    <row r="18" spans="1:9" s="16" customFormat="1" ht="12" customHeight="1" x14ac:dyDescent="0.2">
      <c r="A18" s="28" t="s">
        <v>68</v>
      </c>
      <c r="B18" s="51">
        <v>4286.0872851464701</v>
      </c>
      <c r="C18" s="51">
        <v>4819.0215302410797</v>
      </c>
      <c r="D18" s="51">
        <v>13433.1803478606</v>
      </c>
      <c r="E18" s="51">
        <v>22538.289163248148</v>
      </c>
      <c r="F18" s="70">
        <f t="shared" ref="F18:H37" si="0">B18/$E18*100</f>
        <v>19.016914966800314</v>
      </c>
      <c r="G18" s="70">
        <f t="shared" si="0"/>
        <v>21.381487722232141</v>
      </c>
      <c r="H18" s="70">
        <f>D18/$E18*100</f>
        <v>59.601597310967556</v>
      </c>
      <c r="I18" s="71">
        <f t="shared" ref="I18:I36" si="1">E18/$E18*100</f>
        <v>100</v>
      </c>
    </row>
    <row r="19" spans="1:9" s="16" customFormat="1" ht="12" customHeight="1" x14ac:dyDescent="0.2">
      <c r="A19" s="28" t="s">
        <v>89</v>
      </c>
      <c r="B19" s="51">
        <v>53.477620162366797</v>
      </c>
      <c r="C19" s="51">
        <v>1310.49310229817</v>
      </c>
      <c r="D19" s="51">
        <v>6885.6636294577402</v>
      </c>
      <c r="E19" s="51">
        <v>8249.6343519182774</v>
      </c>
      <c r="F19" s="70">
        <f t="shared" si="0"/>
        <v>0.64824230845978903</v>
      </c>
      <c r="G19" s="70">
        <f t="shared" si="0"/>
        <v>15.885468935886143</v>
      </c>
      <c r="H19" s="70">
        <f>D19/$E19*100</f>
        <v>83.466288755654062</v>
      </c>
      <c r="I19" s="71">
        <f t="shared" si="1"/>
        <v>100</v>
      </c>
    </row>
    <row r="20" spans="1:9" s="16" customFormat="1" ht="12" customHeight="1" x14ac:dyDescent="0.2">
      <c r="A20" s="28" t="s">
        <v>90</v>
      </c>
      <c r="B20" s="51">
        <v>626.92049168070298</v>
      </c>
      <c r="C20" s="51">
        <v>1422.30768666986</v>
      </c>
      <c r="D20" s="51">
        <v>852.78409534739296</v>
      </c>
      <c r="E20" s="51">
        <v>2902.0122736979561</v>
      </c>
      <c r="F20" s="70">
        <f t="shared" si="0"/>
        <v>21.602957966881203</v>
      </c>
      <c r="G20" s="70">
        <f t="shared" si="0"/>
        <v>49.011084465795577</v>
      </c>
      <c r="H20" s="70">
        <f>D20/$E20*100</f>
        <v>29.385957567323214</v>
      </c>
      <c r="I20" s="71">
        <f t="shared" si="1"/>
        <v>100</v>
      </c>
    </row>
    <row r="21" spans="1:9" s="16" customFormat="1" ht="12" customHeight="1" x14ac:dyDescent="0.2">
      <c r="A21" s="28" t="s">
        <v>94</v>
      </c>
      <c r="B21" s="51">
        <v>6491.1830245946203</v>
      </c>
      <c r="C21" s="51">
        <v>12702.4548299295</v>
      </c>
      <c r="D21" s="51">
        <v>8611.3910307559308</v>
      </c>
      <c r="E21" s="51">
        <v>27805.028885280051</v>
      </c>
      <c r="F21" s="70">
        <f t="shared" si="0"/>
        <v>23.345356163363114</v>
      </c>
      <c r="G21" s="70">
        <f t="shared" si="0"/>
        <v>45.684019543148771</v>
      </c>
      <c r="H21" s="70">
        <f>D21/$E21*100</f>
        <v>30.970624293488115</v>
      </c>
      <c r="I21" s="71">
        <f t="shared" si="1"/>
        <v>100</v>
      </c>
    </row>
    <row r="22" spans="1:9" s="16" customFormat="1" ht="12" customHeight="1" x14ac:dyDescent="0.2">
      <c r="A22" s="28" t="s">
        <v>95</v>
      </c>
      <c r="B22" s="51">
        <v>9961.74886510533</v>
      </c>
      <c r="C22" s="51">
        <v>21455.616976444198</v>
      </c>
      <c r="D22" s="51">
        <v>25980.519651864499</v>
      </c>
      <c r="E22" s="51">
        <v>57397.885493414025</v>
      </c>
      <c r="F22" s="70">
        <f t="shared" si="0"/>
        <v>17.355602526940412</v>
      </c>
      <c r="G22" s="70">
        <f t="shared" si="0"/>
        <v>37.380500678733306</v>
      </c>
      <c r="H22" s="70">
        <f t="shared" si="0"/>
        <v>45.263896794326278</v>
      </c>
      <c r="I22" s="71">
        <f t="shared" si="1"/>
        <v>100</v>
      </c>
    </row>
    <row r="23" spans="1:9" s="16" customFormat="1" ht="12" customHeight="1" x14ac:dyDescent="0.2">
      <c r="A23" s="28" t="s">
        <v>70</v>
      </c>
      <c r="B23" s="51">
        <v>4251.0802658923503</v>
      </c>
      <c r="C23" s="51">
        <v>18913.9701784725</v>
      </c>
      <c r="D23" s="51">
        <v>15923.494150238001</v>
      </c>
      <c r="E23" s="51">
        <v>39088.544594602849</v>
      </c>
      <c r="F23" s="70">
        <f t="shared" si="0"/>
        <v>10.875514322626682</v>
      </c>
      <c r="G23" s="70">
        <f t="shared" si="0"/>
        <v>48.387501695532677</v>
      </c>
      <c r="H23" s="70">
        <f t="shared" si="0"/>
        <v>40.736983981840645</v>
      </c>
      <c r="I23" s="71">
        <f t="shared" si="1"/>
        <v>100</v>
      </c>
    </row>
    <row r="24" spans="1:9" s="16" customFormat="1" ht="12" customHeight="1" x14ac:dyDescent="0.2">
      <c r="A24" s="28" t="s">
        <v>96</v>
      </c>
      <c r="B24" s="51">
        <v>5582.8638145674604</v>
      </c>
      <c r="C24" s="51">
        <v>13737.7049630812</v>
      </c>
      <c r="D24" s="51">
        <v>9078.4508107544407</v>
      </c>
      <c r="E24" s="51">
        <v>28399.019588403098</v>
      </c>
      <c r="F24" s="70">
        <f t="shared" si="0"/>
        <v>19.65864982482443</v>
      </c>
      <c r="G24" s="70">
        <f t="shared" si="0"/>
        <v>48.373870514498577</v>
      </c>
      <c r="H24" s="70">
        <f t="shared" si="0"/>
        <v>31.967479660677011</v>
      </c>
      <c r="I24" s="71">
        <f t="shared" si="1"/>
        <v>100</v>
      </c>
    </row>
    <row r="25" spans="1:9" s="16" customFormat="1" ht="12" customHeight="1" x14ac:dyDescent="0.2">
      <c r="A25" s="28" t="s">
        <v>71</v>
      </c>
      <c r="B25" s="51">
        <v>1025.8550762693401</v>
      </c>
      <c r="C25" s="51">
        <v>9932.7722360427706</v>
      </c>
      <c r="D25" s="51">
        <v>42802.817359499197</v>
      </c>
      <c r="E25" s="51">
        <v>53761.444671811303</v>
      </c>
      <c r="F25" s="70">
        <f t="shared" si="0"/>
        <v>1.9081612901805556</v>
      </c>
      <c r="G25" s="70">
        <f t="shared" si="0"/>
        <v>18.475642343091302</v>
      </c>
      <c r="H25" s="70">
        <f t="shared" si="0"/>
        <v>79.616196366728147</v>
      </c>
      <c r="I25" s="71">
        <f t="shared" si="1"/>
        <v>100</v>
      </c>
    </row>
    <row r="26" spans="1:9" s="16" customFormat="1" ht="12" customHeight="1" x14ac:dyDescent="0.2">
      <c r="A26" s="28" t="s">
        <v>72</v>
      </c>
      <c r="B26" s="51">
        <v>282.46373428076498</v>
      </c>
      <c r="C26" s="51">
        <v>10488.341743667699</v>
      </c>
      <c r="D26" s="51">
        <v>53394.693015986399</v>
      </c>
      <c r="E26" s="51">
        <v>64165.498493934865</v>
      </c>
      <c r="F26" s="70">
        <f t="shared" si="0"/>
        <v>0.44021123642866172</v>
      </c>
      <c r="G26" s="70">
        <f t="shared" si="0"/>
        <v>16.345765231854458</v>
      </c>
      <c r="H26" s="70">
        <f t="shared" si="0"/>
        <v>83.214023531716876</v>
      </c>
      <c r="I26" s="71">
        <f t="shared" si="1"/>
        <v>100</v>
      </c>
    </row>
    <row r="27" spans="1:9" s="16" customFormat="1" ht="12" customHeight="1" x14ac:dyDescent="0.2">
      <c r="A27" s="28" t="s">
        <v>91</v>
      </c>
      <c r="B27" s="51">
        <v>1393.02347044974</v>
      </c>
      <c r="C27" s="51">
        <v>1549.7512659563999</v>
      </c>
      <c r="D27" s="51">
        <v>3202.4955993175199</v>
      </c>
      <c r="E27" s="51">
        <v>6145.2703357236596</v>
      </c>
      <c r="F27" s="70">
        <f t="shared" si="0"/>
        <v>22.668221157852436</v>
      </c>
      <c r="G27" s="70">
        <f t="shared" si="0"/>
        <v>25.218601970158943</v>
      </c>
      <c r="H27" s="70">
        <f t="shared" si="0"/>
        <v>52.113176871988621</v>
      </c>
      <c r="I27" s="71">
        <f t="shared" si="1"/>
        <v>100</v>
      </c>
    </row>
    <row r="28" spans="1:9" s="16" customFormat="1" ht="12" customHeight="1" x14ac:dyDescent="0.2">
      <c r="A28" s="28" t="s">
        <v>97</v>
      </c>
      <c r="B28" s="51">
        <v>322.86017115018001</v>
      </c>
      <c r="C28" s="51">
        <v>6076.8506462934101</v>
      </c>
      <c r="D28" s="51">
        <v>60765.271216139801</v>
      </c>
      <c r="E28" s="51">
        <v>67164.982033583394</v>
      </c>
      <c r="F28" s="70">
        <f t="shared" si="0"/>
        <v>0.48069717488905989</v>
      </c>
      <c r="G28" s="70">
        <f t="shared" si="0"/>
        <v>9.0476472445937723</v>
      </c>
      <c r="H28" s="70">
        <f t="shared" si="0"/>
        <v>90.471655580517165</v>
      </c>
      <c r="I28" s="71">
        <f t="shared" si="1"/>
        <v>100</v>
      </c>
    </row>
    <row r="29" spans="1:9" s="16" customFormat="1" ht="12" customHeight="1" x14ac:dyDescent="0.2">
      <c r="A29" s="28" t="s">
        <v>73</v>
      </c>
      <c r="B29" s="51">
        <v>12764.6955794203</v>
      </c>
      <c r="C29" s="51">
        <v>15588.7635156706</v>
      </c>
      <c r="D29" s="51">
        <v>18221.478191284699</v>
      </c>
      <c r="E29" s="51">
        <v>46574.9372863756</v>
      </c>
      <c r="F29" s="70">
        <f t="shared" si="0"/>
        <v>27.406790697181059</v>
      </c>
      <c r="G29" s="70">
        <f t="shared" si="0"/>
        <v>33.47028342694243</v>
      </c>
      <c r="H29" s="70">
        <f t="shared" si="0"/>
        <v>39.122925875876518</v>
      </c>
      <c r="I29" s="71">
        <f t="shared" si="1"/>
        <v>100</v>
      </c>
    </row>
    <row r="30" spans="1:9" s="16" customFormat="1" ht="12" customHeight="1" x14ac:dyDescent="0.2">
      <c r="A30" s="28" t="s">
        <v>98</v>
      </c>
      <c r="B30" s="51">
        <v>8085.38274584377</v>
      </c>
      <c r="C30" s="51">
        <v>33141.718277696003</v>
      </c>
      <c r="D30" s="51">
        <v>82100.336984264999</v>
      </c>
      <c r="E30" s="51">
        <v>123327.43800780477</v>
      </c>
      <c r="F30" s="70">
        <f t="shared" si="0"/>
        <v>6.5560291176502723</v>
      </c>
      <c r="G30" s="70">
        <f t="shared" si="0"/>
        <v>26.872947993615686</v>
      </c>
      <c r="H30" s="70">
        <f t="shared" si="0"/>
        <v>66.571022888734049</v>
      </c>
      <c r="I30" s="71">
        <f t="shared" si="1"/>
        <v>100</v>
      </c>
    </row>
    <row r="31" spans="1:9" s="16" customFormat="1" ht="12" customHeight="1" x14ac:dyDescent="0.2">
      <c r="A31" s="28" t="s">
        <v>69</v>
      </c>
      <c r="B31" s="51">
        <v>3414.0886745150301</v>
      </c>
      <c r="C31" s="51">
        <v>10256.8629454077</v>
      </c>
      <c r="D31" s="51">
        <v>56898.830807957798</v>
      </c>
      <c r="E31" s="51">
        <v>70569.782427880535</v>
      </c>
      <c r="F31" s="70">
        <f t="shared" si="0"/>
        <v>4.8378903222552667</v>
      </c>
      <c r="G31" s="70">
        <f t="shared" si="0"/>
        <v>14.534355346624173</v>
      </c>
      <c r="H31" s="70">
        <f t="shared" si="0"/>
        <v>80.627754331120542</v>
      </c>
      <c r="I31" s="71">
        <f t="shared" si="1"/>
        <v>100</v>
      </c>
    </row>
    <row r="32" spans="1:9" s="16" customFormat="1" ht="12" customHeight="1" x14ac:dyDescent="0.2">
      <c r="A32" s="28" t="s">
        <v>99</v>
      </c>
      <c r="B32" s="51">
        <v>8804.0092219600792</v>
      </c>
      <c r="C32" s="51">
        <v>18551.004033505698</v>
      </c>
      <c r="D32" s="51">
        <v>62056.3977196907</v>
      </c>
      <c r="E32" s="51">
        <v>89411.410975156468</v>
      </c>
      <c r="F32" s="70">
        <f t="shared" si="0"/>
        <v>9.8466282166225181</v>
      </c>
      <c r="G32" s="70">
        <f t="shared" si="0"/>
        <v>20.747915541406918</v>
      </c>
      <c r="H32" s="70">
        <f t="shared" si="0"/>
        <v>69.405456241970569</v>
      </c>
      <c r="I32" s="71">
        <f t="shared" si="1"/>
        <v>100</v>
      </c>
    </row>
    <row r="33" spans="1:13" s="16" customFormat="1" ht="12" customHeight="1" x14ac:dyDescent="0.2">
      <c r="A33" s="28" t="s">
        <v>74</v>
      </c>
      <c r="B33" s="51">
        <v>1230.97838980134</v>
      </c>
      <c r="C33" s="51">
        <v>4986.49716470779</v>
      </c>
      <c r="D33" s="51">
        <v>11425.999486499601</v>
      </c>
      <c r="E33" s="51">
        <v>17643.475041008729</v>
      </c>
      <c r="F33" s="70">
        <f t="shared" si="0"/>
        <v>6.9769610971771545</v>
      </c>
      <c r="G33" s="70">
        <f t="shared" si="0"/>
        <v>28.262556855254843</v>
      </c>
      <c r="H33" s="70">
        <f t="shared" si="0"/>
        <v>64.760482047568019</v>
      </c>
      <c r="I33" s="71">
        <f t="shared" si="1"/>
        <v>100</v>
      </c>
    </row>
    <row r="34" spans="1:13" s="16" customFormat="1" ht="12" customHeight="1" x14ac:dyDescent="0.2">
      <c r="A34" s="28" t="s">
        <v>100</v>
      </c>
      <c r="B34" s="51">
        <v>1002.84916238939</v>
      </c>
      <c r="C34" s="51">
        <v>7014.7041720830703</v>
      </c>
      <c r="D34" s="51">
        <v>20803.022376483201</v>
      </c>
      <c r="E34" s="51">
        <v>28820.575710955662</v>
      </c>
      <c r="F34" s="70">
        <f t="shared" si="0"/>
        <v>3.4796291803712083</v>
      </c>
      <c r="G34" s="70">
        <f t="shared" si="0"/>
        <v>24.339222930291943</v>
      </c>
      <c r="H34" s="70">
        <f t="shared" si="0"/>
        <v>72.181147889336856</v>
      </c>
      <c r="I34" s="71">
        <f t="shared" si="1"/>
        <v>100</v>
      </c>
    </row>
    <row r="35" spans="1:13" s="16" customFormat="1" ht="12" customHeight="1" x14ac:dyDescent="0.2">
      <c r="A35" s="28" t="s">
        <v>101</v>
      </c>
      <c r="B35" s="51"/>
      <c r="C35" s="51">
        <v>216.065521337749</v>
      </c>
      <c r="D35" s="51">
        <v>236.53419095286901</v>
      </c>
      <c r="E35" s="51">
        <v>452.59971229061802</v>
      </c>
      <c r="F35" s="70">
        <f t="shared" si="0"/>
        <v>0</v>
      </c>
      <c r="G35" s="70">
        <f t="shared" si="0"/>
        <v>47.738766833110915</v>
      </c>
      <c r="H35" s="70">
        <f t="shared" si="0"/>
        <v>52.261233166889077</v>
      </c>
      <c r="I35" s="71">
        <f t="shared" si="1"/>
        <v>100</v>
      </c>
    </row>
    <row r="36" spans="1:13" s="16" customFormat="1" ht="12" customHeight="1" x14ac:dyDescent="0.2">
      <c r="A36" s="28" t="s">
        <v>92</v>
      </c>
      <c r="B36" s="51">
        <v>591.45917908295996</v>
      </c>
      <c r="C36" s="51">
        <v>4057.0321938320399</v>
      </c>
      <c r="D36" s="51">
        <v>63719.495397459599</v>
      </c>
      <c r="E36" s="51">
        <v>68367.986770374599</v>
      </c>
      <c r="F36" s="70">
        <f t="shared" si="0"/>
        <v>0.86511129992678482</v>
      </c>
      <c r="G36" s="70">
        <f t="shared" si="0"/>
        <v>5.9341109567234529</v>
      </c>
      <c r="H36" s="70">
        <f t="shared" si="0"/>
        <v>93.200777743349761</v>
      </c>
      <c r="I36" s="71">
        <f t="shared" si="1"/>
        <v>100</v>
      </c>
    </row>
    <row r="37" spans="1:13" s="19" customFormat="1" ht="12" customHeight="1" x14ac:dyDescent="0.2">
      <c r="A37" s="119" t="s">
        <v>5</v>
      </c>
      <c r="B37" s="120">
        <f>SUM(B16:B36)</f>
        <v>70171.026772312209</v>
      </c>
      <c r="C37" s="120">
        <f>SUM(C16:C36)</f>
        <v>196221.93298333744</v>
      </c>
      <c r="D37" s="120">
        <f>SUM(D16:D36)</f>
        <v>556827.3294971101</v>
      </c>
      <c r="E37" s="120">
        <f>SUM(E16:E36)</f>
        <v>823220.28925275989</v>
      </c>
      <c r="F37" s="121">
        <f t="shared" si="0"/>
        <v>8.5239671189356514</v>
      </c>
      <c r="G37" s="121">
        <f t="shared" si="0"/>
        <v>23.835896119791801</v>
      </c>
      <c r="H37" s="121">
        <f t="shared" si="0"/>
        <v>67.640136761272529</v>
      </c>
      <c r="I37" s="122">
        <f>E37/$E37*100</f>
        <v>100</v>
      </c>
      <c r="J37" s="179"/>
      <c r="K37" s="179"/>
      <c r="L37" s="179"/>
      <c r="M37" s="179"/>
    </row>
    <row r="38" spans="1:13" s="16" customFormat="1" ht="4.5" customHeight="1" x14ac:dyDescent="0.2">
      <c r="A38" s="60"/>
      <c r="B38" s="57"/>
      <c r="C38" s="57"/>
      <c r="D38" s="57"/>
      <c r="E38" s="57"/>
      <c r="F38" s="57"/>
      <c r="G38" s="57"/>
      <c r="H38" s="57"/>
      <c r="I38" s="58"/>
    </row>
    <row r="39" spans="1:13" s="16" customFormat="1" ht="5.0999999999999996" customHeight="1" x14ac:dyDescent="0.2">
      <c r="B39" s="17"/>
      <c r="C39" s="17"/>
      <c r="D39" s="17"/>
      <c r="E39" s="17"/>
    </row>
    <row r="40" spans="1:13" s="35" customFormat="1" ht="9" customHeight="1" x14ac:dyDescent="0.15">
      <c r="A40" s="34" t="s">
        <v>85</v>
      </c>
    </row>
    <row r="41" spans="1:13" ht="13.5" customHeight="1" x14ac:dyDescent="0.2">
      <c r="A41" s="180"/>
      <c r="B41" s="24"/>
      <c r="C41" s="24"/>
      <c r="D41" s="24"/>
      <c r="E41" s="24"/>
    </row>
    <row r="42" spans="1:13" x14ac:dyDescent="0.2">
      <c r="A42" s="180"/>
    </row>
    <row r="43" spans="1:13" x14ac:dyDescent="0.2">
      <c r="A43" s="180"/>
    </row>
    <row r="44" spans="1:13" x14ac:dyDescent="0.2">
      <c r="A44" s="180"/>
    </row>
    <row r="45" spans="1:13" x14ac:dyDescent="0.2">
      <c r="A45" s="180"/>
    </row>
    <row r="46" spans="1:13" x14ac:dyDescent="0.2">
      <c r="A46" s="180"/>
    </row>
    <row r="47" spans="1:13" x14ac:dyDescent="0.2">
      <c r="A47" s="180"/>
    </row>
    <row r="48" spans="1:13" x14ac:dyDescent="0.2">
      <c r="A48" s="180"/>
    </row>
  </sheetData>
  <mergeCells count="3">
    <mergeCell ref="B8:E8"/>
    <mergeCell ref="B12:E14"/>
    <mergeCell ref="F12:I14"/>
  </mergeCells>
  <phoneticPr fontId="5" type="noConversion"/>
  <hyperlinks>
    <hyperlink ref="I1" location="B!A1" display="Terug naar inhoud" xr:uid="{00000000-0004-0000-0C00-000000000000}"/>
  </hyperlinks>
  <pageMargins left="0.59055118110236227" right="0.59055118110236227" top="1.1811023622047245" bottom="0.59055118110236227" header="0.11811023622047245" footer="0.11811023622047245"/>
  <pageSetup paperSize="9" orientation="landscape" r:id="rId1"/>
  <headerFooter alignWithMargins="0">
    <oddFooter xml:space="preserve">&amp;L&amp;8&amp;K002060De Brusselse arbeidsmarkt: Statistische gegevens - Werkende beroepsbevolking en interne werkgelegenheid
Samenstelling: view.brussels&amp;R&amp;8B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15</vt:i4>
      </vt:variant>
    </vt:vector>
  </HeadingPairs>
  <TitlesOfParts>
    <vt:vector size="28" baseType="lpstr">
      <vt:lpstr>B</vt:lpstr>
      <vt:lpstr>B.1.1</vt:lpstr>
      <vt:lpstr>B.1.2</vt:lpstr>
      <vt:lpstr>B.1.3</vt:lpstr>
      <vt:lpstr>B.2.1</vt:lpstr>
      <vt:lpstr>B.2.2</vt:lpstr>
      <vt:lpstr>B.2.3</vt:lpstr>
      <vt:lpstr>B.3.1</vt:lpstr>
      <vt:lpstr>B.3.2</vt:lpstr>
      <vt:lpstr>B.3.3</vt:lpstr>
      <vt:lpstr>B.4</vt:lpstr>
      <vt:lpstr>B.5.1</vt:lpstr>
      <vt:lpstr>B.5.2</vt:lpstr>
      <vt:lpstr>B.3.1!Impression_des_titres</vt:lpstr>
      <vt:lpstr>B.3.2!Impression_des_titres</vt:lpstr>
      <vt:lpstr>B!Zone_d_impression</vt:lpstr>
      <vt:lpstr>B.1.1!Zone_d_impression</vt:lpstr>
      <vt:lpstr>B.1.2!Zone_d_impression</vt:lpstr>
      <vt:lpstr>B.1.3!Zone_d_impression</vt:lpstr>
      <vt:lpstr>B.2.1!Zone_d_impression</vt:lpstr>
      <vt:lpstr>B.2.2!Zone_d_impression</vt:lpstr>
      <vt:lpstr>B.2.3!Zone_d_impression</vt:lpstr>
      <vt:lpstr>B.3.1!Zone_d_impression</vt:lpstr>
      <vt:lpstr>B.3.2!Zone_d_impression</vt:lpstr>
      <vt:lpstr>B.3.3!Zone_d_impression</vt:lpstr>
      <vt:lpstr>B.4!Zone_d_impression</vt:lpstr>
      <vt:lpstr>B.5.1!Zone_d_impression</vt:lpstr>
      <vt:lpstr>B.5.2!Zone_d_impression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Werkende beroepsbevolking en interne werkgelegenheid</dc:title>
  <dc:creator>Amandine</dc:creator>
  <cp:lastModifiedBy>LAI The man</cp:lastModifiedBy>
  <cp:lastPrinted>2026-10-06T12:23:53Z</cp:lastPrinted>
  <dcterms:created xsi:type="dcterms:W3CDTF">2004-12-20T08:27:37Z</dcterms:created>
  <dcterms:modified xsi:type="dcterms:W3CDTF">2026-10-06T12:24:04Z</dcterms:modified>
</cp:coreProperties>
</file>