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T:\Etudes\Dossiers récurrents\Monitoring\2026 - New Monitoring\2026 update\"/>
    </mc:Choice>
  </mc:AlternateContent>
  <xr:revisionPtr revIDLastSave="0" documentId="13_ncr:1_{1A81BE13-2520-4460-97F2-5D69F981E700}" xr6:coauthVersionLast="47" xr6:coauthVersionMax="47" xr10:uidLastSave="{00000000-0000-0000-0000-000000000000}"/>
  <bookViews>
    <workbookView xWindow="-10140" yWindow="12852" windowWidth="23256" windowHeight="12456" tabRatio="808" xr2:uid="{00000000-000D-0000-FFFF-FFFF00000000}"/>
  </bookViews>
  <sheets>
    <sheet name="F" sheetId="53" r:id="rId1"/>
    <sheet name="F.1.1" sheetId="67" r:id="rId2"/>
    <sheet name="F.1.2" sheetId="61" r:id="rId3"/>
    <sheet name="F.1.3" sheetId="68" r:id="rId4"/>
    <sheet name="F.2.1" sheetId="34" r:id="rId5"/>
    <sheet name="F.2.2" sheetId="51" r:id="rId6"/>
    <sheet name="F.2.2.1" sheetId="54" r:id="rId7"/>
    <sheet name="F.2.2.2" sheetId="55" r:id="rId8"/>
    <sheet name="F.2.2.3" sheetId="56" r:id="rId9"/>
    <sheet name="F.2.2.4" sheetId="57" r:id="rId10"/>
    <sheet name="F.3.1" sheetId="58" r:id="rId11"/>
    <sheet name="F.3.2" sheetId="59" r:id="rId12"/>
    <sheet name="F.4.1" sheetId="69" r:id="rId13"/>
    <sheet name="F.4.2" sheetId="70" r:id="rId14"/>
    <sheet name="F.4.3" sheetId="71" r:id="rId15"/>
    <sheet name="F.5.1" sheetId="72" r:id="rId16"/>
    <sheet name="F.5.2" sheetId="73" r:id="rId17"/>
    <sheet name="F.5.3" sheetId="74" r:id="rId18"/>
    <sheet name="F.6.1" sheetId="65" r:id="rId19"/>
    <sheet name="F.6.2" sheetId="49" r:id="rId20"/>
  </sheets>
  <externalReferences>
    <externalReference r:id="rId21"/>
  </externalReferences>
  <definedNames>
    <definedName name="A._Kerncijfers" localSheetId="3">[1]A!#REF!</definedName>
    <definedName name="A._Kerncijfers">[1]A!#REF!</definedName>
    <definedName name="_xlnm.Database" localSheetId="3">#REF!</definedName>
    <definedName name="_xlnm.Database" localSheetId="18">#REF!</definedName>
    <definedName name="_xlnm.Database" localSheetId="19">#REF!</definedName>
    <definedName name="_xlnm.Database">#REF!</definedName>
    <definedName name="_xlnm.Print_Titles" localSheetId="1">'F.1.1'!$1:$5</definedName>
    <definedName name="_xlnm.Print_Titles" localSheetId="2">'F.1.2'!$1:$5</definedName>
    <definedName name="_xlnm.Print_Titles" localSheetId="3">'F.1.3'!$1:$5</definedName>
    <definedName name="_xlnm.Print_Titles" localSheetId="4">'F.2.1'!$A:$A,'F.2.1'!$1:$5</definedName>
    <definedName name="_xlnm.Print_Titles" localSheetId="5">'F.2.2'!$1:$5</definedName>
    <definedName name="_xlnm.Print_Titles" localSheetId="6">'F.2.2.1'!$1:$5</definedName>
    <definedName name="_xlnm.Print_Titles" localSheetId="7">'F.2.2.2'!$1:$5</definedName>
    <definedName name="_xlnm.Print_Titles" localSheetId="8">'F.2.2.3'!$1:$5</definedName>
    <definedName name="_xlnm.Print_Titles" localSheetId="9">'F.2.2.4'!$1:$5</definedName>
    <definedName name="_xlnm.Print_Titles" localSheetId="10">'F.3.1'!$1:$5</definedName>
    <definedName name="_xlnm.Print_Titles" localSheetId="11">'F.3.2'!$1:$5</definedName>
    <definedName name="_xlnm.Print_Titles" localSheetId="12">'F.4.1'!$1:$5</definedName>
    <definedName name="_xlnm.Print_Titles" localSheetId="13">'F.4.2'!$1:$5</definedName>
    <definedName name="_xlnm.Print_Titles" localSheetId="14">'F.4.3'!$1:$5</definedName>
    <definedName name="_xlnm.Print_Titles" localSheetId="15">'F.5.1'!$1:$5</definedName>
    <definedName name="_xlnm.Print_Titles" localSheetId="16">'F.5.2'!$1:$5</definedName>
    <definedName name="_xlnm.Print_Titles" localSheetId="17">'F.5.3'!$1:$5</definedName>
    <definedName name="_xlnm.Print_Titles" localSheetId="18">'F.6.1'!$1:$5</definedName>
    <definedName name="_xlnm.Print_Titles" localSheetId="19">'F.6.2'!$1:$5</definedName>
    <definedName name="Query1" localSheetId="3">#REF!</definedName>
    <definedName name="Query1">#REF!</definedName>
    <definedName name="_xlnm.Print_Area" localSheetId="0">F!$A$1:$H$63</definedName>
    <definedName name="_xlnm.Print_Area" localSheetId="1">'F.1.1'!$A$1:$T$93</definedName>
    <definedName name="_xlnm.Print_Area" localSheetId="2">'F.1.2'!$A$1:$I$67</definedName>
    <definedName name="_xlnm.Print_Area" localSheetId="3">'F.1.3'!$A$1:$I$44</definedName>
    <definedName name="_xlnm.Print_Area" localSheetId="4">'F.2.1'!$A$1:$AL$80</definedName>
    <definedName name="_xlnm.Print_Area" localSheetId="5">'F.2.2'!$A$1:$M$55</definedName>
    <definedName name="_xlnm.Print_Area" localSheetId="6">'F.2.2.1'!$A$1:$K$55</definedName>
    <definedName name="_xlnm.Print_Area" localSheetId="7">'F.2.2.2'!$A$1:$N$55</definedName>
    <definedName name="_xlnm.Print_Area" localSheetId="8">'F.2.2.3'!$A$1:$N$55</definedName>
    <definedName name="_xlnm.Print_Area" localSheetId="9">'F.2.2.4'!$A$1:$K$55</definedName>
    <definedName name="_xlnm.Print_Area" localSheetId="10">'F.3.1'!$A$1:$AC$80</definedName>
    <definedName name="_xlnm.Print_Area" localSheetId="11">'F.3.2'!$A$1:$Z$77</definedName>
    <definedName name="_xlnm.Print_Area" localSheetId="12">'F.4.1'!$A$1:$U$68</definedName>
    <definedName name="_xlnm.Print_Area" localSheetId="13">'F.4.2'!$A$1:$W$70</definedName>
    <definedName name="_xlnm.Print_Area" localSheetId="14">'F.4.3'!$A$1:$K$64</definedName>
    <definedName name="_xlnm.Print_Area" localSheetId="15">'F.5.1'!$A$1:$U$67</definedName>
    <definedName name="_xlnm.Print_Area" localSheetId="16">'F.5.2'!$A$1:$I$64</definedName>
    <definedName name="_xlnm.Print_Area" localSheetId="17">'F.5.3'!$A$1:$W$68</definedName>
    <definedName name="_xlnm.Print_Area" localSheetId="18">'F.6.1'!$A$1:$W$65</definedName>
    <definedName name="_xlnm.Print_Area" localSheetId="19">'F.6.2'!$A$1:$J$62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J60" i="34" l="1"/>
  <c r="AJ61" i="34"/>
  <c r="AJ62" i="34"/>
  <c r="AJ63" i="34"/>
  <c r="AJ64" i="34"/>
  <c r="AJ65" i="34"/>
  <c r="AJ66" i="34"/>
  <c r="AJ67" i="34"/>
  <c r="AJ68" i="34"/>
  <c r="AJ69" i="34"/>
  <c r="AJ70" i="34"/>
  <c r="AJ71" i="34"/>
  <c r="AJ72" i="34"/>
  <c r="AJ73" i="34"/>
  <c r="AJ74" i="34"/>
  <c r="AJ75" i="34"/>
  <c r="AJ76" i="34"/>
  <c r="AJ77" i="34"/>
  <c r="AJ78" i="34"/>
  <c r="AJ59" i="34"/>
  <c r="AJ35" i="34"/>
  <c r="AJ36" i="34"/>
  <c r="AJ37" i="34"/>
  <c r="AJ38" i="34"/>
  <c r="AJ39" i="34"/>
  <c r="AJ40" i="34"/>
  <c r="AJ41" i="34"/>
  <c r="AJ42" i="34"/>
  <c r="AJ43" i="34"/>
  <c r="AJ44" i="34"/>
  <c r="AJ45" i="34"/>
  <c r="AJ46" i="34"/>
  <c r="AJ47" i="34"/>
  <c r="AJ48" i="34"/>
  <c r="AJ49" i="34"/>
  <c r="AJ50" i="34"/>
  <c r="AJ51" i="34"/>
  <c r="AJ52" i="34"/>
  <c r="AJ53" i="34"/>
  <c r="AJ34" i="34"/>
  <c r="AL78" i="34"/>
  <c r="AK78" i="34"/>
  <c r="AL77" i="34"/>
  <c r="AK77" i="34"/>
  <c r="AL76" i="34"/>
  <c r="AK76" i="34"/>
  <c r="AL75" i="34"/>
  <c r="AK75" i="34"/>
  <c r="AL74" i="34"/>
  <c r="AK74" i="34"/>
  <c r="AL73" i="34"/>
  <c r="AK73" i="34"/>
  <c r="AL72" i="34"/>
  <c r="AK72" i="34"/>
  <c r="AL71" i="34"/>
  <c r="AK71" i="34"/>
  <c r="AL70" i="34"/>
  <c r="AK70" i="34"/>
  <c r="AL69" i="34"/>
  <c r="AK69" i="34"/>
  <c r="AL68" i="34"/>
  <c r="AK68" i="34"/>
  <c r="AL67" i="34"/>
  <c r="AK67" i="34"/>
  <c r="AL66" i="34"/>
  <c r="AK66" i="34"/>
  <c r="AL65" i="34"/>
  <c r="AK65" i="34"/>
  <c r="AL64" i="34"/>
  <c r="AK64" i="34"/>
  <c r="AL63" i="34"/>
  <c r="AK63" i="34"/>
  <c r="AL62" i="34"/>
  <c r="AK62" i="34"/>
  <c r="AL61" i="34"/>
  <c r="AK61" i="34"/>
  <c r="AL60" i="34"/>
  <c r="AK60" i="34"/>
  <c r="AL59" i="34"/>
  <c r="AK59" i="34"/>
  <c r="AL53" i="34"/>
  <c r="AK53" i="34"/>
  <c r="AL52" i="34"/>
  <c r="AK52" i="34"/>
  <c r="AL51" i="34"/>
  <c r="AK51" i="34"/>
  <c r="AL50" i="34"/>
  <c r="AK50" i="34"/>
  <c r="AL49" i="34"/>
  <c r="AK49" i="34"/>
  <c r="AL48" i="34"/>
  <c r="AK48" i="34"/>
  <c r="AL47" i="34"/>
  <c r="AK47" i="34"/>
  <c r="AL46" i="34"/>
  <c r="AK46" i="34"/>
  <c r="AL45" i="34"/>
  <c r="AK45" i="34"/>
  <c r="AL44" i="34"/>
  <c r="AK44" i="34"/>
  <c r="AL43" i="34"/>
  <c r="AK43" i="34"/>
  <c r="AL42" i="34"/>
  <c r="AK42" i="34"/>
  <c r="AL41" i="34"/>
  <c r="AK41" i="34"/>
  <c r="AL40" i="34"/>
  <c r="AK40" i="34"/>
  <c r="AL39" i="34"/>
  <c r="AK39" i="34"/>
  <c r="AL38" i="34"/>
  <c r="AK38" i="34"/>
  <c r="AL37" i="34"/>
  <c r="AK37" i="34"/>
  <c r="AL36" i="34"/>
  <c r="AK36" i="34"/>
  <c r="AL35" i="34"/>
  <c r="AK35" i="34"/>
  <c r="AL34" i="34"/>
  <c r="AK34" i="34"/>
  <c r="AK10" i="34"/>
  <c r="AL10" i="34"/>
  <c r="AK11" i="34"/>
  <c r="AL11" i="34"/>
  <c r="AK12" i="34"/>
  <c r="AL12" i="34"/>
  <c r="AK13" i="34"/>
  <c r="AL13" i="34"/>
  <c r="AK14" i="34"/>
  <c r="AL14" i="34"/>
  <c r="AK15" i="34"/>
  <c r="AL15" i="34"/>
  <c r="AK16" i="34"/>
  <c r="AL16" i="34"/>
  <c r="AK17" i="34"/>
  <c r="AL17" i="34"/>
  <c r="AK18" i="34"/>
  <c r="AL18" i="34"/>
  <c r="AK19" i="34"/>
  <c r="AL19" i="34"/>
  <c r="AK20" i="34"/>
  <c r="AL20" i="34"/>
  <c r="AK21" i="34"/>
  <c r="AL21" i="34"/>
  <c r="AK22" i="34"/>
  <c r="AL22" i="34"/>
  <c r="AK23" i="34"/>
  <c r="AL23" i="34"/>
  <c r="AK24" i="34"/>
  <c r="AL24" i="34"/>
  <c r="AK25" i="34"/>
  <c r="AL25" i="34"/>
  <c r="AK26" i="34"/>
  <c r="AL26" i="34"/>
  <c r="AK27" i="34"/>
  <c r="AL27" i="34"/>
  <c r="AK28" i="34"/>
  <c r="AL28" i="34"/>
  <c r="AL9" i="34"/>
  <c r="AK9" i="34"/>
  <c r="AJ10" i="34"/>
  <c r="AJ11" i="34"/>
  <c r="AJ12" i="34"/>
  <c r="AJ13" i="34"/>
  <c r="AJ14" i="34"/>
  <c r="AJ15" i="34"/>
  <c r="AJ16" i="34"/>
  <c r="AJ17" i="34"/>
  <c r="AJ18" i="34"/>
  <c r="AJ19" i="34"/>
  <c r="AJ20" i="34"/>
  <c r="AJ21" i="34"/>
  <c r="AJ22" i="34"/>
  <c r="AJ23" i="34"/>
  <c r="AJ24" i="34"/>
  <c r="AJ25" i="34"/>
  <c r="AJ26" i="34"/>
  <c r="AJ27" i="34"/>
  <c r="AJ28" i="34"/>
  <c r="AJ9" i="34"/>
  <c r="I10" i="54"/>
  <c r="J10" i="54"/>
  <c r="K10" i="54"/>
  <c r="I11" i="54"/>
  <c r="J11" i="54"/>
  <c r="K11" i="54"/>
  <c r="I12" i="54"/>
  <c r="J12" i="54"/>
  <c r="K12" i="54"/>
  <c r="I13" i="54"/>
  <c r="J13" i="54"/>
  <c r="K13" i="54"/>
  <c r="I14" i="54"/>
  <c r="J14" i="54"/>
  <c r="K14" i="54"/>
  <c r="I15" i="54"/>
  <c r="J15" i="54"/>
  <c r="K15" i="54"/>
  <c r="I16" i="54"/>
  <c r="J16" i="54"/>
  <c r="K16" i="54"/>
  <c r="I17" i="54"/>
  <c r="J17" i="54"/>
  <c r="K17" i="54"/>
  <c r="I18" i="54"/>
  <c r="J18" i="54"/>
  <c r="K18" i="54"/>
  <c r="I19" i="54"/>
  <c r="J19" i="54"/>
  <c r="K19" i="54"/>
  <c r="I20" i="54"/>
  <c r="J20" i="54"/>
  <c r="K20" i="54"/>
  <c r="I21" i="54"/>
  <c r="J21" i="54"/>
  <c r="K21" i="54"/>
  <c r="I22" i="54"/>
  <c r="J22" i="54"/>
  <c r="K22" i="54"/>
  <c r="I23" i="54"/>
  <c r="J23" i="54"/>
  <c r="K23" i="54"/>
  <c r="I24" i="54"/>
  <c r="J24" i="54"/>
  <c r="K24" i="54"/>
  <c r="I25" i="54"/>
  <c r="J25" i="54"/>
  <c r="K25" i="54"/>
  <c r="I26" i="54"/>
  <c r="J26" i="54"/>
  <c r="K26" i="54"/>
  <c r="I27" i="54"/>
  <c r="J27" i="54"/>
  <c r="K27" i="54"/>
  <c r="I28" i="54"/>
  <c r="J28" i="54"/>
  <c r="K28" i="54"/>
  <c r="K9" i="54"/>
  <c r="J9" i="54"/>
  <c r="I9" i="54"/>
  <c r="S60" i="72" l="1"/>
  <c r="S59" i="72"/>
  <c r="S58" i="72"/>
  <c r="S57" i="72"/>
  <c r="S56" i="72"/>
  <c r="S55" i="72"/>
  <c r="S54" i="72"/>
  <c r="S53" i="72"/>
  <c r="S52" i="72"/>
  <c r="S51" i="72"/>
  <c r="S50" i="72"/>
  <c r="S49" i="72"/>
  <c r="S48" i="72"/>
  <c r="S47" i="72"/>
  <c r="S46" i="72"/>
  <c r="S45" i="72"/>
  <c r="S44" i="72"/>
  <c r="S43" i="72"/>
  <c r="S42" i="72"/>
  <c r="S41" i="72"/>
  <c r="S40" i="72"/>
  <c r="C29" i="71"/>
  <c r="D29" i="71"/>
  <c r="F29" i="71"/>
  <c r="G29" i="71"/>
  <c r="H29" i="71"/>
  <c r="I29" i="71"/>
  <c r="J29" i="71"/>
  <c r="B29" i="71"/>
  <c r="S41" i="69"/>
  <c r="S42" i="69"/>
  <c r="S43" i="69"/>
  <c r="S44" i="69"/>
  <c r="S45" i="69"/>
  <c r="S46" i="69"/>
  <c r="S47" i="69"/>
  <c r="S48" i="69"/>
  <c r="S49" i="69"/>
  <c r="S50" i="69"/>
  <c r="S51" i="69"/>
  <c r="S52" i="69"/>
  <c r="S53" i="69"/>
  <c r="S54" i="69"/>
  <c r="S55" i="69"/>
  <c r="S56" i="69"/>
  <c r="S57" i="69"/>
  <c r="S58" i="69"/>
  <c r="S59" i="69"/>
  <c r="S60" i="69"/>
  <c r="S40" i="69"/>
  <c r="V40" i="65" l="1"/>
  <c r="W40" i="65"/>
  <c r="V41" i="65"/>
  <c r="W41" i="65"/>
  <c r="V42" i="65"/>
  <c r="W42" i="65"/>
  <c r="V43" i="65"/>
  <c r="W43" i="65"/>
  <c r="V44" i="65"/>
  <c r="W44" i="65"/>
  <c r="V45" i="65"/>
  <c r="W45" i="65"/>
  <c r="V46" i="65"/>
  <c r="W46" i="65"/>
  <c r="V47" i="65"/>
  <c r="W47" i="65"/>
  <c r="V48" i="65"/>
  <c r="W48" i="65"/>
  <c r="V49" i="65"/>
  <c r="W49" i="65"/>
  <c r="V50" i="65"/>
  <c r="W50" i="65"/>
  <c r="V51" i="65"/>
  <c r="W51" i="65"/>
  <c r="V52" i="65"/>
  <c r="W52" i="65"/>
  <c r="V53" i="65"/>
  <c r="W53" i="65"/>
  <c r="V54" i="65"/>
  <c r="W54" i="65"/>
  <c r="V55" i="65"/>
  <c r="W55" i="65"/>
  <c r="V56" i="65"/>
  <c r="W56" i="65"/>
  <c r="V57" i="65"/>
  <c r="W57" i="65"/>
  <c r="V58" i="65"/>
  <c r="W58" i="65"/>
  <c r="V59" i="65"/>
  <c r="W59" i="65"/>
  <c r="V60" i="65"/>
  <c r="W60" i="65"/>
  <c r="W39" i="65"/>
  <c r="V39" i="65"/>
  <c r="S61" i="65"/>
  <c r="S62" i="65" s="1"/>
  <c r="R64" i="72"/>
  <c r="U63" i="72"/>
  <c r="T63" i="72"/>
  <c r="U62" i="72"/>
  <c r="T62" i="72"/>
  <c r="U61" i="72"/>
  <c r="T61" i="72"/>
  <c r="U60" i="72"/>
  <c r="T60" i="72"/>
  <c r="U59" i="72"/>
  <c r="T59" i="72"/>
  <c r="U58" i="72"/>
  <c r="T58" i="72"/>
  <c r="U57" i="72"/>
  <c r="T57" i="72"/>
  <c r="U56" i="72"/>
  <c r="T56" i="72"/>
  <c r="U55" i="72"/>
  <c r="T55" i="72"/>
  <c r="U54" i="72"/>
  <c r="T54" i="72"/>
  <c r="U53" i="72"/>
  <c r="T53" i="72"/>
  <c r="U52" i="72"/>
  <c r="T52" i="72"/>
  <c r="U51" i="72"/>
  <c r="T51" i="72"/>
  <c r="U50" i="72"/>
  <c r="T50" i="72"/>
  <c r="U49" i="72"/>
  <c r="T49" i="72"/>
  <c r="U48" i="72"/>
  <c r="T48" i="72"/>
  <c r="U47" i="72"/>
  <c r="T47" i="72"/>
  <c r="U46" i="72"/>
  <c r="T46" i="72"/>
  <c r="U45" i="72"/>
  <c r="T45" i="72"/>
  <c r="U44" i="72"/>
  <c r="T44" i="72"/>
  <c r="U43" i="72"/>
  <c r="T43" i="72"/>
  <c r="U42" i="72"/>
  <c r="T42" i="72"/>
  <c r="U41" i="72"/>
  <c r="T41" i="72"/>
  <c r="U40" i="72"/>
  <c r="T40" i="72"/>
  <c r="T41" i="69"/>
  <c r="U41" i="69"/>
  <c r="T42" i="69"/>
  <c r="U42" i="69"/>
  <c r="T43" i="69"/>
  <c r="U43" i="69"/>
  <c r="T44" i="69"/>
  <c r="U44" i="69"/>
  <c r="T45" i="69"/>
  <c r="U45" i="69"/>
  <c r="T46" i="69"/>
  <c r="U46" i="69"/>
  <c r="T47" i="69"/>
  <c r="U47" i="69"/>
  <c r="T48" i="69"/>
  <c r="U48" i="69"/>
  <c r="T49" i="69"/>
  <c r="U49" i="69"/>
  <c r="T50" i="69"/>
  <c r="U50" i="69"/>
  <c r="T51" i="69"/>
  <c r="U51" i="69"/>
  <c r="T52" i="69"/>
  <c r="U52" i="69"/>
  <c r="T53" i="69"/>
  <c r="U53" i="69"/>
  <c r="T54" i="69"/>
  <c r="U54" i="69"/>
  <c r="T55" i="69"/>
  <c r="U55" i="69"/>
  <c r="T56" i="69"/>
  <c r="U56" i="69"/>
  <c r="T57" i="69"/>
  <c r="U57" i="69"/>
  <c r="T58" i="69"/>
  <c r="U58" i="69"/>
  <c r="T59" i="69"/>
  <c r="U59" i="69"/>
  <c r="T60" i="69"/>
  <c r="U60" i="69"/>
  <c r="T61" i="69"/>
  <c r="U61" i="69"/>
  <c r="T62" i="69"/>
  <c r="U62" i="69"/>
  <c r="T63" i="69"/>
  <c r="U63" i="69"/>
  <c r="U40" i="69"/>
  <c r="T40" i="69"/>
  <c r="R64" i="69"/>
  <c r="AI28" i="34"/>
  <c r="T91" i="67"/>
  <c r="S91" i="67"/>
  <c r="T90" i="67"/>
  <c r="S90" i="67"/>
  <c r="T89" i="67"/>
  <c r="S89" i="67"/>
  <c r="T88" i="67"/>
  <c r="S88" i="67"/>
  <c r="T87" i="67"/>
  <c r="S87" i="67"/>
  <c r="T86" i="67"/>
  <c r="S86" i="67"/>
  <c r="T85" i="67"/>
  <c r="S85" i="67"/>
  <c r="T84" i="67"/>
  <c r="S84" i="67"/>
  <c r="T82" i="67"/>
  <c r="S82" i="67"/>
  <c r="T81" i="67"/>
  <c r="S81" i="67"/>
  <c r="T80" i="67"/>
  <c r="S80" i="67"/>
  <c r="T79" i="67"/>
  <c r="S79" i="67"/>
  <c r="T78" i="67"/>
  <c r="S78" i="67"/>
  <c r="T77" i="67"/>
  <c r="S77" i="67"/>
  <c r="T76" i="67"/>
  <c r="S76" i="67"/>
  <c r="T75" i="67"/>
  <c r="S75" i="67"/>
  <c r="T73" i="67"/>
  <c r="S73" i="67"/>
  <c r="T72" i="67"/>
  <c r="S72" i="67"/>
  <c r="T71" i="67"/>
  <c r="S71" i="67"/>
  <c r="T70" i="67"/>
  <c r="S70" i="67"/>
  <c r="T69" i="67"/>
  <c r="S69" i="67"/>
  <c r="T68" i="67"/>
  <c r="S68" i="67"/>
  <c r="T67" i="67"/>
  <c r="S67" i="67"/>
  <c r="T66" i="67"/>
  <c r="S66" i="67"/>
  <c r="T65" i="67"/>
  <c r="S65" i="67"/>
  <c r="T64" i="67"/>
  <c r="S64" i="67"/>
  <c r="T63" i="67"/>
  <c r="S63" i="67"/>
  <c r="T62" i="67"/>
  <c r="S62" i="67"/>
  <c r="T61" i="67"/>
  <c r="S61" i="67"/>
  <c r="T60" i="67"/>
  <c r="S60" i="67"/>
  <c r="T59" i="67"/>
  <c r="S59" i="67"/>
  <c r="T58" i="67"/>
  <c r="S58" i="67"/>
  <c r="T57" i="67"/>
  <c r="S57" i="67"/>
  <c r="T56" i="67"/>
  <c r="S56" i="67"/>
  <c r="T55" i="67"/>
  <c r="S55" i="67"/>
  <c r="T54" i="67"/>
  <c r="S54" i="67"/>
  <c r="R61" i="65" l="1"/>
  <c r="R62" i="65" s="1"/>
  <c r="P60" i="72"/>
  <c r="P63" i="72" s="1"/>
  <c r="P64" i="69"/>
  <c r="I41" i="68"/>
  <c r="H41" i="68"/>
  <c r="G41" i="68"/>
  <c r="F41" i="68"/>
  <c r="I40" i="68"/>
  <c r="H40" i="68"/>
  <c r="G40" i="68"/>
  <c r="F40" i="68"/>
  <c r="I39" i="68"/>
  <c r="H39" i="68"/>
  <c r="G39" i="68"/>
  <c r="F39" i="68"/>
  <c r="I38" i="68"/>
  <c r="H38" i="68"/>
  <c r="G38" i="68"/>
  <c r="F38" i="68"/>
  <c r="T61" i="65"/>
  <c r="W61" i="65" l="1"/>
  <c r="V61" i="65"/>
  <c r="P64" i="72"/>
  <c r="Q64" i="69"/>
  <c r="Q61" i="65" l="1"/>
  <c r="Q62" i="65" s="1"/>
  <c r="O60" i="72"/>
  <c r="N60" i="69"/>
  <c r="O60" i="69"/>
  <c r="B35" i="51"/>
  <c r="B36" i="51"/>
  <c r="B37" i="51"/>
  <c r="B38" i="51"/>
  <c r="B39" i="51"/>
  <c r="B40" i="51"/>
  <c r="B41" i="51"/>
  <c r="B42" i="51"/>
  <c r="B43" i="51"/>
  <c r="B44" i="51"/>
  <c r="B45" i="51"/>
  <c r="B46" i="51"/>
  <c r="B47" i="51"/>
  <c r="B48" i="51"/>
  <c r="B49" i="51"/>
  <c r="B50" i="51"/>
  <c r="B51" i="51"/>
  <c r="B52" i="51"/>
  <c r="B53" i="51"/>
  <c r="B34" i="51"/>
  <c r="O63" i="72" l="1"/>
  <c r="O64" i="72" s="1"/>
  <c r="N63" i="69"/>
  <c r="N64" i="69" s="1"/>
  <c r="O63" i="69"/>
  <c r="O64" i="69" l="1"/>
  <c r="O61" i="65"/>
  <c r="O62" i="65" s="1"/>
  <c r="N61" i="65"/>
  <c r="N62" i="65" s="1"/>
  <c r="N60" i="72" l="1"/>
  <c r="M60" i="72"/>
  <c r="L60" i="72"/>
  <c r="L63" i="72" s="1"/>
  <c r="L64" i="69"/>
  <c r="M60" i="69"/>
  <c r="M63" i="69" s="1"/>
  <c r="M64" i="69" s="1"/>
  <c r="L64" i="72" l="1"/>
  <c r="N63" i="72"/>
  <c r="N64" i="72" s="1"/>
  <c r="M63" i="72"/>
  <c r="M64" i="72" s="1"/>
  <c r="Q64" i="72" l="1"/>
  <c r="B42" i="61"/>
  <c r="C42" i="61"/>
  <c r="D42" i="61"/>
  <c r="E42" i="61"/>
  <c r="F42" i="61"/>
  <c r="G42" i="61"/>
  <c r="B43" i="61"/>
  <c r="C43" i="61"/>
  <c r="D43" i="61"/>
  <c r="E43" i="61"/>
  <c r="F43" i="61"/>
  <c r="G43" i="61"/>
  <c r="B44" i="61"/>
  <c r="C44" i="61"/>
  <c r="D44" i="61"/>
  <c r="E44" i="61"/>
  <c r="F44" i="61"/>
  <c r="G44" i="61"/>
  <c r="B45" i="61"/>
  <c r="C45" i="61"/>
  <c r="D45" i="61"/>
  <c r="E45" i="61"/>
  <c r="F45" i="61"/>
  <c r="G45" i="61"/>
  <c r="B46" i="61"/>
  <c r="C46" i="61"/>
  <c r="D46" i="61"/>
  <c r="E46" i="61"/>
  <c r="F46" i="61"/>
  <c r="G46" i="61"/>
  <c r="B47" i="61"/>
  <c r="C47" i="61"/>
  <c r="D47" i="61"/>
  <c r="E47" i="61"/>
  <c r="F47" i="61"/>
  <c r="G47" i="61"/>
  <c r="B48" i="61"/>
  <c r="C48" i="61"/>
  <c r="D48" i="61"/>
  <c r="E48" i="61"/>
  <c r="F48" i="61"/>
  <c r="G48" i="61"/>
  <c r="B49" i="61"/>
  <c r="C49" i="61"/>
  <c r="D49" i="61"/>
  <c r="E49" i="61"/>
  <c r="F49" i="61"/>
  <c r="G49" i="61"/>
  <c r="B50" i="61"/>
  <c r="C50" i="61"/>
  <c r="D50" i="61"/>
  <c r="E50" i="61"/>
  <c r="F50" i="61"/>
  <c r="G50" i="61"/>
  <c r="B51" i="61"/>
  <c r="C51" i="61"/>
  <c r="D51" i="61"/>
  <c r="E51" i="61"/>
  <c r="F51" i="61"/>
  <c r="G51" i="61"/>
  <c r="B52" i="61"/>
  <c r="C52" i="61"/>
  <c r="D52" i="61"/>
  <c r="E52" i="61"/>
  <c r="F52" i="61"/>
  <c r="G52" i="61"/>
  <c r="B53" i="61"/>
  <c r="C53" i="61"/>
  <c r="D53" i="61"/>
  <c r="E53" i="61"/>
  <c r="F53" i="61"/>
  <c r="G53" i="61"/>
  <c r="B54" i="61"/>
  <c r="C54" i="61"/>
  <c r="D54" i="61"/>
  <c r="E54" i="61"/>
  <c r="F54" i="61"/>
  <c r="G54" i="61"/>
  <c r="B55" i="61"/>
  <c r="C55" i="61"/>
  <c r="D55" i="61"/>
  <c r="E55" i="61"/>
  <c r="F55" i="61"/>
  <c r="G55" i="61"/>
  <c r="B56" i="61"/>
  <c r="C56" i="61"/>
  <c r="D56" i="61"/>
  <c r="E56" i="61"/>
  <c r="F56" i="61"/>
  <c r="G56" i="61"/>
  <c r="B57" i="61"/>
  <c r="C57" i="61"/>
  <c r="D57" i="61"/>
  <c r="E57" i="61"/>
  <c r="F57" i="61"/>
  <c r="G57" i="61"/>
  <c r="B58" i="61"/>
  <c r="C58" i="61"/>
  <c r="D58" i="61"/>
  <c r="E58" i="61"/>
  <c r="F58" i="61"/>
  <c r="G58" i="61"/>
  <c r="B59" i="61"/>
  <c r="C59" i="61"/>
  <c r="D59" i="61"/>
  <c r="E59" i="61"/>
  <c r="F59" i="61"/>
  <c r="G59" i="61"/>
  <c r="B60" i="61"/>
  <c r="C60" i="61"/>
  <c r="D60" i="61"/>
  <c r="E60" i="61"/>
  <c r="F60" i="61"/>
  <c r="G60" i="61"/>
  <c r="B61" i="61"/>
  <c r="C61" i="61"/>
  <c r="D61" i="61"/>
  <c r="E61" i="61"/>
  <c r="F61" i="61"/>
  <c r="G61" i="61"/>
  <c r="B62" i="61"/>
  <c r="C62" i="61"/>
  <c r="D62" i="61"/>
  <c r="E62" i="61"/>
  <c r="F62" i="61"/>
  <c r="G62" i="61"/>
  <c r="B63" i="61"/>
  <c r="C63" i="61"/>
  <c r="D63" i="61"/>
  <c r="E63" i="61"/>
  <c r="F63" i="61"/>
  <c r="G63" i="61"/>
  <c r="B64" i="61"/>
  <c r="C64" i="61"/>
  <c r="D64" i="61"/>
  <c r="E64" i="61"/>
  <c r="F64" i="61"/>
  <c r="G64" i="61"/>
  <c r="B65" i="61"/>
  <c r="C65" i="61"/>
  <c r="D65" i="61"/>
  <c r="E65" i="61"/>
  <c r="F65" i="61"/>
  <c r="G65" i="61"/>
  <c r="C41" i="61"/>
  <c r="D41" i="61"/>
  <c r="E41" i="61"/>
  <c r="F41" i="61"/>
  <c r="G41" i="61"/>
  <c r="B41" i="61"/>
  <c r="H29" i="61"/>
  <c r="I29" i="61" s="1"/>
  <c r="I11" i="61"/>
  <c r="I12" i="61"/>
  <c r="I13" i="61"/>
  <c r="I14" i="61"/>
  <c r="I15" i="61"/>
  <c r="I16" i="61"/>
  <c r="I17" i="61"/>
  <c r="I18" i="61"/>
  <c r="I19" i="61"/>
  <c r="I20" i="61"/>
  <c r="I21" i="61"/>
  <c r="I22" i="61"/>
  <c r="I23" i="61"/>
  <c r="I24" i="61"/>
  <c r="I25" i="61"/>
  <c r="I26" i="61"/>
  <c r="I27" i="61"/>
  <c r="I28" i="61"/>
  <c r="I30" i="61"/>
  <c r="I31" i="61"/>
  <c r="I32" i="61"/>
  <c r="I33" i="61"/>
  <c r="I10" i="61"/>
  <c r="H34" i="61" l="1"/>
  <c r="I34" i="61" s="1"/>
  <c r="P61" i="65"/>
  <c r="P62" i="65" s="1"/>
  <c r="C34" i="70" l="1"/>
  <c r="D34" i="70"/>
  <c r="E34" i="70"/>
  <c r="F34" i="70"/>
  <c r="G34" i="70"/>
  <c r="H34" i="70"/>
  <c r="I34" i="70"/>
  <c r="J34" i="70"/>
  <c r="K34" i="70"/>
  <c r="L34" i="70"/>
  <c r="M34" i="70"/>
  <c r="N34" i="70"/>
  <c r="O34" i="70"/>
  <c r="P34" i="70"/>
  <c r="Q34" i="70"/>
  <c r="R34" i="70"/>
  <c r="S34" i="70"/>
  <c r="T34" i="70"/>
  <c r="U34" i="70"/>
  <c r="V34" i="70"/>
  <c r="B34" i="70"/>
  <c r="K64" i="69"/>
  <c r="B53" i="57" l="1"/>
  <c r="B35" i="57"/>
  <c r="B36" i="57"/>
  <c r="B37" i="57"/>
  <c r="B38" i="57"/>
  <c r="B39" i="57"/>
  <c r="B40" i="57"/>
  <c r="B41" i="57"/>
  <c r="B42" i="57"/>
  <c r="B43" i="57"/>
  <c r="B44" i="57"/>
  <c r="B45" i="57"/>
  <c r="B46" i="57"/>
  <c r="B47" i="57"/>
  <c r="B48" i="57"/>
  <c r="B49" i="57"/>
  <c r="B50" i="57"/>
  <c r="B51" i="57"/>
  <c r="B52" i="57"/>
  <c r="B34" i="57"/>
  <c r="B35" i="56"/>
  <c r="B36" i="56"/>
  <c r="B37" i="56"/>
  <c r="B38" i="56"/>
  <c r="B39" i="56"/>
  <c r="B40" i="56"/>
  <c r="B41" i="56"/>
  <c r="B42" i="56"/>
  <c r="B43" i="56"/>
  <c r="B44" i="56"/>
  <c r="B45" i="56"/>
  <c r="B46" i="56"/>
  <c r="B47" i="56"/>
  <c r="B48" i="56"/>
  <c r="B49" i="56"/>
  <c r="B50" i="56"/>
  <c r="B51" i="56"/>
  <c r="B52" i="56"/>
  <c r="B53" i="56"/>
  <c r="B34" i="56"/>
  <c r="B35" i="55"/>
  <c r="B36" i="55"/>
  <c r="B37" i="55"/>
  <c r="B38" i="55"/>
  <c r="B39" i="55"/>
  <c r="B40" i="55"/>
  <c r="B41" i="55"/>
  <c r="B42" i="55"/>
  <c r="B43" i="55"/>
  <c r="B44" i="55"/>
  <c r="B45" i="55"/>
  <c r="B46" i="55"/>
  <c r="B47" i="55"/>
  <c r="B48" i="55"/>
  <c r="B49" i="55"/>
  <c r="B50" i="55"/>
  <c r="B51" i="55"/>
  <c r="B52" i="55"/>
  <c r="B53" i="55"/>
  <c r="B34" i="55"/>
  <c r="B35" i="54"/>
  <c r="B36" i="54"/>
  <c r="B37" i="54"/>
  <c r="B38" i="54"/>
  <c r="B39" i="54"/>
  <c r="B40" i="54"/>
  <c r="B41" i="54"/>
  <c r="B42" i="54"/>
  <c r="B43" i="54"/>
  <c r="B44" i="54"/>
  <c r="B45" i="54"/>
  <c r="B46" i="54"/>
  <c r="B47" i="54"/>
  <c r="B48" i="54"/>
  <c r="B49" i="54"/>
  <c r="B50" i="54"/>
  <c r="B51" i="54"/>
  <c r="B52" i="54"/>
  <c r="B53" i="54"/>
  <c r="B34" i="54"/>
  <c r="J35" i="51"/>
  <c r="K35" i="51"/>
  <c r="L35" i="51"/>
  <c r="M35" i="51"/>
  <c r="J36" i="51"/>
  <c r="K36" i="51"/>
  <c r="L36" i="51"/>
  <c r="M36" i="51"/>
  <c r="J37" i="51"/>
  <c r="K37" i="51"/>
  <c r="L37" i="51"/>
  <c r="M37" i="51"/>
  <c r="J38" i="51"/>
  <c r="K38" i="51"/>
  <c r="L38" i="51"/>
  <c r="M38" i="51"/>
  <c r="J39" i="51"/>
  <c r="K39" i="51"/>
  <c r="L39" i="51"/>
  <c r="M39" i="51"/>
  <c r="J40" i="51"/>
  <c r="K40" i="51"/>
  <c r="L40" i="51"/>
  <c r="M40" i="51"/>
  <c r="J41" i="51"/>
  <c r="K41" i="51"/>
  <c r="L41" i="51"/>
  <c r="M41" i="51"/>
  <c r="J42" i="51"/>
  <c r="K42" i="51"/>
  <c r="L42" i="51"/>
  <c r="M42" i="51"/>
  <c r="J43" i="51"/>
  <c r="K43" i="51"/>
  <c r="L43" i="51"/>
  <c r="M43" i="51"/>
  <c r="J44" i="51"/>
  <c r="K44" i="51"/>
  <c r="L44" i="51"/>
  <c r="M44" i="51"/>
  <c r="J45" i="51"/>
  <c r="K45" i="51"/>
  <c r="L45" i="51"/>
  <c r="M45" i="51"/>
  <c r="J46" i="51"/>
  <c r="K46" i="51"/>
  <c r="L46" i="51"/>
  <c r="M46" i="51"/>
  <c r="J47" i="51"/>
  <c r="K47" i="51"/>
  <c r="L47" i="51"/>
  <c r="M47" i="51"/>
  <c r="J48" i="51"/>
  <c r="K48" i="51"/>
  <c r="L48" i="51"/>
  <c r="M48" i="51"/>
  <c r="J49" i="51"/>
  <c r="K49" i="51"/>
  <c r="L49" i="51"/>
  <c r="M49" i="51"/>
  <c r="J50" i="51"/>
  <c r="K50" i="51"/>
  <c r="L50" i="51"/>
  <c r="M50" i="51"/>
  <c r="J51" i="51"/>
  <c r="K51" i="51"/>
  <c r="L51" i="51"/>
  <c r="M51" i="51"/>
  <c r="J52" i="51"/>
  <c r="K52" i="51"/>
  <c r="L52" i="51"/>
  <c r="M52" i="51"/>
  <c r="J53" i="51"/>
  <c r="K53" i="51"/>
  <c r="L53" i="51"/>
  <c r="M53" i="51"/>
  <c r="M34" i="51"/>
  <c r="L34" i="51"/>
  <c r="K34" i="51"/>
  <c r="J34" i="51"/>
  <c r="K23" i="71"/>
  <c r="K22" i="71"/>
  <c r="K21" i="71"/>
  <c r="J51" i="71" l="1"/>
  <c r="B51" i="71"/>
  <c r="I51" i="71"/>
  <c r="F51" i="71"/>
  <c r="E51" i="71"/>
  <c r="H51" i="71"/>
  <c r="G51" i="71"/>
  <c r="D51" i="71"/>
  <c r="C51" i="71"/>
  <c r="J53" i="71"/>
  <c r="H53" i="71"/>
  <c r="G53" i="71"/>
  <c r="D53" i="71"/>
  <c r="F53" i="71"/>
  <c r="E53" i="71"/>
  <c r="C53" i="71"/>
  <c r="B53" i="71"/>
  <c r="I53" i="71"/>
  <c r="I52" i="71"/>
  <c r="H52" i="71"/>
  <c r="D52" i="71"/>
  <c r="C52" i="71"/>
  <c r="B52" i="71"/>
  <c r="E52" i="71"/>
  <c r="G52" i="71"/>
  <c r="F52" i="71"/>
  <c r="J52" i="71"/>
  <c r="T62" i="65"/>
  <c r="M58" i="65"/>
  <c r="M62" i="65" s="1"/>
  <c r="C60" i="73" l="1"/>
  <c r="D60" i="73"/>
  <c r="E60" i="73"/>
  <c r="C61" i="73"/>
  <c r="D61" i="73"/>
  <c r="E61" i="73"/>
  <c r="H32" i="71"/>
  <c r="I32" i="71"/>
  <c r="J32" i="71"/>
  <c r="F32" i="71"/>
  <c r="G32" i="71"/>
  <c r="D32" i="71"/>
  <c r="W64" i="74"/>
  <c r="V64" i="74"/>
  <c r="U64" i="74"/>
  <c r="T64" i="74"/>
  <c r="S64" i="74"/>
  <c r="R64" i="74"/>
  <c r="Q64" i="74"/>
  <c r="P64" i="74"/>
  <c r="O64" i="74"/>
  <c r="N64" i="74"/>
  <c r="M64" i="74"/>
  <c r="L64" i="74"/>
  <c r="K64" i="74"/>
  <c r="J64" i="74"/>
  <c r="I64" i="74"/>
  <c r="H64" i="74"/>
  <c r="G64" i="74"/>
  <c r="F64" i="74"/>
  <c r="E64" i="74"/>
  <c r="D64" i="74"/>
  <c r="C64" i="74"/>
  <c r="B64" i="74"/>
  <c r="W63" i="74"/>
  <c r="V63" i="74"/>
  <c r="U63" i="74"/>
  <c r="T63" i="74"/>
  <c r="S63" i="74"/>
  <c r="R63" i="74"/>
  <c r="Q63" i="74"/>
  <c r="P63" i="74"/>
  <c r="O63" i="74"/>
  <c r="N63" i="74"/>
  <c r="M63" i="74"/>
  <c r="L63" i="74"/>
  <c r="K63" i="74"/>
  <c r="J63" i="74"/>
  <c r="I63" i="74"/>
  <c r="H63" i="74"/>
  <c r="G63" i="74"/>
  <c r="F63" i="74"/>
  <c r="E63" i="74"/>
  <c r="D63" i="74"/>
  <c r="C63" i="74"/>
  <c r="B63" i="74"/>
  <c r="W62" i="74"/>
  <c r="V62" i="74"/>
  <c r="U62" i="74"/>
  <c r="T62" i="74"/>
  <c r="S62" i="74"/>
  <c r="R62" i="74"/>
  <c r="Q62" i="74"/>
  <c r="P62" i="74"/>
  <c r="O62" i="74"/>
  <c r="N62" i="74"/>
  <c r="M62" i="74"/>
  <c r="L62" i="74"/>
  <c r="K62" i="74"/>
  <c r="J62" i="74"/>
  <c r="I62" i="74"/>
  <c r="H62" i="74"/>
  <c r="G62" i="74"/>
  <c r="F62" i="74"/>
  <c r="E62" i="74"/>
  <c r="D62" i="74"/>
  <c r="C62" i="74"/>
  <c r="B62" i="74"/>
  <c r="W61" i="74"/>
  <c r="V61" i="74"/>
  <c r="U61" i="74"/>
  <c r="T61" i="74"/>
  <c r="S61" i="74"/>
  <c r="R61" i="74"/>
  <c r="Q61" i="74"/>
  <c r="P61" i="74"/>
  <c r="O61" i="74"/>
  <c r="N61" i="74"/>
  <c r="M61" i="74"/>
  <c r="L61" i="74"/>
  <c r="K61" i="74"/>
  <c r="J61" i="74"/>
  <c r="I61" i="74"/>
  <c r="H61" i="74"/>
  <c r="G61" i="74"/>
  <c r="F61" i="74"/>
  <c r="E61" i="74"/>
  <c r="D61" i="74"/>
  <c r="C61" i="74"/>
  <c r="B61" i="74"/>
  <c r="W60" i="74"/>
  <c r="V60" i="74"/>
  <c r="U60" i="74"/>
  <c r="T60" i="74"/>
  <c r="S60" i="74"/>
  <c r="R60" i="74"/>
  <c r="Q60" i="74"/>
  <c r="P60" i="74"/>
  <c r="O60" i="74"/>
  <c r="N60" i="74"/>
  <c r="M60" i="74"/>
  <c r="L60" i="74"/>
  <c r="K60" i="74"/>
  <c r="J60" i="74"/>
  <c r="I60" i="74"/>
  <c r="H60" i="74"/>
  <c r="G60" i="74"/>
  <c r="F60" i="74"/>
  <c r="E60" i="74"/>
  <c r="D60" i="74"/>
  <c r="C60" i="74"/>
  <c r="B60" i="74"/>
  <c r="W59" i="74"/>
  <c r="V59" i="74"/>
  <c r="U59" i="74"/>
  <c r="T59" i="74"/>
  <c r="S59" i="74"/>
  <c r="R59" i="74"/>
  <c r="Q59" i="74"/>
  <c r="P59" i="74"/>
  <c r="O59" i="74"/>
  <c r="N59" i="74"/>
  <c r="M59" i="74"/>
  <c r="L59" i="74"/>
  <c r="K59" i="74"/>
  <c r="J59" i="74"/>
  <c r="I59" i="74"/>
  <c r="H59" i="74"/>
  <c r="G59" i="74"/>
  <c r="F59" i="74"/>
  <c r="E59" i="74"/>
  <c r="D59" i="74"/>
  <c r="C59" i="74"/>
  <c r="B59" i="74"/>
  <c r="W58" i="74"/>
  <c r="V58" i="74"/>
  <c r="U58" i="74"/>
  <c r="T58" i="74"/>
  <c r="S58" i="74"/>
  <c r="R58" i="74"/>
  <c r="Q58" i="74"/>
  <c r="P58" i="74"/>
  <c r="O58" i="74"/>
  <c r="N58" i="74"/>
  <c r="M58" i="74"/>
  <c r="L58" i="74"/>
  <c r="K58" i="74"/>
  <c r="J58" i="74"/>
  <c r="I58" i="74"/>
  <c r="H58" i="74"/>
  <c r="G58" i="74"/>
  <c r="F58" i="74"/>
  <c r="E58" i="74"/>
  <c r="D58" i="74"/>
  <c r="C58" i="74"/>
  <c r="B58" i="74"/>
  <c r="W57" i="74"/>
  <c r="V57" i="74"/>
  <c r="U57" i="74"/>
  <c r="T57" i="74"/>
  <c r="S57" i="74"/>
  <c r="R57" i="74"/>
  <c r="Q57" i="74"/>
  <c r="P57" i="74"/>
  <c r="O57" i="74"/>
  <c r="N57" i="74"/>
  <c r="M57" i="74"/>
  <c r="L57" i="74"/>
  <c r="K57" i="74"/>
  <c r="J57" i="74"/>
  <c r="I57" i="74"/>
  <c r="H57" i="74"/>
  <c r="G57" i="74"/>
  <c r="F57" i="74"/>
  <c r="E57" i="74"/>
  <c r="D57" i="74"/>
  <c r="C57" i="74"/>
  <c r="B57" i="74"/>
  <c r="W56" i="74"/>
  <c r="V56" i="74"/>
  <c r="U56" i="74"/>
  <c r="T56" i="74"/>
  <c r="S56" i="74"/>
  <c r="R56" i="74"/>
  <c r="Q56" i="74"/>
  <c r="P56" i="74"/>
  <c r="O56" i="74"/>
  <c r="N56" i="74"/>
  <c r="M56" i="74"/>
  <c r="L56" i="74"/>
  <c r="K56" i="74"/>
  <c r="J56" i="74"/>
  <c r="I56" i="74"/>
  <c r="H56" i="74"/>
  <c r="G56" i="74"/>
  <c r="F56" i="74"/>
  <c r="E56" i="74"/>
  <c r="D56" i="74"/>
  <c r="C56" i="74"/>
  <c r="B56" i="74"/>
  <c r="W55" i="74"/>
  <c r="V55" i="74"/>
  <c r="U55" i="74"/>
  <c r="T55" i="74"/>
  <c r="S55" i="74"/>
  <c r="R55" i="74"/>
  <c r="Q55" i="74"/>
  <c r="P55" i="74"/>
  <c r="O55" i="74"/>
  <c r="N55" i="74"/>
  <c r="M55" i="74"/>
  <c r="L55" i="74"/>
  <c r="K55" i="74"/>
  <c r="J55" i="74"/>
  <c r="I55" i="74"/>
  <c r="H55" i="74"/>
  <c r="G55" i="74"/>
  <c r="F55" i="74"/>
  <c r="E55" i="74"/>
  <c r="D55" i="74"/>
  <c r="C55" i="74"/>
  <c r="B55" i="74"/>
  <c r="W54" i="74"/>
  <c r="V54" i="74"/>
  <c r="U54" i="74"/>
  <c r="T54" i="74"/>
  <c r="S54" i="74"/>
  <c r="R54" i="74"/>
  <c r="Q54" i="74"/>
  <c r="P54" i="74"/>
  <c r="O54" i="74"/>
  <c r="N54" i="74"/>
  <c r="M54" i="74"/>
  <c r="L54" i="74"/>
  <c r="K54" i="74"/>
  <c r="J54" i="74"/>
  <c r="I54" i="74"/>
  <c r="H54" i="74"/>
  <c r="G54" i="74"/>
  <c r="F54" i="74"/>
  <c r="E54" i="74"/>
  <c r="D54" i="74"/>
  <c r="C54" i="74"/>
  <c r="B54" i="74"/>
  <c r="W53" i="74"/>
  <c r="V53" i="74"/>
  <c r="U53" i="74"/>
  <c r="T53" i="74"/>
  <c r="S53" i="74"/>
  <c r="R53" i="74"/>
  <c r="Q53" i="74"/>
  <c r="P53" i="74"/>
  <c r="O53" i="74"/>
  <c r="N53" i="74"/>
  <c r="M53" i="74"/>
  <c r="L53" i="74"/>
  <c r="K53" i="74"/>
  <c r="J53" i="74"/>
  <c r="I53" i="74"/>
  <c r="H53" i="74"/>
  <c r="G53" i="74"/>
  <c r="F53" i="74"/>
  <c r="E53" i="74"/>
  <c r="D53" i="74"/>
  <c r="C53" i="74"/>
  <c r="B53" i="74"/>
  <c r="W52" i="74"/>
  <c r="V52" i="74"/>
  <c r="U52" i="74"/>
  <c r="T52" i="74"/>
  <c r="S52" i="74"/>
  <c r="R52" i="74"/>
  <c r="Q52" i="74"/>
  <c r="P52" i="74"/>
  <c r="O52" i="74"/>
  <c r="N52" i="74"/>
  <c r="M52" i="74"/>
  <c r="L52" i="74"/>
  <c r="K52" i="74"/>
  <c r="J52" i="74"/>
  <c r="I52" i="74"/>
  <c r="H52" i="74"/>
  <c r="G52" i="74"/>
  <c r="F52" i="74"/>
  <c r="E52" i="74"/>
  <c r="D52" i="74"/>
  <c r="C52" i="74"/>
  <c r="B52" i="74"/>
  <c r="W51" i="74"/>
  <c r="V51" i="74"/>
  <c r="U51" i="74"/>
  <c r="T51" i="74"/>
  <c r="S51" i="74"/>
  <c r="R51" i="74"/>
  <c r="Q51" i="74"/>
  <c r="P51" i="74"/>
  <c r="O51" i="74"/>
  <c r="N51" i="74"/>
  <c r="M51" i="74"/>
  <c r="L51" i="74"/>
  <c r="K51" i="74"/>
  <c r="J51" i="74"/>
  <c r="I51" i="74"/>
  <c r="H51" i="74"/>
  <c r="G51" i="74"/>
  <c r="F51" i="74"/>
  <c r="E51" i="74"/>
  <c r="D51" i="74"/>
  <c r="C51" i="74"/>
  <c r="B51" i="74"/>
  <c r="W50" i="74"/>
  <c r="V50" i="74"/>
  <c r="U50" i="74"/>
  <c r="T50" i="74"/>
  <c r="S50" i="74"/>
  <c r="R50" i="74"/>
  <c r="Q50" i="74"/>
  <c r="P50" i="74"/>
  <c r="O50" i="74"/>
  <c r="N50" i="74"/>
  <c r="M50" i="74"/>
  <c r="L50" i="74"/>
  <c r="K50" i="74"/>
  <c r="J50" i="74"/>
  <c r="I50" i="74"/>
  <c r="H50" i="74"/>
  <c r="G50" i="74"/>
  <c r="F50" i="74"/>
  <c r="E50" i="74"/>
  <c r="D50" i="74"/>
  <c r="C50" i="74"/>
  <c r="B50" i="74"/>
  <c r="W49" i="74"/>
  <c r="V49" i="74"/>
  <c r="U49" i="74"/>
  <c r="T49" i="74"/>
  <c r="S49" i="74"/>
  <c r="R49" i="74"/>
  <c r="Q49" i="74"/>
  <c r="P49" i="74"/>
  <c r="O49" i="74"/>
  <c r="N49" i="74"/>
  <c r="M49" i="74"/>
  <c r="L49" i="74"/>
  <c r="K49" i="74"/>
  <c r="J49" i="74"/>
  <c r="I49" i="74"/>
  <c r="H49" i="74"/>
  <c r="G49" i="74"/>
  <c r="F49" i="74"/>
  <c r="E49" i="74"/>
  <c r="D49" i="74"/>
  <c r="C49" i="74"/>
  <c r="B49" i="74"/>
  <c r="W48" i="74"/>
  <c r="V48" i="74"/>
  <c r="U48" i="74"/>
  <c r="T48" i="74"/>
  <c r="S48" i="74"/>
  <c r="R48" i="74"/>
  <c r="Q48" i="74"/>
  <c r="P48" i="74"/>
  <c r="O48" i="74"/>
  <c r="N48" i="74"/>
  <c r="M48" i="74"/>
  <c r="L48" i="74"/>
  <c r="K48" i="74"/>
  <c r="J48" i="74"/>
  <c r="I48" i="74"/>
  <c r="H48" i="74"/>
  <c r="G48" i="74"/>
  <c r="F48" i="74"/>
  <c r="E48" i="74"/>
  <c r="D48" i="74"/>
  <c r="C48" i="74"/>
  <c r="B48" i="74"/>
  <c r="W47" i="74"/>
  <c r="V47" i="74"/>
  <c r="U47" i="74"/>
  <c r="T47" i="74"/>
  <c r="S47" i="74"/>
  <c r="R47" i="74"/>
  <c r="Q47" i="74"/>
  <c r="P47" i="74"/>
  <c r="O47" i="74"/>
  <c r="N47" i="74"/>
  <c r="M47" i="74"/>
  <c r="L47" i="74"/>
  <c r="K47" i="74"/>
  <c r="J47" i="74"/>
  <c r="I47" i="74"/>
  <c r="H47" i="74"/>
  <c r="G47" i="74"/>
  <c r="F47" i="74"/>
  <c r="E47" i="74"/>
  <c r="D47" i="74"/>
  <c r="C47" i="74"/>
  <c r="B47" i="74"/>
  <c r="W46" i="74"/>
  <c r="V46" i="74"/>
  <c r="U46" i="74"/>
  <c r="T46" i="74"/>
  <c r="S46" i="74"/>
  <c r="R46" i="74"/>
  <c r="Q46" i="74"/>
  <c r="P46" i="74"/>
  <c r="O46" i="74"/>
  <c r="N46" i="74"/>
  <c r="M46" i="74"/>
  <c r="L46" i="74"/>
  <c r="K46" i="74"/>
  <c r="J46" i="74"/>
  <c r="I46" i="74"/>
  <c r="H46" i="74"/>
  <c r="G46" i="74"/>
  <c r="F46" i="74"/>
  <c r="E46" i="74"/>
  <c r="D46" i="74"/>
  <c r="C46" i="74"/>
  <c r="B46" i="74"/>
  <c r="W45" i="74"/>
  <c r="V45" i="74"/>
  <c r="U45" i="74"/>
  <c r="T45" i="74"/>
  <c r="S45" i="74"/>
  <c r="R45" i="74"/>
  <c r="Q45" i="74"/>
  <c r="P45" i="74"/>
  <c r="O45" i="74"/>
  <c r="N45" i="74"/>
  <c r="M45" i="74"/>
  <c r="L45" i="74"/>
  <c r="K45" i="74"/>
  <c r="J45" i="74"/>
  <c r="I45" i="74"/>
  <c r="H45" i="74"/>
  <c r="G45" i="74"/>
  <c r="F45" i="74"/>
  <c r="E45" i="74"/>
  <c r="D45" i="74"/>
  <c r="C45" i="74"/>
  <c r="B45" i="74"/>
  <c r="W44" i="74"/>
  <c r="V44" i="74"/>
  <c r="U44" i="74"/>
  <c r="T44" i="74"/>
  <c r="S44" i="74"/>
  <c r="R44" i="74"/>
  <c r="Q44" i="74"/>
  <c r="P44" i="74"/>
  <c r="O44" i="74"/>
  <c r="N44" i="74"/>
  <c r="M44" i="74"/>
  <c r="L44" i="74"/>
  <c r="K44" i="74"/>
  <c r="J44" i="74"/>
  <c r="I44" i="74"/>
  <c r="H44" i="74"/>
  <c r="G44" i="74"/>
  <c r="F44" i="74"/>
  <c r="E44" i="74"/>
  <c r="D44" i="74"/>
  <c r="C44" i="74"/>
  <c r="B44" i="74"/>
  <c r="V34" i="74"/>
  <c r="V35" i="74" s="1"/>
  <c r="U34" i="74"/>
  <c r="T34" i="74"/>
  <c r="S34" i="74"/>
  <c r="S35" i="74" s="1"/>
  <c r="R34" i="74"/>
  <c r="R35" i="74" s="1"/>
  <c r="Q34" i="74"/>
  <c r="P34" i="74"/>
  <c r="O34" i="74"/>
  <c r="O35" i="74" s="1"/>
  <c r="N34" i="74"/>
  <c r="N35" i="74" s="1"/>
  <c r="M34" i="74"/>
  <c r="L34" i="74"/>
  <c r="K34" i="74"/>
  <c r="K35" i="74" s="1"/>
  <c r="J34" i="74"/>
  <c r="J35" i="74" s="1"/>
  <c r="I34" i="74"/>
  <c r="H34" i="74"/>
  <c r="G34" i="74"/>
  <c r="G35" i="74" s="1"/>
  <c r="F34" i="74"/>
  <c r="F35" i="74" s="1"/>
  <c r="E34" i="74"/>
  <c r="D34" i="74"/>
  <c r="C34" i="74"/>
  <c r="C35" i="74" s="1"/>
  <c r="B34" i="74"/>
  <c r="U66" i="74"/>
  <c r="W65" i="74"/>
  <c r="F39" i="73"/>
  <c r="G39" i="73"/>
  <c r="F40" i="73"/>
  <c r="G40" i="73"/>
  <c r="F41" i="73"/>
  <c r="G41" i="73"/>
  <c r="F42" i="73"/>
  <c r="G42" i="73"/>
  <c r="F43" i="73"/>
  <c r="G43" i="73"/>
  <c r="F44" i="73"/>
  <c r="G44" i="73"/>
  <c r="F45" i="73"/>
  <c r="G45" i="73"/>
  <c r="F46" i="73"/>
  <c r="G46" i="73"/>
  <c r="F47" i="73"/>
  <c r="G47" i="73"/>
  <c r="F48" i="73"/>
  <c r="G48" i="73"/>
  <c r="F49" i="73"/>
  <c r="G49" i="73"/>
  <c r="F50" i="73"/>
  <c r="G50" i="73"/>
  <c r="F51" i="73"/>
  <c r="G51" i="73"/>
  <c r="F52" i="73"/>
  <c r="G52" i="73"/>
  <c r="F53" i="73"/>
  <c r="G53" i="73"/>
  <c r="F54" i="73"/>
  <c r="G54" i="73"/>
  <c r="F55" i="73"/>
  <c r="G55" i="73"/>
  <c r="F56" i="73"/>
  <c r="G56" i="73"/>
  <c r="F57" i="73"/>
  <c r="G57" i="73"/>
  <c r="F58" i="73"/>
  <c r="G58" i="73"/>
  <c r="F60" i="73"/>
  <c r="G60" i="73"/>
  <c r="F61" i="73"/>
  <c r="G61" i="73"/>
  <c r="B35" i="74" l="1"/>
  <c r="W34" i="74"/>
  <c r="M67" i="74" s="1"/>
  <c r="H66" i="74"/>
  <c r="P66" i="74"/>
  <c r="B66" i="74"/>
  <c r="J66" i="74"/>
  <c r="R66" i="74"/>
  <c r="D66" i="74"/>
  <c r="L66" i="74"/>
  <c r="T66" i="74"/>
  <c r="F66" i="74"/>
  <c r="N66" i="74"/>
  <c r="V66" i="74"/>
  <c r="B65" i="74"/>
  <c r="F65" i="74"/>
  <c r="J65" i="74"/>
  <c r="N65" i="74"/>
  <c r="R65" i="74"/>
  <c r="V65" i="74"/>
  <c r="D35" i="74"/>
  <c r="H35" i="74"/>
  <c r="L35" i="74"/>
  <c r="P35" i="74"/>
  <c r="T35" i="74"/>
  <c r="D65" i="74"/>
  <c r="H65" i="74"/>
  <c r="L65" i="74"/>
  <c r="P65" i="74"/>
  <c r="T65" i="74"/>
  <c r="E35" i="74"/>
  <c r="I35" i="74"/>
  <c r="M35" i="74"/>
  <c r="Q35" i="74"/>
  <c r="U35" i="74"/>
  <c r="E65" i="74"/>
  <c r="I65" i="74"/>
  <c r="M65" i="74"/>
  <c r="Q65" i="74"/>
  <c r="U65" i="74"/>
  <c r="C66" i="74"/>
  <c r="G66" i="74"/>
  <c r="K66" i="74"/>
  <c r="O66" i="74"/>
  <c r="S66" i="74"/>
  <c r="W66" i="74"/>
  <c r="C65" i="74"/>
  <c r="G65" i="74"/>
  <c r="K65" i="74"/>
  <c r="O65" i="74"/>
  <c r="S65" i="74"/>
  <c r="E66" i="74"/>
  <c r="I66" i="74"/>
  <c r="M66" i="74"/>
  <c r="Q66" i="74"/>
  <c r="L67" i="74" l="1"/>
  <c r="V67" i="74"/>
  <c r="I67" i="74"/>
  <c r="D67" i="74"/>
  <c r="N67" i="74"/>
  <c r="O67" i="74"/>
  <c r="F67" i="74"/>
  <c r="T67" i="74"/>
  <c r="G67" i="74"/>
  <c r="Q67" i="74"/>
  <c r="P67" i="74"/>
  <c r="S67" i="74"/>
  <c r="C67" i="74"/>
  <c r="J67" i="74"/>
  <c r="W67" i="74"/>
  <c r="W35" i="74"/>
  <c r="B67" i="74"/>
  <c r="H67" i="74"/>
  <c r="K67" i="74"/>
  <c r="R67" i="74"/>
  <c r="U67" i="74"/>
  <c r="E67" i="74"/>
  <c r="P35" i="70" l="1"/>
  <c r="Q35" i="70"/>
  <c r="R35" i="70"/>
  <c r="S35" i="70"/>
  <c r="T35" i="70"/>
  <c r="U35" i="70"/>
  <c r="V35" i="70"/>
  <c r="B45" i="70"/>
  <c r="C45" i="70"/>
  <c r="D45" i="70"/>
  <c r="E45" i="70"/>
  <c r="F45" i="70"/>
  <c r="G45" i="70"/>
  <c r="H45" i="70"/>
  <c r="I45" i="70"/>
  <c r="J45" i="70"/>
  <c r="K45" i="70"/>
  <c r="L45" i="70"/>
  <c r="M45" i="70"/>
  <c r="N45" i="70"/>
  <c r="O45" i="70"/>
  <c r="P45" i="70"/>
  <c r="Q45" i="70"/>
  <c r="R45" i="70"/>
  <c r="S45" i="70"/>
  <c r="T45" i="70"/>
  <c r="U45" i="70"/>
  <c r="V45" i="70"/>
  <c r="W45" i="70"/>
  <c r="B46" i="70"/>
  <c r="C46" i="70"/>
  <c r="D46" i="70"/>
  <c r="E46" i="70"/>
  <c r="F46" i="70"/>
  <c r="G46" i="70"/>
  <c r="H46" i="70"/>
  <c r="I46" i="70"/>
  <c r="J46" i="70"/>
  <c r="K46" i="70"/>
  <c r="L46" i="70"/>
  <c r="M46" i="70"/>
  <c r="N46" i="70"/>
  <c r="O46" i="70"/>
  <c r="P46" i="70"/>
  <c r="Q46" i="70"/>
  <c r="R46" i="70"/>
  <c r="S46" i="70"/>
  <c r="T46" i="70"/>
  <c r="U46" i="70"/>
  <c r="V46" i="70"/>
  <c r="W46" i="70"/>
  <c r="B47" i="70"/>
  <c r="C47" i="70"/>
  <c r="D47" i="70"/>
  <c r="E47" i="70"/>
  <c r="F47" i="70"/>
  <c r="G47" i="70"/>
  <c r="H47" i="70"/>
  <c r="I47" i="70"/>
  <c r="J47" i="70"/>
  <c r="K47" i="70"/>
  <c r="L47" i="70"/>
  <c r="M47" i="70"/>
  <c r="N47" i="70"/>
  <c r="O47" i="70"/>
  <c r="P47" i="70"/>
  <c r="Q47" i="70"/>
  <c r="R47" i="70"/>
  <c r="S47" i="70"/>
  <c r="T47" i="70"/>
  <c r="U47" i="70"/>
  <c r="V47" i="70"/>
  <c r="W47" i="70"/>
  <c r="B48" i="70"/>
  <c r="C48" i="70"/>
  <c r="D48" i="70"/>
  <c r="E48" i="70"/>
  <c r="F48" i="70"/>
  <c r="G48" i="70"/>
  <c r="H48" i="70"/>
  <c r="I48" i="70"/>
  <c r="J48" i="70"/>
  <c r="K48" i="70"/>
  <c r="L48" i="70"/>
  <c r="M48" i="70"/>
  <c r="N48" i="70"/>
  <c r="O48" i="70"/>
  <c r="P48" i="70"/>
  <c r="Q48" i="70"/>
  <c r="R48" i="70"/>
  <c r="S48" i="70"/>
  <c r="T48" i="70"/>
  <c r="U48" i="70"/>
  <c r="V48" i="70"/>
  <c r="W48" i="70"/>
  <c r="B49" i="70"/>
  <c r="C49" i="70"/>
  <c r="D49" i="70"/>
  <c r="E49" i="70"/>
  <c r="F49" i="70"/>
  <c r="G49" i="70"/>
  <c r="H49" i="70"/>
  <c r="I49" i="70"/>
  <c r="J49" i="70"/>
  <c r="K49" i="70"/>
  <c r="L49" i="70"/>
  <c r="M49" i="70"/>
  <c r="N49" i="70"/>
  <c r="O49" i="70"/>
  <c r="P49" i="70"/>
  <c r="Q49" i="70"/>
  <c r="R49" i="70"/>
  <c r="S49" i="70"/>
  <c r="T49" i="70"/>
  <c r="U49" i="70"/>
  <c r="V49" i="70"/>
  <c r="W49" i="70"/>
  <c r="B50" i="70"/>
  <c r="C50" i="70"/>
  <c r="D50" i="70"/>
  <c r="E50" i="70"/>
  <c r="F50" i="70"/>
  <c r="G50" i="70"/>
  <c r="H50" i="70"/>
  <c r="I50" i="70"/>
  <c r="J50" i="70"/>
  <c r="K50" i="70"/>
  <c r="L50" i="70"/>
  <c r="M50" i="70"/>
  <c r="N50" i="70"/>
  <c r="O50" i="70"/>
  <c r="P50" i="70"/>
  <c r="Q50" i="70"/>
  <c r="R50" i="70"/>
  <c r="S50" i="70"/>
  <c r="T50" i="70"/>
  <c r="U50" i="70"/>
  <c r="V50" i="70"/>
  <c r="W50" i="70"/>
  <c r="B51" i="70"/>
  <c r="C51" i="70"/>
  <c r="D51" i="70"/>
  <c r="E51" i="70"/>
  <c r="F51" i="70"/>
  <c r="G51" i="70"/>
  <c r="H51" i="70"/>
  <c r="I51" i="70"/>
  <c r="J51" i="70"/>
  <c r="K51" i="70"/>
  <c r="L51" i="70"/>
  <c r="M51" i="70"/>
  <c r="N51" i="70"/>
  <c r="O51" i="70"/>
  <c r="P51" i="70"/>
  <c r="Q51" i="70"/>
  <c r="R51" i="70"/>
  <c r="S51" i="70"/>
  <c r="T51" i="70"/>
  <c r="U51" i="70"/>
  <c r="V51" i="70"/>
  <c r="W51" i="70"/>
  <c r="B52" i="70"/>
  <c r="C52" i="70"/>
  <c r="D52" i="70"/>
  <c r="E52" i="70"/>
  <c r="F52" i="70"/>
  <c r="G52" i="70"/>
  <c r="H52" i="70"/>
  <c r="I52" i="70"/>
  <c r="J52" i="70"/>
  <c r="K52" i="70"/>
  <c r="L52" i="70"/>
  <c r="M52" i="70"/>
  <c r="N52" i="70"/>
  <c r="O52" i="70"/>
  <c r="P52" i="70"/>
  <c r="Q52" i="70"/>
  <c r="R52" i="70"/>
  <c r="S52" i="70"/>
  <c r="T52" i="70"/>
  <c r="U52" i="70"/>
  <c r="V52" i="70"/>
  <c r="W52" i="70"/>
  <c r="B53" i="70"/>
  <c r="C53" i="70"/>
  <c r="D53" i="70"/>
  <c r="E53" i="70"/>
  <c r="F53" i="70"/>
  <c r="G53" i="70"/>
  <c r="H53" i="70"/>
  <c r="I53" i="70"/>
  <c r="J53" i="70"/>
  <c r="K53" i="70"/>
  <c r="L53" i="70"/>
  <c r="M53" i="70"/>
  <c r="N53" i="70"/>
  <c r="O53" i="70"/>
  <c r="P53" i="70"/>
  <c r="Q53" i="70"/>
  <c r="R53" i="70"/>
  <c r="S53" i="70"/>
  <c r="T53" i="70"/>
  <c r="U53" i="70"/>
  <c r="V53" i="70"/>
  <c r="W53" i="70"/>
  <c r="B54" i="70"/>
  <c r="C54" i="70"/>
  <c r="D54" i="70"/>
  <c r="E54" i="70"/>
  <c r="F54" i="70"/>
  <c r="G54" i="70"/>
  <c r="H54" i="70"/>
  <c r="I54" i="70"/>
  <c r="J54" i="70"/>
  <c r="K54" i="70"/>
  <c r="L54" i="70"/>
  <c r="M54" i="70"/>
  <c r="N54" i="70"/>
  <c r="O54" i="70"/>
  <c r="P54" i="70"/>
  <c r="Q54" i="70"/>
  <c r="R54" i="70"/>
  <c r="S54" i="70"/>
  <c r="T54" i="70"/>
  <c r="U54" i="70"/>
  <c r="V54" i="70"/>
  <c r="W54" i="70"/>
  <c r="B55" i="70"/>
  <c r="C55" i="70"/>
  <c r="D55" i="70"/>
  <c r="E55" i="70"/>
  <c r="F55" i="70"/>
  <c r="G55" i="70"/>
  <c r="H55" i="70"/>
  <c r="I55" i="70"/>
  <c r="J55" i="70"/>
  <c r="K55" i="70"/>
  <c r="L55" i="70"/>
  <c r="M55" i="70"/>
  <c r="N55" i="70"/>
  <c r="O55" i="70"/>
  <c r="P55" i="70"/>
  <c r="Q55" i="70"/>
  <c r="R55" i="70"/>
  <c r="S55" i="70"/>
  <c r="T55" i="70"/>
  <c r="U55" i="70"/>
  <c r="V55" i="70"/>
  <c r="W55" i="70"/>
  <c r="B56" i="70"/>
  <c r="C56" i="70"/>
  <c r="D56" i="70"/>
  <c r="E56" i="70"/>
  <c r="F56" i="70"/>
  <c r="G56" i="70"/>
  <c r="H56" i="70"/>
  <c r="I56" i="70"/>
  <c r="J56" i="70"/>
  <c r="K56" i="70"/>
  <c r="L56" i="70"/>
  <c r="M56" i="70"/>
  <c r="N56" i="70"/>
  <c r="O56" i="70"/>
  <c r="P56" i="70"/>
  <c r="Q56" i="70"/>
  <c r="R56" i="70"/>
  <c r="S56" i="70"/>
  <c r="T56" i="70"/>
  <c r="U56" i="70"/>
  <c r="V56" i="70"/>
  <c r="W56" i="70"/>
  <c r="B57" i="70"/>
  <c r="C57" i="70"/>
  <c r="D57" i="70"/>
  <c r="E57" i="70"/>
  <c r="F57" i="70"/>
  <c r="G57" i="70"/>
  <c r="H57" i="70"/>
  <c r="I57" i="70"/>
  <c r="J57" i="70"/>
  <c r="K57" i="70"/>
  <c r="L57" i="70"/>
  <c r="M57" i="70"/>
  <c r="N57" i="70"/>
  <c r="O57" i="70"/>
  <c r="P57" i="70"/>
  <c r="Q57" i="70"/>
  <c r="R57" i="70"/>
  <c r="S57" i="70"/>
  <c r="T57" i="70"/>
  <c r="U57" i="70"/>
  <c r="V57" i="70"/>
  <c r="W57" i="70"/>
  <c r="B58" i="70"/>
  <c r="C58" i="70"/>
  <c r="D58" i="70"/>
  <c r="E58" i="70"/>
  <c r="F58" i="70"/>
  <c r="G58" i="70"/>
  <c r="H58" i="70"/>
  <c r="I58" i="70"/>
  <c r="J58" i="70"/>
  <c r="K58" i="70"/>
  <c r="L58" i="70"/>
  <c r="M58" i="70"/>
  <c r="N58" i="70"/>
  <c r="O58" i="70"/>
  <c r="P58" i="70"/>
  <c r="Q58" i="70"/>
  <c r="R58" i="70"/>
  <c r="S58" i="70"/>
  <c r="T58" i="70"/>
  <c r="U58" i="70"/>
  <c r="V58" i="70"/>
  <c r="W58" i="70"/>
  <c r="B59" i="70"/>
  <c r="C59" i="70"/>
  <c r="D59" i="70"/>
  <c r="E59" i="70"/>
  <c r="F59" i="70"/>
  <c r="G59" i="70"/>
  <c r="H59" i="70"/>
  <c r="I59" i="70"/>
  <c r="J59" i="70"/>
  <c r="K59" i="70"/>
  <c r="L59" i="70"/>
  <c r="M59" i="70"/>
  <c r="N59" i="70"/>
  <c r="O59" i="70"/>
  <c r="P59" i="70"/>
  <c r="Q59" i="70"/>
  <c r="R59" i="70"/>
  <c r="S59" i="70"/>
  <c r="T59" i="70"/>
  <c r="U59" i="70"/>
  <c r="V59" i="70"/>
  <c r="W59" i="70"/>
  <c r="B60" i="70"/>
  <c r="C60" i="70"/>
  <c r="D60" i="70"/>
  <c r="E60" i="70"/>
  <c r="F60" i="70"/>
  <c r="G60" i="70"/>
  <c r="H60" i="70"/>
  <c r="I60" i="70"/>
  <c r="J60" i="70"/>
  <c r="K60" i="70"/>
  <c r="L60" i="70"/>
  <c r="M60" i="70"/>
  <c r="N60" i="70"/>
  <c r="O60" i="70"/>
  <c r="P60" i="70"/>
  <c r="Q60" i="70"/>
  <c r="R60" i="70"/>
  <c r="S60" i="70"/>
  <c r="T60" i="70"/>
  <c r="U60" i="70"/>
  <c r="V60" i="70"/>
  <c r="W60" i="70"/>
  <c r="B61" i="70"/>
  <c r="C61" i="70"/>
  <c r="D61" i="70"/>
  <c r="E61" i="70"/>
  <c r="F61" i="70"/>
  <c r="G61" i="70"/>
  <c r="H61" i="70"/>
  <c r="I61" i="70"/>
  <c r="J61" i="70"/>
  <c r="K61" i="70"/>
  <c r="L61" i="70"/>
  <c r="M61" i="70"/>
  <c r="N61" i="70"/>
  <c r="O61" i="70"/>
  <c r="P61" i="70"/>
  <c r="Q61" i="70"/>
  <c r="R61" i="70"/>
  <c r="S61" i="70"/>
  <c r="T61" i="70"/>
  <c r="U61" i="70"/>
  <c r="V61" i="70"/>
  <c r="W61" i="70"/>
  <c r="B62" i="70"/>
  <c r="C62" i="70"/>
  <c r="D62" i="70"/>
  <c r="E62" i="70"/>
  <c r="F62" i="70"/>
  <c r="G62" i="70"/>
  <c r="H62" i="70"/>
  <c r="I62" i="70"/>
  <c r="J62" i="70"/>
  <c r="K62" i="70"/>
  <c r="L62" i="70"/>
  <c r="M62" i="70"/>
  <c r="N62" i="70"/>
  <c r="O62" i="70"/>
  <c r="P62" i="70"/>
  <c r="Q62" i="70"/>
  <c r="R62" i="70"/>
  <c r="S62" i="70"/>
  <c r="T62" i="70"/>
  <c r="U62" i="70"/>
  <c r="V62" i="70"/>
  <c r="W62" i="70"/>
  <c r="B63" i="70"/>
  <c r="C63" i="70"/>
  <c r="D63" i="70"/>
  <c r="E63" i="70"/>
  <c r="F63" i="70"/>
  <c r="G63" i="70"/>
  <c r="H63" i="70"/>
  <c r="I63" i="70"/>
  <c r="J63" i="70"/>
  <c r="K63" i="70"/>
  <c r="L63" i="70"/>
  <c r="M63" i="70"/>
  <c r="N63" i="70"/>
  <c r="O63" i="70"/>
  <c r="P63" i="70"/>
  <c r="Q63" i="70"/>
  <c r="R63" i="70"/>
  <c r="S63" i="70"/>
  <c r="T63" i="70"/>
  <c r="U63" i="70"/>
  <c r="V63" i="70"/>
  <c r="W63" i="70"/>
  <c r="B64" i="70"/>
  <c r="C64" i="70"/>
  <c r="D64" i="70"/>
  <c r="E64" i="70"/>
  <c r="F64" i="70"/>
  <c r="G64" i="70"/>
  <c r="H64" i="70"/>
  <c r="I64" i="70"/>
  <c r="J64" i="70"/>
  <c r="K64" i="70"/>
  <c r="L64" i="70"/>
  <c r="M64" i="70"/>
  <c r="N64" i="70"/>
  <c r="O64" i="70"/>
  <c r="P64" i="70"/>
  <c r="Q64" i="70"/>
  <c r="R64" i="70"/>
  <c r="S64" i="70"/>
  <c r="T64" i="70"/>
  <c r="U64" i="70"/>
  <c r="V64" i="70"/>
  <c r="W64" i="70"/>
  <c r="C44" i="70"/>
  <c r="D44" i="70"/>
  <c r="E44" i="70"/>
  <c r="F44" i="70"/>
  <c r="G44" i="70"/>
  <c r="H44" i="70"/>
  <c r="I44" i="70"/>
  <c r="J44" i="70"/>
  <c r="K44" i="70"/>
  <c r="L44" i="70"/>
  <c r="M44" i="70"/>
  <c r="N44" i="70"/>
  <c r="O44" i="70"/>
  <c r="P44" i="70"/>
  <c r="Q44" i="70"/>
  <c r="R44" i="70"/>
  <c r="S44" i="70"/>
  <c r="T44" i="70"/>
  <c r="U44" i="70"/>
  <c r="V44" i="70"/>
  <c r="W44" i="70"/>
  <c r="B44" i="70"/>
  <c r="D31" i="49" l="1"/>
  <c r="D32" i="49" s="1"/>
  <c r="E31" i="49"/>
  <c r="E32" i="49" s="1"/>
  <c r="F31" i="49"/>
  <c r="F32" i="49" s="1"/>
  <c r="H31" i="49"/>
  <c r="H32" i="49" s="1"/>
  <c r="I31" i="49"/>
  <c r="B31" i="49"/>
  <c r="C31" i="49"/>
  <c r="C32" i="49" s="1"/>
  <c r="G31" i="49"/>
  <c r="G32" i="49" s="1"/>
  <c r="J10" i="49"/>
  <c r="J11" i="49"/>
  <c r="J12" i="49"/>
  <c r="E41" i="49" s="1"/>
  <c r="J13" i="49"/>
  <c r="J14" i="49"/>
  <c r="J15" i="49"/>
  <c r="C44" i="49" s="1"/>
  <c r="J16" i="49"/>
  <c r="J17" i="49"/>
  <c r="J18" i="49"/>
  <c r="B47" i="49" s="1"/>
  <c r="J19" i="49"/>
  <c r="C48" i="49" s="1"/>
  <c r="J20" i="49"/>
  <c r="J21" i="49"/>
  <c r="J22" i="49"/>
  <c r="H51" i="49" s="1"/>
  <c r="J23" i="49"/>
  <c r="C52" i="49" s="1"/>
  <c r="J24" i="49"/>
  <c r="J25" i="49"/>
  <c r="J26" i="49"/>
  <c r="J27" i="49"/>
  <c r="J29" i="49"/>
  <c r="J30" i="49"/>
  <c r="J9" i="49"/>
  <c r="C40" i="49"/>
  <c r="U42" i="65"/>
  <c r="C59" i="49" l="1"/>
  <c r="J31" i="49"/>
  <c r="C60" i="49" s="1"/>
  <c r="B58" i="49"/>
  <c r="B54" i="49"/>
  <c r="B46" i="49"/>
  <c r="B53" i="49"/>
  <c r="B44" i="49"/>
  <c r="B40" i="49"/>
  <c r="B50" i="49"/>
  <c r="B42" i="49"/>
  <c r="B49" i="49"/>
  <c r="B45" i="49"/>
  <c r="B41" i="49"/>
  <c r="B56" i="49"/>
  <c r="B52" i="49"/>
  <c r="B48" i="49"/>
  <c r="C56" i="49"/>
  <c r="C38" i="49"/>
  <c r="D55" i="49"/>
  <c r="E51" i="49"/>
  <c r="C47" i="49"/>
  <c r="D43" i="49"/>
  <c r="B39" i="49"/>
  <c r="I32" i="49"/>
  <c r="D51" i="49"/>
  <c r="C55" i="49"/>
  <c r="G43" i="49"/>
  <c r="I39" i="49"/>
  <c r="G55" i="49"/>
  <c r="F47" i="49"/>
  <c r="C43" i="49"/>
  <c r="E39" i="49"/>
  <c r="B59" i="49"/>
  <c r="F55" i="49"/>
  <c r="B55" i="49"/>
  <c r="G51" i="49"/>
  <c r="C51" i="49"/>
  <c r="I47" i="49"/>
  <c r="E47" i="49"/>
  <c r="F43" i="49"/>
  <c r="B43" i="49"/>
  <c r="H39" i="49"/>
  <c r="D39" i="49"/>
  <c r="I38" i="49"/>
  <c r="I55" i="49"/>
  <c r="E55" i="49"/>
  <c r="F51" i="49"/>
  <c r="B51" i="49"/>
  <c r="H47" i="49"/>
  <c r="D47" i="49"/>
  <c r="I43" i="49"/>
  <c r="E43" i="49"/>
  <c r="G39" i="49"/>
  <c r="C39" i="49"/>
  <c r="H38" i="49"/>
  <c r="H55" i="49"/>
  <c r="I51" i="49"/>
  <c r="E49" i="49"/>
  <c r="G47" i="49"/>
  <c r="H43" i="49"/>
  <c r="F39" i="49"/>
  <c r="B32" i="49"/>
  <c r="I58" i="49"/>
  <c r="D59" i="49"/>
  <c r="E53" i="49"/>
  <c r="E45" i="49"/>
  <c r="I60" i="49"/>
  <c r="E38" i="49"/>
  <c r="D53" i="49"/>
  <c r="D49" i="49"/>
  <c r="D45" i="49"/>
  <c r="D41" i="49"/>
  <c r="D38" i="49"/>
  <c r="H56" i="49"/>
  <c r="H52" i="49"/>
  <c r="H48" i="49"/>
  <c r="H44" i="49"/>
  <c r="H40" i="49"/>
  <c r="H59" i="49"/>
  <c r="F59" i="49"/>
  <c r="E58" i="49"/>
  <c r="E54" i="49"/>
  <c r="E50" i="49"/>
  <c r="E46" i="49"/>
  <c r="E42" i="49"/>
  <c r="G38" i="49"/>
  <c r="I53" i="49"/>
  <c r="I49" i="49"/>
  <c r="I45" i="49"/>
  <c r="I41" i="49"/>
  <c r="B38" i="49"/>
  <c r="F38" i="49"/>
  <c r="E56" i="49"/>
  <c r="H53" i="49"/>
  <c r="E52" i="49"/>
  <c r="H49" i="49"/>
  <c r="E48" i="49"/>
  <c r="H45" i="49"/>
  <c r="E44" i="49"/>
  <c r="H41" i="49"/>
  <c r="E40" i="49"/>
  <c r="I59" i="49"/>
  <c r="E59" i="49"/>
  <c r="G56" i="49"/>
  <c r="I54" i="49"/>
  <c r="G52" i="49"/>
  <c r="I50" i="49"/>
  <c r="G48" i="49"/>
  <c r="I46" i="49"/>
  <c r="G44" i="49"/>
  <c r="I42" i="49"/>
  <c r="G40" i="49"/>
  <c r="G59" i="49"/>
  <c r="I56" i="49"/>
  <c r="D56" i="49"/>
  <c r="I52" i="49"/>
  <c r="D52" i="49"/>
  <c r="I48" i="49"/>
  <c r="D48" i="49"/>
  <c r="I44" i="49"/>
  <c r="D44" i="49"/>
  <c r="I40" i="49"/>
  <c r="D40" i="49"/>
  <c r="J28" i="49"/>
  <c r="H58" i="49"/>
  <c r="D58" i="49"/>
  <c r="H54" i="49"/>
  <c r="D54" i="49"/>
  <c r="H50" i="49"/>
  <c r="D50" i="49"/>
  <c r="H46" i="49"/>
  <c r="D46" i="49"/>
  <c r="H42" i="49"/>
  <c r="D42" i="49"/>
  <c r="G58" i="49"/>
  <c r="C58" i="49"/>
  <c r="G54" i="49"/>
  <c r="C54" i="49"/>
  <c r="G53" i="49"/>
  <c r="C53" i="49"/>
  <c r="G50" i="49"/>
  <c r="C50" i="49"/>
  <c r="G49" i="49"/>
  <c r="C49" i="49"/>
  <c r="G46" i="49"/>
  <c r="C46" i="49"/>
  <c r="G45" i="49"/>
  <c r="C45" i="49"/>
  <c r="G42" i="49"/>
  <c r="C42" i="49"/>
  <c r="G41" i="49"/>
  <c r="C41" i="49"/>
  <c r="F58" i="49"/>
  <c r="F56" i="49"/>
  <c r="F54" i="49"/>
  <c r="F53" i="49"/>
  <c r="F52" i="49"/>
  <c r="F50" i="49"/>
  <c r="F49" i="49"/>
  <c r="F48" i="49"/>
  <c r="F46" i="49"/>
  <c r="F45" i="49"/>
  <c r="F44" i="49"/>
  <c r="F42" i="49"/>
  <c r="F41" i="49"/>
  <c r="F40" i="49"/>
  <c r="U57" i="65"/>
  <c r="U53" i="65"/>
  <c r="U49" i="65"/>
  <c r="U45" i="65"/>
  <c r="U41" i="65"/>
  <c r="U56" i="65"/>
  <c r="U52" i="65"/>
  <c r="U48" i="65"/>
  <c r="U44" i="65"/>
  <c r="U40" i="65"/>
  <c r="U39" i="65"/>
  <c r="U55" i="65"/>
  <c r="U51" i="65"/>
  <c r="U47" i="65"/>
  <c r="U43" i="65"/>
  <c r="U58" i="65"/>
  <c r="U54" i="65"/>
  <c r="U50" i="65"/>
  <c r="U46" i="65"/>
  <c r="E60" i="49" l="1"/>
  <c r="H60" i="49"/>
  <c r="D60" i="49"/>
  <c r="F60" i="49"/>
  <c r="G60" i="49"/>
  <c r="B60" i="49"/>
  <c r="D57" i="49"/>
  <c r="B57" i="49"/>
  <c r="E57" i="49"/>
  <c r="H57" i="49"/>
  <c r="C57" i="49"/>
  <c r="I57" i="49"/>
  <c r="F57" i="49"/>
  <c r="G57" i="49"/>
  <c r="C40" i="73"/>
  <c r="D40" i="73"/>
  <c r="E40" i="73"/>
  <c r="C41" i="73"/>
  <c r="D41" i="73"/>
  <c r="E41" i="73"/>
  <c r="C42" i="73"/>
  <c r="D42" i="73"/>
  <c r="E42" i="73"/>
  <c r="C43" i="73"/>
  <c r="D43" i="73"/>
  <c r="E43" i="73"/>
  <c r="C44" i="73"/>
  <c r="D44" i="73"/>
  <c r="E44" i="73"/>
  <c r="C45" i="73"/>
  <c r="D45" i="73"/>
  <c r="E45" i="73"/>
  <c r="C46" i="73"/>
  <c r="D46" i="73"/>
  <c r="E46" i="73"/>
  <c r="C47" i="73"/>
  <c r="D47" i="73"/>
  <c r="E47" i="73"/>
  <c r="C48" i="73"/>
  <c r="D48" i="73"/>
  <c r="E48" i="73"/>
  <c r="C49" i="73"/>
  <c r="D49" i="73"/>
  <c r="E49" i="73"/>
  <c r="C50" i="73"/>
  <c r="D50" i="73"/>
  <c r="E50" i="73"/>
  <c r="C51" i="73"/>
  <c r="D51" i="73"/>
  <c r="E51" i="73"/>
  <c r="C52" i="73"/>
  <c r="D52" i="73"/>
  <c r="E52" i="73"/>
  <c r="C53" i="73"/>
  <c r="D53" i="73"/>
  <c r="E53" i="73"/>
  <c r="C54" i="73"/>
  <c r="D54" i="73"/>
  <c r="E54" i="73"/>
  <c r="C55" i="73"/>
  <c r="D55" i="73"/>
  <c r="E55" i="73"/>
  <c r="C56" i="73"/>
  <c r="D56" i="73"/>
  <c r="E56" i="73"/>
  <c r="C57" i="73"/>
  <c r="D57" i="73"/>
  <c r="E57" i="73"/>
  <c r="C58" i="73"/>
  <c r="D58" i="73"/>
  <c r="E58" i="73"/>
  <c r="D39" i="73"/>
  <c r="E39" i="73"/>
  <c r="C39" i="73"/>
  <c r="B40" i="73"/>
  <c r="B41" i="73"/>
  <c r="B42" i="73"/>
  <c r="B43" i="73"/>
  <c r="B44" i="73"/>
  <c r="B45" i="73"/>
  <c r="B46" i="73"/>
  <c r="B47" i="73"/>
  <c r="B48" i="73"/>
  <c r="B49" i="73"/>
  <c r="B50" i="73"/>
  <c r="B51" i="73"/>
  <c r="B52" i="73"/>
  <c r="B53" i="73"/>
  <c r="B54" i="73"/>
  <c r="B55" i="73"/>
  <c r="B56" i="73"/>
  <c r="B57" i="73"/>
  <c r="B58" i="73"/>
  <c r="B59" i="73"/>
  <c r="B39" i="73"/>
  <c r="C59" i="73"/>
  <c r="D32" i="73"/>
  <c r="D62" i="73" s="1"/>
  <c r="E32" i="73"/>
  <c r="E62" i="73" s="1"/>
  <c r="K31" i="71"/>
  <c r="K30" i="71"/>
  <c r="W34" i="70"/>
  <c r="K60" i="72"/>
  <c r="K10" i="71"/>
  <c r="K11" i="71"/>
  <c r="K12" i="71"/>
  <c r="K13" i="71"/>
  <c r="K14" i="71"/>
  <c r="K15" i="71"/>
  <c r="K16" i="71"/>
  <c r="K17" i="71"/>
  <c r="K18" i="71"/>
  <c r="K19" i="71"/>
  <c r="K20" i="71"/>
  <c r="K24" i="71"/>
  <c r="K25" i="71"/>
  <c r="K26" i="71"/>
  <c r="K27" i="71"/>
  <c r="K28" i="71"/>
  <c r="K9" i="71"/>
  <c r="G61" i="71" l="1"/>
  <c r="F61" i="71"/>
  <c r="E61" i="71"/>
  <c r="D61" i="71"/>
  <c r="C61" i="71"/>
  <c r="J61" i="71"/>
  <c r="B61" i="71"/>
  <c r="I61" i="71"/>
  <c r="H61" i="71"/>
  <c r="H60" i="71"/>
  <c r="G60" i="71"/>
  <c r="F60" i="71"/>
  <c r="E60" i="71"/>
  <c r="I60" i="71"/>
  <c r="D60" i="71"/>
  <c r="C60" i="71"/>
  <c r="J60" i="71"/>
  <c r="B60" i="71"/>
  <c r="B44" i="71"/>
  <c r="I44" i="71"/>
  <c r="H44" i="71"/>
  <c r="E44" i="71"/>
  <c r="C44" i="71"/>
  <c r="J44" i="71"/>
  <c r="D44" i="71"/>
  <c r="G44" i="71"/>
  <c r="F44" i="71"/>
  <c r="C54" i="71"/>
  <c r="B54" i="71"/>
  <c r="H54" i="71"/>
  <c r="J54" i="71"/>
  <c r="D54" i="71"/>
  <c r="E54" i="71"/>
  <c r="I54" i="71"/>
  <c r="G54" i="71"/>
  <c r="F54" i="71"/>
  <c r="J43" i="71"/>
  <c r="B43" i="71"/>
  <c r="I43" i="71"/>
  <c r="C43" i="71"/>
  <c r="H43" i="71"/>
  <c r="G43" i="71"/>
  <c r="F43" i="71"/>
  <c r="E43" i="71"/>
  <c r="D43" i="71"/>
  <c r="J45" i="71"/>
  <c r="I45" i="71"/>
  <c r="G45" i="71"/>
  <c r="C45" i="71"/>
  <c r="H45" i="71"/>
  <c r="D45" i="71"/>
  <c r="F45" i="71"/>
  <c r="E45" i="71"/>
  <c r="B45" i="71"/>
  <c r="B42" i="71"/>
  <c r="J42" i="71"/>
  <c r="D42" i="71"/>
  <c r="H42" i="71"/>
  <c r="F42" i="71"/>
  <c r="E42" i="71"/>
  <c r="I42" i="71"/>
  <c r="G42" i="71"/>
  <c r="C42" i="71"/>
  <c r="B50" i="71"/>
  <c r="J50" i="71"/>
  <c r="H50" i="71"/>
  <c r="D50" i="71"/>
  <c r="C50" i="71"/>
  <c r="I50" i="71"/>
  <c r="G50" i="71"/>
  <c r="F50" i="71"/>
  <c r="E50" i="71"/>
  <c r="C49" i="71"/>
  <c r="J49" i="71"/>
  <c r="G49" i="71"/>
  <c r="B49" i="71"/>
  <c r="I49" i="71"/>
  <c r="H49" i="71"/>
  <c r="F49" i="71"/>
  <c r="E49" i="71"/>
  <c r="D49" i="71"/>
  <c r="D41" i="71"/>
  <c r="C41" i="71"/>
  <c r="J41" i="71"/>
  <c r="B41" i="71"/>
  <c r="G41" i="71"/>
  <c r="F41" i="71"/>
  <c r="I41" i="71"/>
  <c r="H41" i="71"/>
  <c r="E41" i="71"/>
  <c r="D56" i="71"/>
  <c r="C56" i="71"/>
  <c r="I56" i="71"/>
  <c r="F56" i="71"/>
  <c r="B56" i="71"/>
  <c r="H56" i="71"/>
  <c r="J56" i="71"/>
  <c r="G56" i="71"/>
  <c r="E56" i="71"/>
  <c r="B55" i="71"/>
  <c r="E55" i="71"/>
  <c r="C55" i="71"/>
  <c r="J55" i="71"/>
  <c r="F55" i="71"/>
  <c r="H55" i="71"/>
  <c r="G55" i="71"/>
  <c r="D55" i="71"/>
  <c r="I55" i="71"/>
  <c r="D48" i="71"/>
  <c r="C48" i="71"/>
  <c r="B48" i="71"/>
  <c r="F48" i="71"/>
  <c r="E48" i="71"/>
  <c r="G48" i="71"/>
  <c r="H48" i="71"/>
  <c r="J48" i="71"/>
  <c r="I48" i="71"/>
  <c r="H40" i="71"/>
  <c r="C40" i="71"/>
  <c r="E40" i="71"/>
  <c r="B40" i="71"/>
  <c r="J40" i="71"/>
  <c r="I40" i="71"/>
  <c r="G40" i="71"/>
  <c r="F40" i="71"/>
  <c r="D40" i="71"/>
  <c r="B39" i="71"/>
  <c r="F39" i="71"/>
  <c r="E39" i="71"/>
  <c r="J39" i="71"/>
  <c r="I39" i="71"/>
  <c r="H39" i="71"/>
  <c r="G39" i="71"/>
  <c r="D39" i="71"/>
  <c r="C39" i="71"/>
  <c r="C58" i="71"/>
  <c r="B58" i="71"/>
  <c r="H58" i="71"/>
  <c r="F58" i="71"/>
  <c r="E58" i="71"/>
  <c r="G58" i="71"/>
  <c r="J58" i="71"/>
  <c r="I58" i="71"/>
  <c r="D58" i="71"/>
  <c r="J47" i="71"/>
  <c r="E47" i="71"/>
  <c r="B47" i="71"/>
  <c r="D47" i="71"/>
  <c r="G47" i="71"/>
  <c r="F47" i="71"/>
  <c r="C47" i="71"/>
  <c r="H47" i="71"/>
  <c r="I47" i="71"/>
  <c r="D57" i="71"/>
  <c r="C57" i="71"/>
  <c r="H57" i="71"/>
  <c r="G57" i="71"/>
  <c r="E57" i="71"/>
  <c r="J57" i="71"/>
  <c r="B57" i="71"/>
  <c r="I57" i="71"/>
  <c r="F57" i="71"/>
  <c r="J46" i="71"/>
  <c r="I46" i="71"/>
  <c r="H46" i="71"/>
  <c r="C46" i="71"/>
  <c r="G46" i="71"/>
  <c r="F46" i="71"/>
  <c r="E46" i="71"/>
  <c r="D46" i="71"/>
  <c r="B46" i="71"/>
  <c r="C32" i="73"/>
  <c r="C62" i="73" s="1"/>
  <c r="H26" i="73"/>
  <c r="H22" i="73"/>
  <c r="H18" i="73"/>
  <c r="H14" i="73"/>
  <c r="H10" i="73"/>
  <c r="C32" i="71"/>
  <c r="H9" i="73"/>
  <c r="H25" i="73"/>
  <c r="H21" i="73"/>
  <c r="H17" i="73"/>
  <c r="H13" i="73"/>
  <c r="H28" i="73"/>
  <c r="H24" i="73"/>
  <c r="H20" i="73"/>
  <c r="H16" i="73"/>
  <c r="H12" i="73"/>
  <c r="H27" i="73"/>
  <c r="H23" i="73"/>
  <c r="H19" i="73"/>
  <c r="H15" i="73"/>
  <c r="H11" i="73"/>
  <c r="B32" i="71"/>
  <c r="G32" i="73"/>
  <c r="G62" i="73" s="1"/>
  <c r="G59" i="73"/>
  <c r="F32" i="73"/>
  <c r="F62" i="73" s="1"/>
  <c r="F59" i="73"/>
  <c r="E59" i="73"/>
  <c r="D59" i="73"/>
  <c r="B35" i="70"/>
  <c r="L35" i="70"/>
  <c r="H35" i="70"/>
  <c r="D35" i="70"/>
  <c r="O35" i="70"/>
  <c r="K35" i="70"/>
  <c r="G35" i="70"/>
  <c r="C35" i="70"/>
  <c r="N35" i="70"/>
  <c r="J35" i="70"/>
  <c r="F35" i="70"/>
  <c r="B65" i="70"/>
  <c r="F65" i="70"/>
  <c r="J65" i="70"/>
  <c r="N65" i="70"/>
  <c r="R65" i="70"/>
  <c r="V65" i="70"/>
  <c r="H65" i="70"/>
  <c r="P65" i="70"/>
  <c r="I65" i="70"/>
  <c r="U65" i="70"/>
  <c r="C65" i="70"/>
  <c r="G65" i="70"/>
  <c r="K65" i="70"/>
  <c r="O65" i="70"/>
  <c r="S65" i="70"/>
  <c r="W65" i="70"/>
  <c r="D65" i="70"/>
  <c r="L65" i="70"/>
  <c r="T65" i="70"/>
  <c r="E65" i="70"/>
  <c r="M65" i="70"/>
  <c r="Q65" i="70"/>
  <c r="M35" i="70"/>
  <c r="I35" i="70"/>
  <c r="E35" i="70"/>
  <c r="D66" i="70"/>
  <c r="H66" i="70"/>
  <c r="L66" i="70"/>
  <c r="P66" i="70"/>
  <c r="T66" i="70"/>
  <c r="B66" i="70"/>
  <c r="J66" i="70"/>
  <c r="R66" i="70"/>
  <c r="G66" i="70"/>
  <c r="O66" i="70"/>
  <c r="W66" i="70"/>
  <c r="E66" i="70"/>
  <c r="I66" i="70"/>
  <c r="M66" i="70"/>
  <c r="Q66" i="70"/>
  <c r="U66" i="70"/>
  <c r="F66" i="70"/>
  <c r="N66" i="70"/>
  <c r="V66" i="70"/>
  <c r="C66" i="70"/>
  <c r="K66" i="70"/>
  <c r="S66" i="70"/>
  <c r="K63" i="72"/>
  <c r="K29" i="71"/>
  <c r="F33" i="71"/>
  <c r="D33" i="71"/>
  <c r="J33" i="71"/>
  <c r="G33" i="71"/>
  <c r="I33" i="71"/>
  <c r="C33" i="71" l="1"/>
  <c r="G59" i="71"/>
  <c r="D59" i="71"/>
  <c r="F59" i="71"/>
  <c r="E59" i="71"/>
  <c r="J59" i="71"/>
  <c r="I59" i="71"/>
  <c r="H59" i="71"/>
  <c r="B59" i="71"/>
  <c r="C59" i="71"/>
  <c r="B33" i="71"/>
  <c r="H29" i="73"/>
  <c r="K32" i="71"/>
  <c r="B62" i="71" s="1"/>
  <c r="G33" i="73"/>
  <c r="K64" i="72"/>
  <c r="F33" i="73"/>
  <c r="H33" i="71"/>
  <c r="C35" i="57"/>
  <c r="D35" i="57"/>
  <c r="E35" i="57"/>
  <c r="F35" i="57"/>
  <c r="G35" i="57"/>
  <c r="H35" i="57"/>
  <c r="I35" i="57"/>
  <c r="J35" i="57"/>
  <c r="K35" i="57"/>
  <c r="C36" i="57"/>
  <c r="D36" i="57"/>
  <c r="E36" i="57"/>
  <c r="F36" i="57"/>
  <c r="G36" i="57"/>
  <c r="H36" i="57"/>
  <c r="I36" i="57"/>
  <c r="J36" i="57"/>
  <c r="K36" i="57"/>
  <c r="C37" i="57"/>
  <c r="D37" i="57"/>
  <c r="E37" i="57"/>
  <c r="F37" i="57"/>
  <c r="G37" i="57"/>
  <c r="H37" i="57"/>
  <c r="I37" i="57"/>
  <c r="J37" i="57"/>
  <c r="K37" i="57"/>
  <c r="C38" i="57"/>
  <c r="D38" i="57"/>
  <c r="E38" i="57"/>
  <c r="F38" i="57"/>
  <c r="G38" i="57"/>
  <c r="H38" i="57"/>
  <c r="I38" i="57"/>
  <c r="J38" i="57"/>
  <c r="K38" i="57"/>
  <c r="C39" i="57"/>
  <c r="D39" i="57"/>
  <c r="E39" i="57"/>
  <c r="F39" i="57"/>
  <c r="G39" i="57"/>
  <c r="H39" i="57"/>
  <c r="I39" i="57"/>
  <c r="J39" i="57"/>
  <c r="K39" i="57"/>
  <c r="C40" i="57"/>
  <c r="D40" i="57"/>
  <c r="E40" i="57"/>
  <c r="F40" i="57"/>
  <c r="G40" i="57"/>
  <c r="H40" i="57"/>
  <c r="I40" i="57"/>
  <c r="J40" i="57"/>
  <c r="K40" i="57"/>
  <c r="C41" i="57"/>
  <c r="D41" i="57"/>
  <c r="E41" i="57"/>
  <c r="F41" i="57"/>
  <c r="G41" i="57"/>
  <c r="H41" i="57"/>
  <c r="I41" i="57"/>
  <c r="J41" i="57"/>
  <c r="K41" i="57"/>
  <c r="C42" i="57"/>
  <c r="D42" i="57"/>
  <c r="E42" i="57"/>
  <c r="F42" i="57"/>
  <c r="G42" i="57"/>
  <c r="H42" i="57"/>
  <c r="I42" i="57"/>
  <c r="J42" i="57"/>
  <c r="K42" i="57"/>
  <c r="C43" i="57"/>
  <c r="D43" i="57"/>
  <c r="E43" i="57"/>
  <c r="F43" i="57"/>
  <c r="G43" i="57"/>
  <c r="H43" i="57"/>
  <c r="I43" i="57"/>
  <c r="J43" i="57"/>
  <c r="K43" i="57"/>
  <c r="C44" i="57"/>
  <c r="D44" i="57"/>
  <c r="E44" i="57"/>
  <c r="F44" i="57"/>
  <c r="G44" i="57"/>
  <c r="H44" i="57"/>
  <c r="I44" i="57"/>
  <c r="J44" i="57"/>
  <c r="K44" i="57"/>
  <c r="C45" i="57"/>
  <c r="D45" i="57"/>
  <c r="E45" i="57"/>
  <c r="F45" i="57"/>
  <c r="G45" i="57"/>
  <c r="H45" i="57"/>
  <c r="I45" i="57"/>
  <c r="J45" i="57"/>
  <c r="K45" i="57"/>
  <c r="C46" i="57"/>
  <c r="D46" i="57"/>
  <c r="E46" i="57"/>
  <c r="F46" i="57"/>
  <c r="G46" i="57"/>
  <c r="H46" i="57"/>
  <c r="I46" i="57"/>
  <c r="J46" i="57"/>
  <c r="K46" i="57"/>
  <c r="C47" i="57"/>
  <c r="D47" i="57"/>
  <c r="E47" i="57"/>
  <c r="F47" i="57"/>
  <c r="G47" i="57"/>
  <c r="H47" i="57"/>
  <c r="I47" i="57"/>
  <c r="J47" i="57"/>
  <c r="K47" i="57"/>
  <c r="C48" i="57"/>
  <c r="D48" i="57"/>
  <c r="E48" i="57"/>
  <c r="F48" i="57"/>
  <c r="G48" i="57"/>
  <c r="H48" i="57"/>
  <c r="I48" i="57"/>
  <c r="J48" i="57"/>
  <c r="K48" i="57"/>
  <c r="C49" i="57"/>
  <c r="D49" i="57"/>
  <c r="E49" i="57"/>
  <c r="F49" i="57"/>
  <c r="G49" i="57"/>
  <c r="H49" i="57"/>
  <c r="I49" i="57"/>
  <c r="J49" i="57"/>
  <c r="K49" i="57"/>
  <c r="C50" i="57"/>
  <c r="D50" i="57"/>
  <c r="E50" i="57"/>
  <c r="F50" i="57"/>
  <c r="G50" i="57"/>
  <c r="H50" i="57"/>
  <c r="I50" i="57"/>
  <c r="J50" i="57"/>
  <c r="K50" i="57"/>
  <c r="C51" i="57"/>
  <c r="D51" i="57"/>
  <c r="E51" i="57"/>
  <c r="F51" i="57"/>
  <c r="G51" i="57"/>
  <c r="H51" i="57"/>
  <c r="I51" i="57"/>
  <c r="J51" i="57"/>
  <c r="K51" i="57"/>
  <c r="C52" i="57"/>
  <c r="D52" i="57"/>
  <c r="E52" i="57"/>
  <c r="F52" i="57"/>
  <c r="G52" i="57"/>
  <c r="H52" i="57"/>
  <c r="I52" i="57"/>
  <c r="J52" i="57"/>
  <c r="K52" i="57"/>
  <c r="C53" i="57"/>
  <c r="D53" i="57"/>
  <c r="E53" i="57"/>
  <c r="F53" i="57"/>
  <c r="G53" i="57"/>
  <c r="H53" i="57"/>
  <c r="I53" i="57"/>
  <c r="J53" i="57"/>
  <c r="K53" i="57"/>
  <c r="D34" i="57"/>
  <c r="E34" i="57"/>
  <c r="F34" i="57"/>
  <c r="G34" i="57"/>
  <c r="H34" i="57"/>
  <c r="I34" i="57"/>
  <c r="J34" i="57"/>
  <c r="K34" i="57"/>
  <c r="C34" i="57"/>
  <c r="C35" i="56"/>
  <c r="D35" i="56"/>
  <c r="E35" i="56"/>
  <c r="F35" i="56"/>
  <c r="G35" i="56"/>
  <c r="H35" i="56"/>
  <c r="I35" i="56"/>
  <c r="J35" i="56"/>
  <c r="K35" i="56"/>
  <c r="L35" i="56"/>
  <c r="M35" i="56"/>
  <c r="N35" i="56"/>
  <c r="C36" i="56"/>
  <c r="D36" i="56"/>
  <c r="E36" i="56"/>
  <c r="F36" i="56"/>
  <c r="G36" i="56"/>
  <c r="H36" i="56"/>
  <c r="I36" i="56"/>
  <c r="J36" i="56"/>
  <c r="K36" i="56"/>
  <c r="L36" i="56"/>
  <c r="M36" i="56"/>
  <c r="N36" i="56"/>
  <c r="C37" i="56"/>
  <c r="D37" i="56"/>
  <c r="E37" i="56"/>
  <c r="F37" i="56"/>
  <c r="G37" i="56"/>
  <c r="H37" i="56"/>
  <c r="I37" i="56"/>
  <c r="J37" i="56"/>
  <c r="K37" i="56"/>
  <c r="L37" i="56"/>
  <c r="M37" i="56"/>
  <c r="N37" i="56"/>
  <c r="C38" i="56"/>
  <c r="D38" i="56"/>
  <c r="E38" i="56"/>
  <c r="F38" i="56"/>
  <c r="G38" i="56"/>
  <c r="H38" i="56"/>
  <c r="I38" i="56"/>
  <c r="J38" i="56"/>
  <c r="K38" i="56"/>
  <c r="L38" i="56"/>
  <c r="M38" i="56"/>
  <c r="N38" i="56"/>
  <c r="C39" i="56"/>
  <c r="D39" i="56"/>
  <c r="E39" i="56"/>
  <c r="F39" i="56"/>
  <c r="G39" i="56"/>
  <c r="H39" i="56"/>
  <c r="I39" i="56"/>
  <c r="J39" i="56"/>
  <c r="K39" i="56"/>
  <c r="L39" i="56"/>
  <c r="M39" i="56"/>
  <c r="N39" i="56"/>
  <c r="C40" i="56"/>
  <c r="D40" i="56"/>
  <c r="E40" i="56"/>
  <c r="F40" i="56"/>
  <c r="G40" i="56"/>
  <c r="H40" i="56"/>
  <c r="I40" i="56"/>
  <c r="J40" i="56"/>
  <c r="K40" i="56"/>
  <c r="L40" i="56"/>
  <c r="M40" i="56"/>
  <c r="N40" i="56"/>
  <c r="C41" i="56"/>
  <c r="D41" i="56"/>
  <c r="E41" i="56"/>
  <c r="F41" i="56"/>
  <c r="G41" i="56"/>
  <c r="H41" i="56"/>
  <c r="I41" i="56"/>
  <c r="J41" i="56"/>
  <c r="K41" i="56"/>
  <c r="L41" i="56"/>
  <c r="M41" i="56"/>
  <c r="N41" i="56"/>
  <c r="C42" i="56"/>
  <c r="D42" i="56"/>
  <c r="E42" i="56"/>
  <c r="F42" i="56"/>
  <c r="G42" i="56"/>
  <c r="H42" i="56"/>
  <c r="I42" i="56"/>
  <c r="J42" i="56"/>
  <c r="K42" i="56"/>
  <c r="L42" i="56"/>
  <c r="M42" i="56"/>
  <c r="N42" i="56"/>
  <c r="C43" i="56"/>
  <c r="D43" i="56"/>
  <c r="E43" i="56"/>
  <c r="F43" i="56"/>
  <c r="G43" i="56"/>
  <c r="H43" i="56"/>
  <c r="I43" i="56"/>
  <c r="J43" i="56"/>
  <c r="K43" i="56"/>
  <c r="L43" i="56"/>
  <c r="M43" i="56"/>
  <c r="N43" i="56"/>
  <c r="C44" i="56"/>
  <c r="D44" i="56"/>
  <c r="E44" i="56"/>
  <c r="F44" i="56"/>
  <c r="G44" i="56"/>
  <c r="H44" i="56"/>
  <c r="I44" i="56"/>
  <c r="J44" i="56"/>
  <c r="K44" i="56"/>
  <c r="L44" i="56"/>
  <c r="M44" i="56"/>
  <c r="N44" i="56"/>
  <c r="C45" i="56"/>
  <c r="D45" i="56"/>
  <c r="E45" i="56"/>
  <c r="F45" i="56"/>
  <c r="G45" i="56"/>
  <c r="H45" i="56"/>
  <c r="I45" i="56"/>
  <c r="J45" i="56"/>
  <c r="K45" i="56"/>
  <c r="L45" i="56"/>
  <c r="M45" i="56"/>
  <c r="N45" i="56"/>
  <c r="C46" i="56"/>
  <c r="D46" i="56"/>
  <c r="E46" i="56"/>
  <c r="F46" i="56"/>
  <c r="G46" i="56"/>
  <c r="H46" i="56"/>
  <c r="I46" i="56"/>
  <c r="J46" i="56"/>
  <c r="K46" i="56"/>
  <c r="L46" i="56"/>
  <c r="M46" i="56"/>
  <c r="N46" i="56"/>
  <c r="C47" i="56"/>
  <c r="D47" i="56"/>
  <c r="E47" i="56"/>
  <c r="F47" i="56"/>
  <c r="G47" i="56"/>
  <c r="H47" i="56"/>
  <c r="I47" i="56"/>
  <c r="J47" i="56"/>
  <c r="K47" i="56"/>
  <c r="L47" i="56"/>
  <c r="M47" i="56"/>
  <c r="N47" i="56"/>
  <c r="C48" i="56"/>
  <c r="D48" i="56"/>
  <c r="E48" i="56"/>
  <c r="F48" i="56"/>
  <c r="G48" i="56"/>
  <c r="H48" i="56"/>
  <c r="I48" i="56"/>
  <c r="J48" i="56"/>
  <c r="K48" i="56"/>
  <c r="L48" i="56"/>
  <c r="M48" i="56"/>
  <c r="N48" i="56"/>
  <c r="C49" i="56"/>
  <c r="D49" i="56"/>
  <c r="E49" i="56"/>
  <c r="F49" i="56"/>
  <c r="G49" i="56"/>
  <c r="H49" i="56"/>
  <c r="I49" i="56"/>
  <c r="J49" i="56"/>
  <c r="K49" i="56"/>
  <c r="L49" i="56"/>
  <c r="M49" i="56"/>
  <c r="N49" i="56"/>
  <c r="C50" i="56"/>
  <c r="D50" i="56"/>
  <c r="E50" i="56"/>
  <c r="F50" i="56"/>
  <c r="G50" i="56"/>
  <c r="H50" i="56"/>
  <c r="I50" i="56"/>
  <c r="J50" i="56"/>
  <c r="K50" i="56"/>
  <c r="L50" i="56"/>
  <c r="M50" i="56"/>
  <c r="N50" i="56"/>
  <c r="C51" i="56"/>
  <c r="D51" i="56"/>
  <c r="E51" i="56"/>
  <c r="F51" i="56"/>
  <c r="G51" i="56"/>
  <c r="H51" i="56"/>
  <c r="I51" i="56"/>
  <c r="J51" i="56"/>
  <c r="K51" i="56"/>
  <c r="L51" i="56"/>
  <c r="M51" i="56"/>
  <c r="N51" i="56"/>
  <c r="C52" i="56"/>
  <c r="D52" i="56"/>
  <c r="E52" i="56"/>
  <c r="F52" i="56"/>
  <c r="G52" i="56"/>
  <c r="H52" i="56"/>
  <c r="I52" i="56"/>
  <c r="J52" i="56"/>
  <c r="K52" i="56"/>
  <c r="L52" i="56"/>
  <c r="M52" i="56"/>
  <c r="N52" i="56"/>
  <c r="C53" i="56"/>
  <c r="D53" i="56"/>
  <c r="E53" i="56"/>
  <c r="F53" i="56"/>
  <c r="G53" i="56"/>
  <c r="H53" i="56"/>
  <c r="I53" i="56"/>
  <c r="J53" i="56"/>
  <c r="K53" i="56"/>
  <c r="L53" i="56"/>
  <c r="M53" i="56"/>
  <c r="N53" i="56"/>
  <c r="D34" i="56"/>
  <c r="E34" i="56"/>
  <c r="F34" i="56"/>
  <c r="G34" i="56"/>
  <c r="H34" i="56"/>
  <c r="I34" i="56"/>
  <c r="J34" i="56"/>
  <c r="K34" i="56"/>
  <c r="L34" i="56"/>
  <c r="M34" i="56"/>
  <c r="N34" i="56"/>
  <c r="C34" i="56"/>
  <c r="C35" i="55"/>
  <c r="D35" i="55"/>
  <c r="E35" i="55"/>
  <c r="F35" i="55"/>
  <c r="G35" i="55"/>
  <c r="H35" i="55"/>
  <c r="I35" i="55"/>
  <c r="J35" i="55"/>
  <c r="K35" i="55"/>
  <c r="L35" i="55"/>
  <c r="M35" i="55"/>
  <c r="N35" i="55"/>
  <c r="C36" i="55"/>
  <c r="D36" i="55"/>
  <c r="E36" i="55"/>
  <c r="F36" i="55"/>
  <c r="G36" i="55"/>
  <c r="H36" i="55"/>
  <c r="I36" i="55"/>
  <c r="J36" i="55"/>
  <c r="K36" i="55"/>
  <c r="L36" i="55"/>
  <c r="M36" i="55"/>
  <c r="N36" i="55"/>
  <c r="C37" i="55"/>
  <c r="D37" i="55"/>
  <c r="E37" i="55"/>
  <c r="F37" i="55"/>
  <c r="G37" i="55"/>
  <c r="H37" i="55"/>
  <c r="I37" i="55"/>
  <c r="J37" i="55"/>
  <c r="K37" i="55"/>
  <c r="L37" i="55"/>
  <c r="M37" i="55"/>
  <c r="N37" i="55"/>
  <c r="C38" i="55"/>
  <c r="D38" i="55"/>
  <c r="E38" i="55"/>
  <c r="F38" i="55"/>
  <c r="G38" i="55"/>
  <c r="H38" i="55"/>
  <c r="I38" i="55"/>
  <c r="J38" i="55"/>
  <c r="K38" i="55"/>
  <c r="L38" i="55"/>
  <c r="M38" i="55"/>
  <c r="N38" i="55"/>
  <c r="C39" i="55"/>
  <c r="D39" i="55"/>
  <c r="E39" i="55"/>
  <c r="F39" i="55"/>
  <c r="G39" i="55"/>
  <c r="H39" i="55"/>
  <c r="I39" i="55"/>
  <c r="J39" i="55"/>
  <c r="K39" i="55"/>
  <c r="L39" i="55"/>
  <c r="M39" i="55"/>
  <c r="N39" i="55"/>
  <c r="C40" i="55"/>
  <c r="D40" i="55"/>
  <c r="E40" i="55"/>
  <c r="F40" i="55"/>
  <c r="G40" i="55"/>
  <c r="H40" i="55"/>
  <c r="I40" i="55"/>
  <c r="J40" i="55"/>
  <c r="K40" i="55"/>
  <c r="L40" i="55"/>
  <c r="M40" i="55"/>
  <c r="N40" i="55"/>
  <c r="C41" i="55"/>
  <c r="D41" i="55"/>
  <c r="E41" i="55"/>
  <c r="F41" i="55"/>
  <c r="G41" i="55"/>
  <c r="H41" i="55"/>
  <c r="I41" i="55"/>
  <c r="J41" i="55"/>
  <c r="K41" i="55"/>
  <c r="L41" i="55"/>
  <c r="M41" i="55"/>
  <c r="N41" i="55"/>
  <c r="C42" i="55"/>
  <c r="D42" i="55"/>
  <c r="E42" i="55"/>
  <c r="F42" i="55"/>
  <c r="G42" i="55"/>
  <c r="H42" i="55"/>
  <c r="I42" i="55"/>
  <c r="J42" i="55"/>
  <c r="K42" i="55"/>
  <c r="L42" i="55"/>
  <c r="M42" i="55"/>
  <c r="N42" i="55"/>
  <c r="C43" i="55"/>
  <c r="D43" i="55"/>
  <c r="E43" i="55"/>
  <c r="F43" i="55"/>
  <c r="G43" i="55"/>
  <c r="H43" i="55"/>
  <c r="I43" i="55"/>
  <c r="J43" i="55"/>
  <c r="K43" i="55"/>
  <c r="L43" i="55"/>
  <c r="M43" i="55"/>
  <c r="N43" i="55"/>
  <c r="C44" i="55"/>
  <c r="D44" i="55"/>
  <c r="E44" i="55"/>
  <c r="F44" i="55"/>
  <c r="G44" i="55"/>
  <c r="H44" i="55"/>
  <c r="I44" i="55"/>
  <c r="J44" i="55"/>
  <c r="K44" i="55"/>
  <c r="L44" i="55"/>
  <c r="M44" i="55"/>
  <c r="N44" i="55"/>
  <c r="C45" i="55"/>
  <c r="D45" i="55"/>
  <c r="E45" i="55"/>
  <c r="F45" i="55"/>
  <c r="G45" i="55"/>
  <c r="H45" i="55"/>
  <c r="I45" i="55"/>
  <c r="J45" i="55"/>
  <c r="K45" i="55"/>
  <c r="L45" i="55"/>
  <c r="M45" i="55"/>
  <c r="N45" i="55"/>
  <c r="C46" i="55"/>
  <c r="D46" i="55"/>
  <c r="E46" i="55"/>
  <c r="F46" i="55"/>
  <c r="G46" i="55"/>
  <c r="H46" i="55"/>
  <c r="I46" i="55"/>
  <c r="J46" i="55"/>
  <c r="K46" i="55"/>
  <c r="L46" i="55"/>
  <c r="M46" i="55"/>
  <c r="N46" i="55"/>
  <c r="C47" i="55"/>
  <c r="D47" i="55"/>
  <c r="E47" i="55"/>
  <c r="F47" i="55"/>
  <c r="G47" i="55"/>
  <c r="H47" i="55"/>
  <c r="I47" i="55"/>
  <c r="J47" i="55"/>
  <c r="K47" i="55"/>
  <c r="L47" i="55"/>
  <c r="M47" i="55"/>
  <c r="N47" i="55"/>
  <c r="C48" i="55"/>
  <c r="D48" i="55"/>
  <c r="E48" i="55"/>
  <c r="F48" i="55"/>
  <c r="G48" i="55"/>
  <c r="H48" i="55"/>
  <c r="I48" i="55"/>
  <c r="J48" i="55"/>
  <c r="K48" i="55"/>
  <c r="L48" i="55"/>
  <c r="M48" i="55"/>
  <c r="N48" i="55"/>
  <c r="C49" i="55"/>
  <c r="D49" i="55"/>
  <c r="E49" i="55"/>
  <c r="F49" i="55"/>
  <c r="G49" i="55"/>
  <c r="H49" i="55"/>
  <c r="I49" i="55"/>
  <c r="J49" i="55"/>
  <c r="K49" i="55"/>
  <c r="L49" i="55"/>
  <c r="M49" i="55"/>
  <c r="N49" i="55"/>
  <c r="C50" i="55"/>
  <c r="D50" i="55"/>
  <c r="E50" i="55"/>
  <c r="F50" i="55"/>
  <c r="G50" i="55"/>
  <c r="H50" i="55"/>
  <c r="I50" i="55"/>
  <c r="J50" i="55"/>
  <c r="K50" i="55"/>
  <c r="L50" i="55"/>
  <c r="M50" i="55"/>
  <c r="N50" i="55"/>
  <c r="C51" i="55"/>
  <c r="D51" i="55"/>
  <c r="E51" i="55"/>
  <c r="F51" i="55"/>
  <c r="G51" i="55"/>
  <c r="H51" i="55"/>
  <c r="I51" i="55"/>
  <c r="J51" i="55"/>
  <c r="K51" i="55"/>
  <c r="L51" i="55"/>
  <c r="M51" i="55"/>
  <c r="N51" i="55"/>
  <c r="C52" i="55"/>
  <c r="D52" i="55"/>
  <c r="E52" i="55"/>
  <c r="F52" i="55"/>
  <c r="G52" i="55"/>
  <c r="H52" i="55"/>
  <c r="I52" i="55"/>
  <c r="J52" i="55"/>
  <c r="K52" i="55"/>
  <c r="L52" i="55"/>
  <c r="M52" i="55"/>
  <c r="N52" i="55"/>
  <c r="C53" i="55"/>
  <c r="D53" i="55"/>
  <c r="E53" i="55"/>
  <c r="F53" i="55"/>
  <c r="G53" i="55"/>
  <c r="H53" i="55"/>
  <c r="I53" i="55"/>
  <c r="J53" i="55"/>
  <c r="K53" i="55"/>
  <c r="L53" i="55"/>
  <c r="M53" i="55"/>
  <c r="N53" i="55"/>
  <c r="D34" i="55"/>
  <c r="E34" i="55"/>
  <c r="F34" i="55"/>
  <c r="G34" i="55"/>
  <c r="H34" i="55"/>
  <c r="I34" i="55"/>
  <c r="J34" i="55"/>
  <c r="K34" i="55"/>
  <c r="L34" i="55"/>
  <c r="M34" i="55"/>
  <c r="N34" i="55"/>
  <c r="C34" i="55"/>
  <c r="C35" i="54"/>
  <c r="D35" i="54"/>
  <c r="E35" i="54"/>
  <c r="F35" i="54"/>
  <c r="G35" i="54"/>
  <c r="H35" i="54"/>
  <c r="I35" i="54"/>
  <c r="J35" i="54"/>
  <c r="K35" i="54"/>
  <c r="C36" i="54"/>
  <c r="D36" i="54"/>
  <c r="E36" i="54"/>
  <c r="F36" i="54"/>
  <c r="G36" i="54"/>
  <c r="H36" i="54"/>
  <c r="I36" i="54"/>
  <c r="J36" i="54"/>
  <c r="K36" i="54"/>
  <c r="C37" i="54"/>
  <c r="D37" i="54"/>
  <c r="E37" i="54"/>
  <c r="F37" i="54"/>
  <c r="G37" i="54"/>
  <c r="H37" i="54"/>
  <c r="I37" i="54"/>
  <c r="J37" i="54"/>
  <c r="K37" i="54"/>
  <c r="C38" i="54"/>
  <c r="D38" i="54"/>
  <c r="E38" i="54"/>
  <c r="F38" i="54"/>
  <c r="G38" i="54"/>
  <c r="H38" i="54"/>
  <c r="I38" i="54"/>
  <c r="J38" i="54"/>
  <c r="K38" i="54"/>
  <c r="C39" i="54"/>
  <c r="D39" i="54"/>
  <c r="E39" i="54"/>
  <c r="F39" i="54"/>
  <c r="G39" i="54"/>
  <c r="H39" i="54"/>
  <c r="I39" i="54"/>
  <c r="J39" i="54"/>
  <c r="K39" i="54"/>
  <c r="C40" i="54"/>
  <c r="D40" i="54"/>
  <c r="E40" i="54"/>
  <c r="F40" i="54"/>
  <c r="G40" i="54"/>
  <c r="H40" i="54"/>
  <c r="I40" i="54"/>
  <c r="J40" i="54"/>
  <c r="K40" i="54"/>
  <c r="C41" i="54"/>
  <c r="D41" i="54"/>
  <c r="E41" i="54"/>
  <c r="F41" i="54"/>
  <c r="G41" i="54"/>
  <c r="H41" i="54"/>
  <c r="I41" i="54"/>
  <c r="J41" i="54"/>
  <c r="K41" i="54"/>
  <c r="C42" i="54"/>
  <c r="D42" i="54"/>
  <c r="E42" i="54"/>
  <c r="F42" i="54"/>
  <c r="G42" i="54"/>
  <c r="H42" i="54"/>
  <c r="I42" i="54"/>
  <c r="J42" i="54"/>
  <c r="K42" i="54"/>
  <c r="C43" i="54"/>
  <c r="D43" i="54"/>
  <c r="E43" i="54"/>
  <c r="F43" i="54"/>
  <c r="G43" i="54"/>
  <c r="H43" i="54"/>
  <c r="I43" i="54"/>
  <c r="J43" i="54"/>
  <c r="K43" i="54"/>
  <c r="C44" i="54"/>
  <c r="D44" i="54"/>
  <c r="E44" i="54"/>
  <c r="F44" i="54"/>
  <c r="G44" i="54"/>
  <c r="H44" i="54"/>
  <c r="I44" i="54"/>
  <c r="J44" i="54"/>
  <c r="K44" i="54"/>
  <c r="C45" i="54"/>
  <c r="D45" i="54"/>
  <c r="E45" i="54"/>
  <c r="F45" i="54"/>
  <c r="G45" i="54"/>
  <c r="H45" i="54"/>
  <c r="I45" i="54"/>
  <c r="J45" i="54"/>
  <c r="K45" i="54"/>
  <c r="C46" i="54"/>
  <c r="D46" i="54"/>
  <c r="E46" i="54"/>
  <c r="F46" i="54"/>
  <c r="G46" i="54"/>
  <c r="H46" i="54"/>
  <c r="I46" i="54"/>
  <c r="J46" i="54"/>
  <c r="K46" i="54"/>
  <c r="C47" i="54"/>
  <c r="D47" i="54"/>
  <c r="E47" i="54"/>
  <c r="F47" i="54"/>
  <c r="G47" i="54"/>
  <c r="H47" i="54"/>
  <c r="I47" i="54"/>
  <c r="J47" i="54"/>
  <c r="K47" i="54"/>
  <c r="C48" i="54"/>
  <c r="D48" i="54"/>
  <c r="E48" i="54"/>
  <c r="F48" i="54"/>
  <c r="G48" i="54"/>
  <c r="H48" i="54"/>
  <c r="I48" i="54"/>
  <c r="J48" i="54"/>
  <c r="K48" i="54"/>
  <c r="C49" i="54"/>
  <c r="D49" i="54"/>
  <c r="E49" i="54"/>
  <c r="F49" i="54"/>
  <c r="G49" i="54"/>
  <c r="H49" i="54"/>
  <c r="I49" i="54"/>
  <c r="J49" i="54"/>
  <c r="K49" i="54"/>
  <c r="C50" i="54"/>
  <c r="D50" i="54"/>
  <c r="E50" i="54"/>
  <c r="F50" i="54"/>
  <c r="G50" i="54"/>
  <c r="H50" i="54"/>
  <c r="I50" i="54"/>
  <c r="J50" i="54"/>
  <c r="K50" i="54"/>
  <c r="C51" i="54"/>
  <c r="D51" i="54"/>
  <c r="E51" i="54"/>
  <c r="F51" i="54"/>
  <c r="G51" i="54"/>
  <c r="H51" i="54"/>
  <c r="I51" i="54"/>
  <c r="J51" i="54"/>
  <c r="K51" i="54"/>
  <c r="C52" i="54"/>
  <c r="D52" i="54"/>
  <c r="E52" i="54"/>
  <c r="F52" i="54"/>
  <c r="G52" i="54"/>
  <c r="H52" i="54"/>
  <c r="I52" i="54"/>
  <c r="J52" i="54"/>
  <c r="K52" i="54"/>
  <c r="C53" i="54"/>
  <c r="D53" i="54"/>
  <c r="E53" i="54"/>
  <c r="F53" i="54"/>
  <c r="G53" i="54"/>
  <c r="H53" i="54"/>
  <c r="I53" i="54"/>
  <c r="J53" i="54"/>
  <c r="K53" i="54"/>
  <c r="K34" i="54"/>
  <c r="J34" i="54"/>
  <c r="I34" i="54"/>
  <c r="H34" i="54"/>
  <c r="G34" i="54"/>
  <c r="F34" i="54"/>
  <c r="E34" i="54"/>
  <c r="D34" i="54"/>
  <c r="C34" i="54"/>
  <c r="C35" i="51"/>
  <c r="D35" i="51"/>
  <c r="E35" i="51"/>
  <c r="F35" i="51"/>
  <c r="G35" i="51"/>
  <c r="H35" i="51"/>
  <c r="I35" i="51"/>
  <c r="C36" i="51"/>
  <c r="D36" i="51"/>
  <c r="E36" i="51"/>
  <c r="F36" i="51"/>
  <c r="G36" i="51"/>
  <c r="H36" i="51"/>
  <c r="I36" i="51"/>
  <c r="C37" i="51"/>
  <c r="D37" i="51"/>
  <c r="E37" i="51"/>
  <c r="F37" i="51"/>
  <c r="G37" i="51"/>
  <c r="H37" i="51"/>
  <c r="I37" i="51"/>
  <c r="C38" i="51"/>
  <c r="D38" i="51"/>
  <c r="E38" i="51"/>
  <c r="F38" i="51"/>
  <c r="G38" i="51"/>
  <c r="H38" i="51"/>
  <c r="I38" i="51"/>
  <c r="C39" i="51"/>
  <c r="D39" i="51"/>
  <c r="E39" i="51"/>
  <c r="F39" i="51"/>
  <c r="G39" i="51"/>
  <c r="H39" i="51"/>
  <c r="I39" i="51"/>
  <c r="C40" i="51"/>
  <c r="D40" i="51"/>
  <c r="E40" i="51"/>
  <c r="F40" i="51"/>
  <c r="G40" i="51"/>
  <c r="H40" i="51"/>
  <c r="I40" i="51"/>
  <c r="C41" i="51"/>
  <c r="D41" i="51"/>
  <c r="E41" i="51"/>
  <c r="F41" i="51"/>
  <c r="G41" i="51"/>
  <c r="H41" i="51"/>
  <c r="I41" i="51"/>
  <c r="C42" i="51"/>
  <c r="D42" i="51"/>
  <c r="E42" i="51"/>
  <c r="F42" i="51"/>
  <c r="G42" i="51"/>
  <c r="H42" i="51"/>
  <c r="I42" i="51"/>
  <c r="C43" i="51"/>
  <c r="D43" i="51"/>
  <c r="E43" i="51"/>
  <c r="F43" i="51"/>
  <c r="G43" i="51"/>
  <c r="H43" i="51"/>
  <c r="I43" i="51"/>
  <c r="C44" i="51"/>
  <c r="D44" i="51"/>
  <c r="E44" i="51"/>
  <c r="F44" i="51"/>
  <c r="G44" i="51"/>
  <c r="H44" i="51"/>
  <c r="I44" i="51"/>
  <c r="C45" i="51"/>
  <c r="D45" i="51"/>
  <c r="E45" i="51"/>
  <c r="F45" i="51"/>
  <c r="G45" i="51"/>
  <c r="H45" i="51"/>
  <c r="I45" i="51"/>
  <c r="C46" i="51"/>
  <c r="D46" i="51"/>
  <c r="E46" i="51"/>
  <c r="F46" i="51"/>
  <c r="G46" i="51"/>
  <c r="H46" i="51"/>
  <c r="I46" i="51"/>
  <c r="C47" i="51"/>
  <c r="D47" i="51"/>
  <c r="E47" i="51"/>
  <c r="F47" i="51"/>
  <c r="G47" i="51"/>
  <c r="H47" i="51"/>
  <c r="I47" i="51"/>
  <c r="C48" i="51"/>
  <c r="D48" i="51"/>
  <c r="E48" i="51"/>
  <c r="F48" i="51"/>
  <c r="G48" i="51"/>
  <c r="H48" i="51"/>
  <c r="I48" i="51"/>
  <c r="C49" i="51"/>
  <c r="D49" i="51"/>
  <c r="E49" i="51"/>
  <c r="F49" i="51"/>
  <c r="G49" i="51"/>
  <c r="H49" i="51"/>
  <c r="I49" i="51"/>
  <c r="C50" i="51"/>
  <c r="D50" i="51"/>
  <c r="E50" i="51"/>
  <c r="F50" i="51"/>
  <c r="G50" i="51"/>
  <c r="H50" i="51"/>
  <c r="I50" i="51"/>
  <c r="C51" i="51"/>
  <c r="D51" i="51"/>
  <c r="E51" i="51"/>
  <c r="F51" i="51"/>
  <c r="G51" i="51"/>
  <c r="H51" i="51"/>
  <c r="I51" i="51"/>
  <c r="C52" i="51"/>
  <c r="D52" i="51"/>
  <c r="E52" i="51"/>
  <c r="F52" i="51"/>
  <c r="G52" i="51"/>
  <c r="H52" i="51"/>
  <c r="I52" i="51"/>
  <c r="C53" i="51"/>
  <c r="D53" i="51"/>
  <c r="E53" i="51"/>
  <c r="F53" i="51"/>
  <c r="G53" i="51"/>
  <c r="H53" i="51"/>
  <c r="I53" i="51"/>
  <c r="I34" i="51"/>
  <c r="H34" i="51"/>
  <c r="G34" i="51"/>
  <c r="F34" i="51"/>
  <c r="E34" i="51"/>
  <c r="D34" i="51"/>
  <c r="C34" i="51"/>
  <c r="F19" i="68"/>
  <c r="G19" i="68"/>
  <c r="H19" i="68"/>
  <c r="I19" i="68"/>
  <c r="F20" i="68"/>
  <c r="G20" i="68"/>
  <c r="H20" i="68"/>
  <c r="I20" i="68"/>
  <c r="F21" i="68"/>
  <c r="G21" i="68"/>
  <c r="H21" i="68"/>
  <c r="I21" i="68"/>
  <c r="F22" i="68"/>
  <c r="G22" i="68"/>
  <c r="H22" i="68"/>
  <c r="I22" i="68"/>
  <c r="F23" i="68"/>
  <c r="G23" i="68"/>
  <c r="H23" i="68"/>
  <c r="I23" i="68"/>
  <c r="F24" i="68"/>
  <c r="G24" i="68"/>
  <c r="H24" i="68"/>
  <c r="I24" i="68"/>
  <c r="F25" i="68"/>
  <c r="G25" i="68"/>
  <c r="H25" i="68"/>
  <c r="I25" i="68"/>
  <c r="F26" i="68"/>
  <c r="G26" i="68"/>
  <c r="H26" i="68"/>
  <c r="I26" i="68"/>
  <c r="F27" i="68"/>
  <c r="G27" i="68"/>
  <c r="H27" i="68"/>
  <c r="I27" i="68"/>
  <c r="F28" i="68"/>
  <c r="G28" i="68"/>
  <c r="H28" i="68"/>
  <c r="I28" i="68"/>
  <c r="F29" i="68"/>
  <c r="G29" i="68"/>
  <c r="H29" i="68"/>
  <c r="I29" i="68"/>
  <c r="F30" i="68"/>
  <c r="G30" i="68"/>
  <c r="H30" i="68"/>
  <c r="I30" i="68"/>
  <c r="F31" i="68"/>
  <c r="G31" i="68"/>
  <c r="H31" i="68"/>
  <c r="I31" i="68"/>
  <c r="F32" i="68"/>
  <c r="G32" i="68"/>
  <c r="H32" i="68"/>
  <c r="I32" i="68"/>
  <c r="F33" i="68"/>
  <c r="G33" i="68"/>
  <c r="H33" i="68"/>
  <c r="I33" i="68"/>
  <c r="F34" i="68"/>
  <c r="G34" i="68"/>
  <c r="H34" i="68"/>
  <c r="I34" i="68"/>
  <c r="F35" i="68"/>
  <c r="G35" i="68"/>
  <c r="H35" i="68"/>
  <c r="I35" i="68"/>
  <c r="F36" i="68"/>
  <c r="G36" i="68"/>
  <c r="H36" i="68"/>
  <c r="I36" i="68"/>
  <c r="F37" i="68"/>
  <c r="G37" i="68"/>
  <c r="H37" i="68"/>
  <c r="I37" i="68"/>
  <c r="F42" i="68"/>
  <c r="G42" i="68"/>
  <c r="H42" i="68"/>
  <c r="I42" i="68"/>
  <c r="I18" i="68"/>
  <c r="H18" i="68"/>
  <c r="G18" i="68"/>
  <c r="F18" i="68"/>
  <c r="D62" i="71" l="1"/>
  <c r="G62" i="71"/>
  <c r="F62" i="71"/>
  <c r="I62" i="71"/>
  <c r="H62" i="71"/>
  <c r="J62" i="71"/>
  <c r="C62" i="71"/>
  <c r="E32" i="71"/>
  <c r="E62" i="71" s="1"/>
  <c r="E33" i="73"/>
  <c r="E33" i="71" l="1"/>
  <c r="W35" i="70"/>
  <c r="R67" i="70"/>
  <c r="Q67" i="70"/>
  <c r="W67" i="70"/>
  <c r="P67" i="70"/>
  <c r="B67" i="70"/>
  <c r="L67" i="70"/>
  <c r="D67" i="70"/>
  <c r="O67" i="70"/>
  <c r="G67" i="70"/>
  <c r="U67" i="70"/>
  <c r="J67" i="70"/>
  <c r="M67" i="70"/>
  <c r="E67" i="70"/>
  <c r="S67" i="70"/>
  <c r="H67" i="70"/>
  <c r="V67" i="70"/>
  <c r="K67" i="70"/>
  <c r="C67" i="70"/>
  <c r="N67" i="70"/>
  <c r="F67" i="70"/>
  <c r="T67" i="70"/>
  <c r="I67" i="70"/>
  <c r="D33" i="73"/>
  <c r="C33" i="73" l="1"/>
  <c r="B33" i="73"/>
</calcChain>
</file>

<file path=xl/sharedStrings.xml><?xml version="1.0" encoding="utf-8"?>
<sst xmlns="http://schemas.openxmlformats.org/spreadsheetml/2006/main" count="1681" uniqueCount="217">
  <si>
    <t>Nationalité</t>
  </si>
  <si>
    <t>Belge</t>
  </si>
  <si>
    <t>Classe d'âge</t>
  </si>
  <si>
    <t>≥ 65 ans</t>
  </si>
  <si>
    <t>Communes bruxelloises, provinces et régions</t>
  </si>
  <si>
    <t>Ixelles</t>
  </si>
  <si>
    <t>Hommes</t>
  </si>
  <si>
    <t>Femmes</t>
  </si>
  <si>
    <t>Total</t>
  </si>
  <si>
    <t>Anderlecht</t>
  </si>
  <si>
    <t>Auderghem</t>
  </si>
  <si>
    <t>Bruxelles</t>
  </si>
  <si>
    <t>Etterbeek</t>
  </si>
  <si>
    <t>Evere</t>
  </si>
  <si>
    <t>Forest</t>
  </si>
  <si>
    <t>Ganshoren</t>
  </si>
  <si>
    <t>Jette</t>
  </si>
  <si>
    <t>Koekelberg</t>
  </si>
  <si>
    <t>Schaerbeek</t>
  </si>
  <si>
    <t>Uccle</t>
  </si>
  <si>
    <t>Watermael-Boitsfort</t>
  </si>
  <si>
    <t>Région bruxelloise</t>
  </si>
  <si>
    <t>Privé / public</t>
  </si>
  <si>
    <t>Berchem-Ste-Agathe</t>
  </si>
  <si>
    <t>Molenbeek-St-Jean</t>
  </si>
  <si>
    <t>Commerce</t>
  </si>
  <si>
    <t>Services</t>
  </si>
  <si>
    <t>%</t>
  </si>
  <si>
    <t>St-Gilles</t>
  </si>
  <si>
    <t>Divers</t>
  </si>
  <si>
    <t>200 et +</t>
  </si>
  <si>
    <t>Industrie
et artisanat</t>
  </si>
  <si>
    <t>* À partir du 1er janvier 2003, tous les conjoints aidants sont obligés de souscrire au dit mini-statut et sont repris dans les statistiques.</t>
  </si>
  <si>
    <t>DEI</t>
  </si>
  <si>
    <t>&lt; 25 ans</t>
  </si>
  <si>
    <t>Faible</t>
  </si>
  <si>
    <t>Moyen</t>
  </si>
  <si>
    <t>Élevé</t>
  </si>
  <si>
    <t>Région flamande</t>
  </si>
  <si>
    <t>Région wallonne</t>
  </si>
  <si>
    <t>Woluwe-St-Lambert</t>
  </si>
  <si>
    <t>Woluwe-St-Pierre</t>
  </si>
  <si>
    <t>St-Josse-ten-Noode</t>
  </si>
  <si>
    <t>Durée d’inactivité</t>
  </si>
  <si>
    <t>Niveau d’études</t>
  </si>
  <si>
    <t>Classe d’âge</t>
  </si>
  <si>
    <t>Statut</t>
  </si>
  <si>
    <t>Taille d’établissement</t>
  </si>
  <si>
    <t>&lt; 1 an</t>
  </si>
  <si>
    <t>50 à 199</t>
  </si>
  <si>
    <t>25-49 ans</t>
  </si>
  <si>
    <t>≥ 50 ans</t>
  </si>
  <si>
    <t>&lt; 6 mois</t>
  </si>
  <si>
    <t>1 an - 2 ans</t>
  </si>
  <si>
    <t>6 mois - 1 an</t>
  </si>
  <si>
    <t>BE</t>
  </si>
  <si>
    <t>UE</t>
  </si>
  <si>
    <t>NUE</t>
  </si>
  <si>
    <t>Note : Jusqu'en 2002, les données sont établies au 30 juin. A partir de 2003, elles sont établies au 31 décembre.</t>
  </si>
  <si>
    <t>(nombre)</t>
  </si>
  <si>
    <t>(%)</t>
  </si>
  <si>
    <t>Primaire et secondaire inférieur</t>
  </si>
  <si>
    <t>Secondaire supérieur</t>
  </si>
  <si>
    <t>Supérieur</t>
  </si>
  <si>
    <t>Privé</t>
  </si>
  <si>
    <t>Public</t>
  </si>
  <si>
    <t>Manuel</t>
  </si>
  <si>
    <t>Intellectuel</t>
  </si>
  <si>
    <t>1 à 49</t>
  </si>
  <si>
    <t>&gt; 200</t>
  </si>
  <si>
    <t>2003*</t>
  </si>
  <si>
    <t>Belgique</t>
  </si>
  <si>
    <t>% Région bruxelloise/Belgique</t>
  </si>
  <si>
    <t>Genre</t>
  </si>
  <si>
    <t>≥ 2 ans</t>
  </si>
  <si>
    <t>≥ 1 an</t>
  </si>
  <si>
    <t>F.</t>
  </si>
  <si>
    <t>Niveau d'études et genre</t>
  </si>
  <si>
    <r>
      <t xml:space="preserve">1. </t>
    </r>
    <r>
      <rPr>
        <b/>
        <u/>
        <sz val="9"/>
        <color indexed="62"/>
        <rFont val="Arial"/>
        <family val="2"/>
      </rPr>
      <t>Population</t>
    </r>
  </si>
  <si>
    <t>Classe d’âge et genre</t>
  </si>
  <si>
    <t>Durée d'inactivité et genre</t>
  </si>
  <si>
    <t>Nationalié et genre</t>
  </si>
  <si>
    <r>
      <t xml:space="preserve">3. </t>
    </r>
    <r>
      <rPr>
        <b/>
        <u/>
        <sz val="9"/>
        <color indexed="62"/>
        <rFont val="Arial"/>
        <family val="2"/>
      </rPr>
      <t>Taux de chômage</t>
    </r>
  </si>
  <si>
    <r>
      <t xml:space="preserve">4. </t>
    </r>
    <r>
      <rPr>
        <b/>
        <u/>
        <sz val="9"/>
        <color indexed="62"/>
        <rFont val="Arial"/>
        <family val="2"/>
      </rPr>
      <t>Emploi salarié</t>
    </r>
  </si>
  <si>
    <r>
      <t xml:space="preserve">2. </t>
    </r>
    <r>
      <rPr>
        <b/>
        <u/>
        <sz val="9"/>
        <color indexed="62"/>
        <rFont val="Arial"/>
        <family val="2"/>
      </rPr>
      <t>Demandeurs d'emploi inoccupés</t>
    </r>
    <r>
      <rPr>
        <b/>
        <sz val="9"/>
        <color indexed="62"/>
        <rFont val="Arial"/>
        <family val="2"/>
      </rPr>
      <t xml:space="preserve"> (DEI)</t>
    </r>
  </si>
  <si>
    <t>Communes bruxelloises</t>
  </si>
  <si>
    <t>Anvers</t>
  </si>
  <si>
    <t>Brabant flamand</t>
  </si>
  <si>
    <t>Brabant wallon</t>
  </si>
  <si>
    <t>Flandre occidentale</t>
  </si>
  <si>
    <t>Flandre orientale</t>
  </si>
  <si>
    <t>Hainaut</t>
  </si>
  <si>
    <t>Liège</t>
  </si>
  <si>
    <t>Limbourg</t>
  </si>
  <si>
    <t>Luxembourg</t>
  </si>
  <si>
    <t>Namur</t>
  </si>
  <si>
    <t>Arrondissement Hal-Vilvorde</t>
  </si>
  <si>
    <t>Arrondissement Louvain</t>
  </si>
  <si>
    <t>Arrondissement de Nivelles</t>
  </si>
  <si>
    <t>Provinces flamandes</t>
  </si>
  <si>
    <t>Provinces wallonnes</t>
  </si>
  <si>
    <t>Jeunes de moins de 25 ans et genre</t>
  </si>
  <si>
    <t>Communes bruxelloises et régions</t>
  </si>
  <si>
    <t>Secteur d’activité</t>
  </si>
  <si>
    <t>Taille d'établissement</t>
  </si>
  <si>
    <t>Type d'activité</t>
  </si>
  <si>
    <t>Secteur d'activité</t>
  </si>
  <si>
    <t>Retour au menu</t>
  </si>
  <si>
    <t>Caractéristiques des communes de la Région bruxelloise</t>
  </si>
  <si>
    <t>F. Caractéristiques des communes de la Région bruxelloise</t>
  </si>
  <si>
    <t>F.1.  Population</t>
  </si>
  <si>
    <r>
      <t>Densité (hab./km</t>
    </r>
    <r>
      <rPr>
        <b/>
        <vertAlign val="superscript"/>
        <sz val="8"/>
        <color indexed="62"/>
        <rFont val="Arial"/>
        <family val="2"/>
      </rPr>
      <t>2</t>
    </r>
    <r>
      <rPr>
        <b/>
        <sz val="8"/>
        <color indexed="62"/>
        <rFont val="Arial"/>
        <family val="2"/>
      </rPr>
      <t>)</t>
    </r>
  </si>
  <si>
    <r>
      <t xml:space="preserve">6. </t>
    </r>
    <r>
      <rPr>
        <b/>
        <u/>
        <sz val="9"/>
        <color indexed="62"/>
        <rFont val="Arial"/>
        <family val="2"/>
      </rPr>
      <t>Emploi indépendant</t>
    </r>
  </si>
  <si>
    <t>F.2.  Demandeurs d'emploi inoccupés</t>
  </si>
  <si>
    <t>v.a.</t>
  </si>
  <si>
    <t>F.3.  Taux de chômage</t>
  </si>
  <si>
    <t>n.d.</t>
  </si>
  <si>
    <t>n.d. = non disponible</t>
  </si>
  <si>
    <t>F.4.  Emploi salarié</t>
  </si>
  <si>
    <t>F.5.  Etablissements</t>
  </si>
  <si>
    <t>F.6.  Emploi indépendant</t>
  </si>
  <si>
    <t>% Région bruxelloise/ Belgique</t>
  </si>
  <si>
    <t>Postes de travail/ établissement</t>
  </si>
  <si>
    <t>Professions libérales</t>
  </si>
  <si>
    <t>Construction</t>
  </si>
  <si>
    <t>Agriculture
et pêche</t>
  </si>
  <si>
    <t>Genre, classe d’âge, durée d’inactivité, niveau d’études</t>
  </si>
  <si>
    <t>Genre, statut, type d'activité et taille d'établissement</t>
  </si>
  <si>
    <t>Taille d'établissement et type d'activité (privé/public)</t>
  </si>
  <si>
    <t>Secteur d'activité et genre</t>
  </si>
  <si>
    <t>Ce fichier centralise diverses données sur les caractéristiques et l'évolution de la population, du chômage et de l’emploi dans les 19 communes bruxelloises. La répartition géographique de la population, des demandeurs d'emploi inoccupés, du taux de chômage et des indépendants est effectuée d'après le lieu de domicile des personnes recensées. Par contre, la répartition géographique de l'emploi salarié et des établissements est effectuée d'après le lieu de travail, c'est-à-dire, le lieu où l'activité professionnelle est exercée.</t>
  </si>
  <si>
    <t>Information et communication</t>
  </si>
  <si>
    <t>Activités immobilières</t>
  </si>
  <si>
    <t>Enseignement</t>
  </si>
  <si>
    <t>Santé humaine et action sociale</t>
  </si>
  <si>
    <t>Arts, spectacles et activités récréatives</t>
  </si>
  <si>
    <t>Autres activités de services</t>
  </si>
  <si>
    <t>Hébergement et restauration</t>
  </si>
  <si>
    <t>Activités financières et d'assurance</t>
  </si>
  <si>
    <t>Autre</t>
  </si>
  <si>
    <t>Nombre</t>
  </si>
  <si>
    <t>Genre, classe d'âge et densité</t>
  </si>
  <si>
    <r>
      <t>Superfice 
en km</t>
    </r>
    <r>
      <rPr>
        <b/>
        <vertAlign val="superscript"/>
        <sz val="8"/>
        <color indexed="62"/>
        <rFont val="Arial"/>
        <family val="2"/>
      </rPr>
      <t>2</t>
    </r>
  </si>
  <si>
    <t>gorest</t>
  </si>
  <si>
    <t>Watermael-Boitsgort</t>
  </si>
  <si>
    <t>Évolution</t>
  </si>
  <si>
    <r>
      <t xml:space="preserve">5. </t>
    </r>
    <r>
      <rPr>
        <b/>
        <u/>
        <sz val="9"/>
        <color indexed="62"/>
        <rFont val="Arial"/>
        <family val="2"/>
      </rPr>
      <t>Établissements</t>
    </r>
  </si>
  <si>
    <t>Note : Pour l'année 2014, les données communales de l'ONSS diffèrent légèrement des données régionales. Les différences proviennent du fait que le fichier pour les régions compte également les postes de travail occupés par des travailleurs auprès d'employeurs étrangers sans établissement identifié en Belgique.</t>
  </si>
  <si>
    <t>Commune non déterminée*</t>
  </si>
  <si>
    <t>_</t>
  </si>
  <si>
    <t xml:space="preserve">* Concerne les postes de travail salarié dans une entreprise étrangère sans unité locale d'établissement en Belgique. Ceux-ci sont comptabilisés au sein de la région bruxelloise mais ne sont pas attribués à une commune spécifique.        </t>
  </si>
  <si>
    <t xml:space="preserve">* Sont comprises les entreprises étrangères sans implantation en Belgique comptabilisées en Région bruxelloise mais auxquelles n'est pas attribuées une commune spécifique.                                               </t>
  </si>
  <si>
    <t>&lt; 18 ans</t>
  </si>
  <si>
    <t>18-64 ans</t>
  </si>
  <si>
    <t>Etranger sans équivalent</t>
  </si>
  <si>
    <t>Source : SPF Économie - DGSIE (Service démographie), calculs view.brussels</t>
  </si>
  <si>
    <t>Source : ACTIRIS, calculs view.brussels</t>
  </si>
  <si>
    <t>Sources : BNB, SPF Économie - DGSIE (EFT), ACTIRIS, Steunpunt-WSE, calculs view.brussels</t>
  </si>
  <si>
    <t xml:space="preserve"> Sources : BNB, SPF Économie - DGSIE (EFT), ACTIRIS, Steunpunt-WSE, calculs view.brussels</t>
  </si>
  <si>
    <t>Source : ONSS, calculs view.brussels</t>
  </si>
  <si>
    <t>Sources : Inasti, Steunpunt-WSE, calculs view.brussels</t>
  </si>
  <si>
    <t>Source : INASTI, calculs view.brussels</t>
  </si>
  <si>
    <t>Agriculture, sylviculture et pêche</t>
  </si>
  <si>
    <t>Transports et entreposage</t>
  </si>
  <si>
    <t>Activités spécialisées, scientifiques et techniques</t>
  </si>
  <si>
    <t>Activités de services administratifs et de soutien</t>
  </si>
  <si>
    <t>Activités des ménages en tant qu'employeurs; activités indifférenciées des ménages en tant que producteurs de biens et services pour usage propre</t>
  </si>
  <si>
    <t>Activités des organismes extra-territoriaux</t>
  </si>
  <si>
    <t>Administration publique et defense; securie sociale obligatoire</t>
  </si>
  <si>
    <t>Commerce de gros et de detail; réparation de vehicules automobiles et de motocycles</t>
  </si>
  <si>
    <t>Industrie manufacturière</t>
  </si>
  <si>
    <t>Industries extractives</t>
  </si>
  <si>
    <t>Production et distribution d'eau; assainissement, gestion des déchets et dépollution</t>
  </si>
  <si>
    <t>Production et distribution d'électricité, de gaz, de vapeur et d'air conditionné</t>
  </si>
  <si>
    <t>Total général</t>
  </si>
  <si>
    <t>St-Josse</t>
  </si>
  <si>
    <t>Étranger sans équivalence</t>
  </si>
  <si>
    <t>UE 27
(hors Belge)</t>
  </si>
  <si>
    <t>Commerce de gros et de détail; réparation de vehicules automobiles et de motocycles</t>
  </si>
  <si>
    <t>Administration publique et defense; securité sociale obligatoire</t>
  </si>
  <si>
    <t>2023*</t>
  </si>
  <si>
    <t>* Sur base de l'estimation de la population active occupée (BNB 2023), de la répartition de la population active occupée par commune (Steunpunt-WSE 2022) et par région (EFT 2023).</t>
  </si>
  <si>
    <t>2024*</t>
  </si>
  <si>
    <t>Var. 2023-2024</t>
  </si>
  <si>
    <t>1992-2024</t>
  </si>
  <si>
    <r>
      <t xml:space="preserve">Tableau F.1.1 : </t>
    </r>
    <r>
      <rPr>
        <b/>
        <u/>
        <sz val="10"/>
        <color indexed="62"/>
        <rFont val="Arial"/>
        <family val="2"/>
      </rPr>
      <t>Évolution de la population par commune bruxelloise, par province et région</t>
    </r>
    <r>
      <rPr>
        <b/>
        <sz val="10"/>
        <color indexed="62"/>
        <rFont val="Arial"/>
        <family val="2"/>
      </rPr>
      <t xml:space="preserve"> (1995-2026)</t>
    </r>
  </si>
  <si>
    <t>Variation 2025-2026</t>
  </si>
  <si>
    <t>Tableau F.2.2 : Caractéristiques des DEI par commune bruxelloise (moyenne annuelle 2025)</t>
  </si>
  <si>
    <r>
      <t xml:space="preserve">Tableau F.2.2.1 : </t>
    </r>
    <r>
      <rPr>
        <b/>
        <u/>
        <sz val="10"/>
        <color indexed="62"/>
        <rFont val="Arial"/>
        <family val="2"/>
      </rPr>
      <t>Nombre de DEI par commune bruxelloise, genre et classe d'âge</t>
    </r>
    <r>
      <rPr>
        <b/>
        <sz val="10"/>
        <color indexed="62"/>
        <rFont val="Arial"/>
        <family val="2"/>
      </rPr>
      <t xml:space="preserve"> (moyenne annuelle 2025)</t>
    </r>
  </si>
  <si>
    <r>
      <t xml:space="preserve">Tableau F.2.2.2 : </t>
    </r>
    <r>
      <rPr>
        <b/>
        <u/>
        <sz val="10"/>
        <color indexed="62"/>
        <rFont val="Arial"/>
        <family val="2"/>
      </rPr>
      <t>Nombre de DEI par commune bruxelloise, genre et niveau d'études</t>
    </r>
    <r>
      <rPr>
        <b/>
        <sz val="10"/>
        <color indexed="62"/>
        <rFont val="Arial"/>
        <family val="2"/>
      </rPr>
      <t xml:space="preserve"> (moyenne annuelle 2025)</t>
    </r>
  </si>
  <si>
    <r>
      <t xml:space="preserve">Tableau F.2.2.3 : </t>
    </r>
    <r>
      <rPr>
        <b/>
        <u/>
        <sz val="10"/>
        <color indexed="62"/>
        <rFont val="Arial"/>
        <family val="2"/>
      </rPr>
      <t>Nombre de DEI par commune bruxelloise, genre et durée d'inactivité</t>
    </r>
    <r>
      <rPr>
        <b/>
        <sz val="10"/>
        <color indexed="62"/>
        <rFont val="Arial"/>
        <family val="2"/>
      </rPr>
      <t xml:space="preserve"> (moyenne annuelle 2025)</t>
    </r>
  </si>
  <si>
    <r>
      <t xml:space="preserve">Tableau F.2.2.4 : </t>
    </r>
    <r>
      <rPr>
        <b/>
        <u/>
        <sz val="10"/>
        <color indexed="62"/>
        <rFont val="Arial"/>
        <family val="2"/>
      </rPr>
      <t>Nombre de DEI par commune bruxelloise, genre et nationalité</t>
    </r>
    <r>
      <rPr>
        <b/>
        <sz val="10"/>
        <color indexed="62"/>
        <rFont val="Arial"/>
        <family val="2"/>
      </rPr>
      <t xml:space="preserve"> (moyenne annuelle 2025)</t>
    </r>
  </si>
  <si>
    <r>
      <t xml:space="preserve">Tableau F.3.1 : </t>
    </r>
    <r>
      <rPr>
        <b/>
        <u/>
        <sz val="10"/>
        <color indexed="62"/>
        <rFont val="Arial"/>
        <family val="2"/>
      </rPr>
      <t>Taux de chômage par commune et genre en Région bruxelloise</t>
    </r>
    <r>
      <rPr>
        <b/>
        <sz val="10"/>
        <color indexed="62"/>
        <rFont val="Arial"/>
        <family val="2"/>
      </rPr>
      <t xml:space="preserve"> (moyenne annuelle 1998-2025)</t>
    </r>
  </si>
  <si>
    <t>2025*</t>
  </si>
  <si>
    <r>
      <t xml:space="preserve">Tableau F.3.2 : </t>
    </r>
    <r>
      <rPr>
        <b/>
        <u/>
        <sz val="10"/>
        <color indexed="62"/>
        <rFont val="Arial"/>
        <family val="2"/>
      </rPr>
      <t>Taux de chômage des jeunes (&lt; 25 ans) par commune et genre en Région bruxelloise</t>
    </r>
    <r>
      <rPr>
        <b/>
        <sz val="10"/>
        <color indexed="62"/>
        <rFont val="Arial"/>
        <family val="2"/>
      </rPr>
      <t xml:space="preserve"> (moyenne annuelle 2001-2025)</t>
    </r>
  </si>
  <si>
    <r>
      <t xml:space="preserve">Tableau F.4.1 : </t>
    </r>
    <r>
      <rPr>
        <b/>
        <u/>
        <sz val="10"/>
        <color indexed="62"/>
        <rFont val="Arial"/>
        <family val="2"/>
      </rPr>
      <t>Evolution du nombre d'emplois salariés par commune bruxelloise et par région</t>
    </r>
    <r>
      <rPr>
        <b/>
        <sz val="10"/>
        <color indexed="62"/>
        <rFont val="Arial"/>
        <family val="2"/>
      </rPr>
      <t xml:space="preserve"> (1992-2024)</t>
    </r>
  </si>
  <si>
    <t>% communes/ 
Région (2024)</t>
  </si>
  <si>
    <r>
      <t xml:space="preserve">Tableau F.4.2 : </t>
    </r>
    <r>
      <rPr>
        <b/>
        <u/>
        <sz val="10"/>
        <color indexed="62"/>
        <rFont val="Arial"/>
        <family val="2"/>
      </rPr>
      <t>Emploi salarié par commune bruxelloise et par région selon le secteur d'activité</t>
    </r>
    <r>
      <rPr>
        <b/>
        <sz val="10"/>
        <color indexed="62"/>
        <rFont val="Arial"/>
        <family val="2"/>
      </rPr>
      <t xml:space="preserve"> (31 décembre 2024)</t>
    </r>
  </si>
  <si>
    <r>
      <t xml:space="preserve">Tableau F.4.3 : </t>
    </r>
    <r>
      <rPr>
        <b/>
        <u/>
        <sz val="10"/>
        <color indexed="62"/>
        <rFont val="Arial"/>
        <family val="2"/>
      </rPr>
      <t>Emploi salarié par commune bruxelloise et région selon le genre, le statut, le type d'activité et la taille d’établissement</t>
    </r>
    <r>
      <rPr>
        <b/>
        <sz val="10"/>
        <color indexed="62"/>
        <rFont val="Arial"/>
        <family val="2"/>
      </rPr>
      <t xml:space="preserve"> (31 décembre 2024)</t>
    </r>
  </si>
  <si>
    <t>Tableau F.5.1 : Evolution du nombre d'établissements par commune bruxelloise et par région (1992-2024)</t>
  </si>
  <si>
    <r>
      <t xml:space="preserve">Tableau F.5.2 : </t>
    </r>
    <r>
      <rPr>
        <b/>
        <u/>
        <sz val="10"/>
        <color indexed="62"/>
        <rFont val="Arial"/>
        <family val="2"/>
      </rPr>
      <t>Etablissements par commune bruxelloise et par région selon la taille d'établissement et le type d'activité</t>
    </r>
    <r>
      <rPr>
        <b/>
        <sz val="10"/>
        <color indexed="62"/>
        <rFont val="Arial"/>
        <family val="2"/>
      </rPr>
      <t xml:space="preserve"> (31 décembre 2024)</t>
    </r>
  </si>
  <si>
    <r>
      <t xml:space="preserve">Tableau F.5.3 : </t>
    </r>
    <r>
      <rPr>
        <b/>
        <u/>
        <sz val="10"/>
        <color indexed="62"/>
        <rFont val="Arial"/>
        <family val="2"/>
      </rPr>
      <t>Etablissements par commune bruxelloise et par région selon le secteur d'activité</t>
    </r>
    <r>
      <rPr>
        <b/>
        <sz val="10"/>
        <color indexed="62"/>
        <rFont val="Arial"/>
        <family val="2"/>
      </rPr>
      <t xml:space="preserve"> (31 décembre 2024)</t>
    </r>
  </si>
  <si>
    <r>
      <t xml:space="preserve">Tableau F.6.1 : </t>
    </r>
    <r>
      <rPr>
        <b/>
        <u/>
        <sz val="10"/>
        <color indexed="62"/>
        <rFont val="Arial"/>
        <family val="2"/>
      </rPr>
      <t>Evolution des indépendants par commune bruxelloise et région</t>
    </r>
    <r>
      <rPr>
        <b/>
        <sz val="10"/>
        <color indexed="62"/>
        <rFont val="Arial"/>
        <family val="2"/>
      </rPr>
      <t xml:space="preserve"> (1990-2025)</t>
    </r>
  </si>
  <si>
    <t>En % (2025)</t>
  </si>
  <si>
    <t>Var. 2024-2025</t>
  </si>
  <si>
    <r>
      <t xml:space="preserve">Tableau F.6.2 : </t>
    </r>
    <r>
      <rPr>
        <b/>
        <u/>
        <sz val="10"/>
        <color indexed="62"/>
        <rFont val="Arial"/>
        <family val="2"/>
      </rPr>
      <t>Répartition des indépendants par commune bruxelloise et par région selon le genre et le secteur d’activité</t>
    </r>
    <r>
      <rPr>
        <b/>
        <sz val="10"/>
        <color indexed="62"/>
        <rFont val="Arial"/>
        <family val="2"/>
      </rPr>
      <t xml:space="preserve"> (2025)</t>
    </r>
  </si>
  <si>
    <t>1990-2025</t>
  </si>
  <si>
    <t>1992-2025</t>
  </si>
  <si>
    <t>1998-2025</t>
  </si>
  <si>
    <t>2001-2025</t>
  </si>
  <si>
    <r>
      <t xml:space="preserve">Tableau F.1.2 : </t>
    </r>
    <r>
      <rPr>
        <b/>
        <u/>
        <sz val="10"/>
        <color indexed="62"/>
        <rFont val="Arial"/>
        <family val="2"/>
      </rPr>
      <t>Caractéristiques et densité de la population par commune bruxelloise, par province et par région</t>
    </r>
    <r>
      <rPr>
        <b/>
        <sz val="10"/>
        <color indexed="62"/>
        <rFont val="Arial"/>
        <family val="2"/>
      </rPr>
      <t xml:space="preserve"> (2026)</t>
    </r>
  </si>
  <si>
    <r>
      <t>Tableau F.1.3 : P</t>
    </r>
    <r>
      <rPr>
        <b/>
        <u/>
        <sz val="10"/>
        <color indexed="62"/>
        <rFont val="Arial"/>
        <family val="2"/>
      </rPr>
      <t>opulation par commune bruxelloise, région et nationalité</t>
    </r>
    <r>
      <rPr>
        <b/>
        <sz val="10"/>
        <color indexed="62"/>
        <rFont val="Arial"/>
        <family val="2"/>
      </rPr>
      <t xml:space="preserve"> (2026)</t>
    </r>
  </si>
  <si>
    <t>1995-2026</t>
  </si>
  <si>
    <r>
      <t xml:space="preserve">Tableau F.2.1 : </t>
    </r>
    <r>
      <rPr>
        <b/>
        <u/>
        <sz val="10"/>
        <color indexed="62"/>
        <rFont val="Arial"/>
        <family val="2"/>
      </rPr>
      <t>Nombre de DEI par commune et genre en Région bruxelloise</t>
    </r>
    <r>
      <rPr>
        <b/>
        <sz val="10"/>
        <color indexed="62"/>
        <rFont val="Arial"/>
        <family val="2"/>
      </rPr>
      <t xml:space="preserve"> (moyenne annuelle 1992-2025)</t>
    </r>
  </si>
  <si>
    <t>% communes/ Région (2025)</t>
  </si>
  <si>
    <t>Var. 24-25</t>
  </si>
  <si>
    <t>* Sur base de l'estimation de la population active occupée (BNB), de la répartition de la population active occupée par commune (Steunpunt-WSE) et par région (EFT).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</si>
</sst>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3" formatCode="_-* #,##0.00_-;\-* #,##0.00_-;_-* &quot;-&quot;??_-;_-@_-"/>
    <numFmt numFmtId="164" formatCode="_-* #,##0.00\ _€_-;\-* #,##0.00\ _€_-;_-* &quot;-&quot;??\ _€_-;_-@_-"/>
    <numFmt numFmtId="165" formatCode="_-* #,##0.00\ &quot;FB&quot;_-;\-* #,##0.00\ &quot;FB&quot;_-;_-* &quot;-&quot;??\ &quot;FB&quot;_-;_-@_-"/>
    <numFmt numFmtId="166" formatCode="0.0"/>
    <numFmt numFmtId="167" formatCode="#,##0.0"/>
    <numFmt numFmtId="168" formatCode="0.0%"/>
    <numFmt numFmtId="169" formatCode="#\ ##0"/>
    <numFmt numFmtId="170" formatCode="#,##0\ "/>
    <numFmt numFmtId="171" formatCode="0.0\ "/>
    <numFmt numFmtId="172" formatCode="#,##0.0\ "/>
    <numFmt numFmtId="173" formatCode="\ \ @"/>
    <numFmt numFmtId="174" formatCode="#.0\ ##0"/>
    <numFmt numFmtId="175" formatCode="_-* #,##0.00\ &quot;BF&quot;_-;\-* #,##0.00\ &quot;BF&quot;_-;_-* &quot;-&quot;??\ &quot;BF&quot;_-;_-@_-"/>
    <numFmt numFmtId="176" formatCode="_-* #,##0.00\ [$_]_-;\-* #,##0.00\ [$_]_-;_-* &quot;-&quot;??\ [$_]_-;_-@_-"/>
    <numFmt numFmtId="177" formatCode="_-* #,##0.00\ _B_F_-;\-* #,##0.00\ _B_F_-;_-* &quot;-&quot;??\ _B_F_-;_-@_-"/>
    <numFmt numFmtId="178" formatCode="_-* #,##0.0_-;\-* #,##0.0_-;_-* &quot;-&quot;??_-;_-@_-"/>
  </numFmts>
  <fonts count="63">
    <font>
      <sz val="10"/>
      <name val="Arial"/>
    </font>
    <font>
      <sz val="11"/>
      <color theme="1"/>
      <name val="Calibri"/>
      <family val="2"/>
      <scheme val="minor"/>
    </font>
    <font>
      <sz val="11"/>
      <color theme="1"/>
      <name val="Calibri"/>
      <family val="2"/>
      <scheme val="minor"/>
    </font>
    <font>
      <sz val="10"/>
      <name val="Arial"/>
      <family val="2"/>
    </font>
    <font>
      <sz val="10"/>
      <name val="Geneva"/>
    </font>
    <font>
      <sz val="8"/>
      <name val="Tahoma"/>
      <family val="2"/>
    </font>
    <font>
      <sz val="9"/>
      <name val="Times New Roman"/>
      <family val="1"/>
    </font>
    <font>
      <sz val="8"/>
      <name val="Arial"/>
      <family val="2"/>
    </font>
    <font>
      <sz val="10"/>
      <name val="MS Sans Serif"/>
      <family val="2"/>
    </font>
    <font>
      <u/>
      <sz val="10"/>
      <color indexed="12"/>
      <name val="Arial"/>
      <family val="2"/>
    </font>
    <font>
      <b/>
      <i/>
      <sz val="10"/>
      <color indexed="60"/>
      <name val="Arial"/>
      <family val="2"/>
    </font>
    <font>
      <b/>
      <sz val="12"/>
      <name val="Arial"/>
      <family val="2"/>
    </font>
    <font>
      <b/>
      <i/>
      <sz val="12"/>
      <color indexed="8"/>
      <name val="Arial"/>
      <family val="2"/>
    </font>
    <font>
      <b/>
      <sz val="9"/>
      <color indexed="62"/>
      <name val="Arial"/>
      <family val="2"/>
    </font>
    <font>
      <sz val="9"/>
      <color indexed="62"/>
      <name val="Arial"/>
      <family val="2"/>
    </font>
    <font>
      <b/>
      <sz val="8"/>
      <color indexed="62"/>
      <name val="Arial"/>
      <family val="2"/>
    </font>
    <font>
      <i/>
      <sz val="8"/>
      <color indexed="62"/>
      <name val="Arial"/>
      <family val="2"/>
    </font>
    <font>
      <b/>
      <i/>
      <sz val="8"/>
      <color indexed="62"/>
      <name val="Arial"/>
      <family val="2"/>
    </font>
    <font>
      <sz val="9"/>
      <color indexed="62"/>
      <name val="Arial"/>
      <family val="2"/>
    </font>
    <font>
      <b/>
      <sz val="10"/>
      <color indexed="62"/>
      <name val="Arial"/>
      <family val="2"/>
    </font>
    <font>
      <sz val="8"/>
      <color indexed="62"/>
      <name val="Arial"/>
      <family val="2"/>
    </font>
    <font>
      <sz val="10"/>
      <color indexed="62"/>
      <name val="Arial"/>
      <family val="2"/>
    </font>
    <font>
      <u/>
      <sz val="10"/>
      <color indexed="62"/>
      <name val="Arial"/>
      <family val="2"/>
    </font>
    <font>
      <i/>
      <sz val="10"/>
      <color indexed="62"/>
      <name val="Arial"/>
      <family val="2"/>
    </font>
    <font>
      <b/>
      <sz val="14"/>
      <color indexed="62"/>
      <name val="Arial"/>
      <family val="2"/>
    </font>
    <font>
      <b/>
      <u/>
      <sz val="9"/>
      <color indexed="62"/>
      <name val="Arial"/>
      <family val="2"/>
    </font>
    <font>
      <i/>
      <sz val="9"/>
      <color indexed="62"/>
      <name val="Arial"/>
      <family val="2"/>
    </font>
    <font>
      <b/>
      <vertAlign val="superscript"/>
      <sz val="8"/>
      <color indexed="62"/>
      <name val="Arial"/>
      <family val="2"/>
    </font>
    <font>
      <u/>
      <sz val="8"/>
      <color indexed="62"/>
      <name val="Arial"/>
      <family val="2"/>
    </font>
    <font>
      <b/>
      <sz val="7"/>
      <color indexed="62"/>
      <name val="Arial"/>
      <family val="2"/>
    </font>
    <font>
      <i/>
      <sz val="18"/>
      <color indexed="62"/>
      <name val="Arial"/>
      <family val="2"/>
    </font>
    <font>
      <b/>
      <u/>
      <sz val="10"/>
      <color indexed="62"/>
      <name val="Arial"/>
      <family val="2"/>
    </font>
    <font>
      <b/>
      <sz val="14"/>
      <color indexed="62"/>
      <name val="Arial"/>
      <family val="2"/>
    </font>
    <font>
      <sz val="10"/>
      <color indexed="62"/>
      <name val="Arial"/>
      <family val="2"/>
    </font>
    <font>
      <b/>
      <sz val="12"/>
      <color indexed="62"/>
      <name val="Arial"/>
      <family val="2"/>
    </font>
    <font>
      <sz val="7"/>
      <name val="Arial"/>
      <family val="2"/>
    </font>
    <font>
      <i/>
      <sz val="9"/>
      <color indexed="62"/>
      <name val="Arial"/>
      <family val="2"/>
    </font>
    <font>
      <i/>
      <u/>
      <sz val="9"/>
      <color indexed="62"/>
      <name val="Arial"/>
      <family val="2"/>
    </font>
    <font>
      <i/>
      <sz val="7"/>
      <color indexed="62"/>
      <name val="Arial"/>
      <family val="2"/>
    </font>
    <font>
      <sz val="7"/>
      <color indexed="62"/>
      <name val="Arial"/>
      <family val="2"/>
    </font>
    <font>
      <i/>
      <sz val="8"/>
      <color indexed="48"/>
      <name val="Arial"/>
      <family val="2"/>
    </font>
    <font>
      <i/>
      <sz val="8"/>
      <color indexed="12"/>
      <name val="Arial"/>
      <family val="2"/>
    </font>
    <font>
      <b/>
      <sz val="8"/>
      <color indexed="12"/>
      <name val="Arial"/>
      <family val="2"/>
    </font>
    <font>
      <sz val="9"/>
      <name val="Courier New"/>
      <family val="3"/>
    </font>
    <font>
      <sz val="9"/>
      <name val="Arial"/>
      <family val="2"/>
    </font>
    <font>
      <u/>
      <sz val="8"/>
      <color indexed="62"/>
      <name val="Arial"/>
      <family val="2"/>
    </font>
    <font>
      <b/>
      <i/>
      <sz val="8"/>
      <color indexed="48"/>
      <name val="Arial"/>
      <family val="2"/>
    </font>
    <font>
      <sz val="11"/>
      <color indexed="9"/>
      <name val="Calibri"/>
      <family val="2"/>
    </font>
    <font>
      <sz val="11"/>
      <color indexed="20"/>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u/>
      <sz val="6.75"/>
      <color indexed="12"/>
      <name val="Tms Rmn"/>
    </font>
    <font>
      <sz val="11"/>
      <color indexed="19"/>
      <name val="Calibri"/>
      <family val="2"/>
    </font>
    <font>
      <sz val="9"/>
      <name val="Tms Rmn"/>
    </font>
    <font>
      <b/>
      <sz val="11"/>
      <color indexed="63"/>
      <name val="Calibri"/>
      <family val="2"/>
    </font>
    <font>
      <b/>
      <sz val="18"/>
      <color indexed="62"/>
      <name val="Cambria"/>
      <family val="2"/>
    </font>
    <font>
      <b/>
      <sz val="11"/>
      <color indexed="8"/>
      <name val="Calibri"/>
      <family val="2"/>
    </font>
    <font>
      <b/>
      <sz val="10"/>
      <name val="Arial"/>
      <family val="2"/>
    </font>
    <font>
      <sz val="10"/>
      <name val="Arial"/>
      <family val="2"/>
    </font>
  </fonts>
  <fills count="17">
    <fill>
      <patternFill patternType="none"/>
    </fill>
    <fill>
      <patternFill patternType="gray125"/>
    </fill>
    <fill>
      <patternFill patternType="solid">
        <fgColor indexed="58"/>
        <bgColor indexed="64"/>
      </patternFill>
    </fill>
    <fill>
      <patternFill patternType="solid">
        <fgColor indexed="9"/>
        <bgColor indexed="64"/>
      </patternFill>
    </fill>
    <fill>
      <patternFill patternType="solid">
        <fgColor indexed="31"/>
        <bgColor indexed="64"/>
      </patternFill>
    </fill>
    <fill>
      <patternFill patternType="solid">
        <fgColor theme="0"/>
        <bgColor indexed="64"/>
      </patternFill>
    </fill>
    <fill>
      <patternFill patternType="solid">
        <fgColor indexed="46"/>
      </patternFill>
    </fill>
    <fill>
      <patternFill patternType="solid">
        <fgColor indexed="27"/>
      </patternFill>
    </fill>
    <fill>
      <patternFill patternType="solid">
        <fgColor indexed="51"/>
      </patternFill>
    </fill>
    <fill>
      <patternFill patternType="solid">
        <fgColor indexed="49"/>
      </patternFill>
    </fill>
    <fill>
      <patternFill patternType="solid">
        <fgColor indexed="56"/>
      </patternFill>
    </fill>
    <fill>
      <patternFill patternType="solid">
        <fgColor indexed="10"/>
      </patternFill>
    </fill>
    <fill>
      <patternFill patternType="solid">
        <fgColor indexed="53"/>
      </patternFill>
    </fill>
    <fill>
      <patternFill patternType="solid">
        <fgColor indexed="54"/>
      </patternFill>
    </fill>
    <fill>
      <patternFill patternType="solid">
        <fgColor indexed="55"/>
      </patternFill>
    </fill>
    <fill>
      <patternFill patternType="solid">
        <fgColor indexed="43"/>
      </patternFill>
    </fill>
    <fill>
      <patternFill patternType="solid">
        <fgColor indexed="9"/>
      </patternFill>
    </fill>
  </fills>
  <borders count="39">
    <border>
      <left/>
      <right/>
      <top/>
      <bottom/>
      <diagonal/>
    </border>
    <border>
      <left/>
      <right/>
      <top/>
      <bottom style="thin">
        <color indexed="62"/>
      </bottom>
      <diagonal/>
    </border>
    <border>
      <left/>
      <right style="hair">
        <color indexed="62"/>
      </right>
      <top/>
      <bottom/>
      <diagonal/>
    </border>
    <border>
      <left style="hair">
        <color indexed="62"/>
      </left>
      <right/>
      <top/>
      <bottom/>
      <diagonal/>
    </border>
    <border>
      <left/>
      <right style="hair">
        <color indexed="62"/>
      </right>
      <top style="hair">
        <color indexed="62"/>
      </top>
      <bottom style="hair">
        <color indexed="62"/>
      </bottom>
      <diagonal/>
    </border>
    <border>
      <left style="hair">
        <color indexed="62"/>
      </left>
      <right/>
      <top style="hair">
        <color indexed="62"/>
      </top>
      <bottom style="hair">
        <color indexed="62"/>
      </bottom>
      <diagonal/>
    </border>
    <border>
      <left style="hair">
        <color indexed="62"/>
      </left>
      <right style="hair">
        <color indexed="62"/>
      </right>
      <top style="hair">
        <color indexed="62"/>
      </top>
      <bottom style="hair">
        <color indexed="62"/>
      </bottom>
      <diagonal/>
    </border>
    <border>
      <left style="hair">
        <color indexed="62"/>
      </left>
      <right style="hair">
        <color indexed="62"/>
      </right>
      <top/>
      <bottom/>
      <diagonal/>
    </border>
    <border>
      <left/>
      <right style="hair">
        <color indexed="62"/>
      </right>
      <top/>
      <bottom style="hair">
        <color indexed="62"/>
      </bottom>
      <diagonal/>
    </border>
    <border>
      <left style="hair">
        <color indexed="62"/>
      </left>
      <right style="hair">
        <color indexed="62"/>
      </right>
      <top/>
      <bottom style="hair">
        <color indexed="62"/>
      </bottom>
      <diagonal/>
    </border>
    <border>
      <left/>
      <right/>
      <top/>
      <bottom style="hair">
        <color indexed="62"/>
      </bottom>
      <diagonal/>
    </border>
    <border>
      <left style="hair">
        <color indexed="62"/>
      </left>
      <right/>
      <top/>
      <bottom style="hair">
        <color indexed="62"/>
      </bottom>
      <diagonal/>
    </border>
    <border>
      <left/>
      <right/>
      <top style="hair">
        <color indexed="62"/>
      </top>
      <bottom style="hair">
        <color indexed="62"/>
      </bottom>
      <diagonal/>
    </border>
    <border>
      <left/>
      <right/>
      <top/>
      <bottom style="thin">
        <color indexed="64"/>
      </bottom>
      <diagonal/>
    </border>
    <border>
      <left/>
      <right/>
      <top style="hair">
        <color indexed="64"/>
      </top>
      <bottom/>
      <diagonal/>
    </border>
    <border>
      <left style="hair">
        <color indexed="64"/>
      </left>
      <right/>
      <top style="hair">
        <color indexed="64"/>
      </top>
      <bottom/>
      <diagonal/>
    </border>
    <border>
      <left style="hair">
        <color indexed="62"/>
      </left>
      <right/>
      <top style="hair">
        <color indexed="62"/>
      </top>
      <bottom/>
      <diagonal/>
    </border>
    <border>
      <left/>
      <right style="hair">
        <color indexed="62"/>
      </right>
      <top style="hair">
        <color indexed="62"/>
      </top>
      <bottom/>
      <diagonal/>
    </border>
    <border>
      <left style="hair">
        <color indexed="62"/>
      </left>
      <right style="hair">
        <color indexed="62"/>
      </right>
      <top style="hair">
        <color indexed="62"/>
      </top>
      <bottom/>
      <diagonal/>
    </border>
    <border>
      <left/>
      <right style="hair">
        <color rgb="FF002060"/>
      </right>
      <top style="hair">
        <color rgb="FF002060"/>
      </top>
      <bottom/>
      <diagonal/>
    </border>
    <border>
      <left style="hair">
        <color rgb="FF002060"/>
      </left>
      <right style="hair">
        <color rgb="FF002060"/>
      </right>
      <top style="hair">
        <color rgb="FF002060"/>
      </top>
      <bottom/>
      <diagonal/>
    </border>
    <border>
      <left style="hair">
        <color rgb="FF002060"/>
      </left>
      <right/>
      <top style="hair">
        <color rgb="FF002060"/>
      </top>
      <bottom/>
      <diagonal/>
    </border>
    <border>
      <left/>
      <right style="hair">
        <color rgb="FF002060"/>
      </right>
      <top/>
      <bottom/>
      <diagonal/>
    </border>
    <border>
      <left style="hair">
        <color rgb="FF002060"/>
      </left>
      <right style="hair">
        <color rgb="FF002060"/>
      </right>
      <top/>
      <bottom/>
      <diagonal/>
    </border>
    <border>
      <left style="hair">
        <color rgb="FF002060"/>
      </left>
      <right/>
      <top/>
      <bottom/>
      <diagonal/>
    </border>
    <border>
      <left/>
      <right style="hair">
        <color rgb="FF002060"/>
      </right>
      <top/>
      <bottom style="hair">
        <color rgb="FF002060"/>
      </bottom>
      <diagonal/>
    </border>
    <border>
      <left style="hair">
        <color rgb="FF002060"/>
      </left>
      <right style="hair">
        <color rgb="FF002060"/>
      </right>
      <top/>
      <bottom style="hair">
        <color rgb="FF002060"/>
      </bottom>
      <diagonal/>
    </border>
    <border>
      <left style="hair">
        <color rgb="FF002060"/>
      </left>
      <right/>
      <top/>
      <bottom style="hair">
        <color rgb="FF002060"/>
      </bottom>
      <diagonal/>
    </border>
    <border>
      <left/>
      <right/>
      <top style="hair">
        <color indexed="62"/>
      </top>
      <bottom/>
      <diagonal/>
    </border>
    <border>
      <left style="hair">
        <color indexed="62"/>
      </left>
      <right style="hair">
        <color indexed="64"/>
      </right>
      <top style="hair">
        <color indexed="62"/>
      </top>
      <bottom/>
      <diagonal/>
    </border>
    <border>
      <left style="hair">
        <color indexed="62"/>
      </left>
      <right style="hair">
        <color indexed="64"/>
      </right>
      <top/>
      <bottom/>
      <diagonal/>
    </border>
    <border>
      <left style="hair">
        <color indexed="62"/>
      </left>
      <right style="hair">
        <color indexed="64"/>
      </right>
      <top style="hair">
        <color indexed="62"/>
      </top>
      <bottom style="hair">
        <color indexed="62"/>
      </bottom>
      <diagonal/>
    </border>
    <border>
      <left style="hair">
        <color indexed="62"/>
      </left>
      <right/>
      <top/>
      <bottom style="hair">
        <color indexed="64"/>
      </bottom>
      <diagonal/>
    </border>
    <border>
      <left style="double">
        <color indexed="63"/>
      </left>
      <right style="double">
        <color indexed="63"/>
      </right>
      <top style="double">
        <color indexed="63"/>
      </top>
      <bottom style="double">
        <color indexed="63"/>
      </bottom>
      <diagonal/>
    </border>
    <border>
      <left/>
      <right/>
      <top/>
      <bottom style="thick">
        <color indexed="56"/>
      </bottom>
      <diagonal/>
    </border>
    <border>
      <left/>
      <right/>
      <top/>
      <bottom style="thick">
        <color indexed="27"/>
      </bottom>
      <diagonal/>
    </border>
    <border>
      <left/>
      <right/>
      <top/>
      <bottom style="medium">
        <color indexed="27"/>
      </bottom>
      <diagonal/>
    </border>
    <border>
      <left style="thin">
        <color indexed="63"/>
      </left>
      <right style="thin">
        <color indexed="63"/>
      </right>
      <top style="thin">
        <color indexed="63"/>
      </top>
      <bottom style="thin">
        <color indexed="63"/>
      </bottom>
      <diagonal/>
    </border>
    <border>
      <left/>
      <right/>
      <top style="thin">
        <color indexed="56"/>
      </top>
      <bottom style="double">
        <color indexed="56"/>
      </bottom>
      <diagonal/>
    </border>
  </borders>
  <cellStyleXfs count="60">
    <xf numFmtId="0" fontId="0" fillId="0" borderId="0"/>
    <xf numFmtId="0" fontId="10" fillId="0" borderId="0"/>
    <xf numFmtId="0" fontId="11" fillId="2" borderId="0"/>
    <xf numFmtId="0" fontId="12" fillId="0" borderId="0"/>
    <xf numFmtId="0" fontId="9" fillId="0" borderId="0" applyNumberFormat="0" applyFill="0" applyBorder="0" applyAlignment="0" applyProtection="0">
      <alignment vertical="top"/>
      <protection locked="0"/>
    </xf>
    <xf numFmtId="164" fontId="7" fillId="0" borderId="0" applyFont="0" applyFill="0" applyBorder="0" applyAlignment="0" applyProtection="0"/>
    <xf numFmtId="165" fontId="3" fillId="0" borderId="0" applyFont="0" applyFill="0" applyBorder="0" applyAlignment="0" applyProtection="0"/>
    <xf numFmtId="0" fontId="4" fillId="0" borderId="0"/>
    <xf numFmtId="0" fontId="7" fillId="0" borderId="0"/>
    <xf numFmtId="0" fontId="5" fillId="0" borderId="0"/>
    <xf numFmtId="0" fontId="6" fillId="0" borderId="0"/>
    <xf numFmtId="0" fontId="5" fillId="0" borderId="0"/>
    <xf numFmtId="9" fontId="3" fillId="0" borderId="0" applyFont="0" applyFill="0" applyBorder="0" applyAlignment="0" applyProtection="0"/>
    <xf numFmtId="0" fontId="8" fillId="0" borderId="0"/>
    <xf numFmtId="0" fontId="3" fillId="0" borderId="0"/>
    <xf numFmtId="0" fontId="3" fillId="0" borderId="0"/>
    <xf numFmtId="0" fontId="2" fillId="0" borderId="0"/>
    <xf numFmtId="0" fontId="47" fillId="10" borderId="0" applyNumberFormat="0" applyBorder="0" applyAlignment="0" applyProtection="0"/>
    <xf numFmtId="0" fontId="47" fillId="12" borderId="0" applyNumberFormat="0" applyBorder="0" applyAlignment="0" applyProtection="0"/>
    <xf numFmtId="0" fontId="47" fillId="8" borderId="0" applyNumberFormat="0" applyBorder="0" applyAlignment="0" applyProtection="0"/>
    <xf numFmtId="0" fontId="47" fillId="13" borderId="0" applyNumberFormat="0" applyBorder="0" applyAlignment="0" applyProtection="0"/>
    <xf numFmtId="0" fontId="47" fillId="9" borderId="0" applyNumberFormat="0" applyBorder="0" applyAlignment="0" applyProtection="0"/>
    <xf numFmtId="0" fontId="47" fillId="11" borderId="0" applyNumberFormat="0" applyBorder="0" applyAlignment="0" applyProtection="0"/>
    <xf numFmtId="0" fontId="48" fillId="6" borderId="0" applyNumberFormat="0" applyBorder="0" applyAlignment="0" applyProtection="0"/>
    <xf numFmtId="0" fontId="49" fillId="14" borderId="33" applyNumberFormat="0" applyAlignment="0" applyProtection="0"/>
    <xf numFmtId="177" fontId="3" fillId="0" borderId="0" applyFont="0" applyFill="0" applyBorder="0" applyAlignment="0" applyProtection="0"/>
    <xf numFmtId="176" fontId="3" fillId="0" borderId="0" applyFont="0" applyFill="0" applyBorder="0" applyAlignment="0" applyProtection="0"/>
    <xf numFmtId="176" fontId="3" fillId="0" borderId="0" applyFont="0" applyFill="0" applyBorder="0" applyAlignment="0" applyProtection="0"/>
    <xf numFmtId="0" fontId="3" fillId="0" borderId="0"/>
    <xf numFmtId="0" fontId="3" fillId="0" borderId="0"/>
    <xf numFmtId="0" fontId="50" fillId="0" borderId="0" applyNumberFormat="0" applyFill="0" applyBorder="0" applyAlignment="0" applyProtection="0"/>
    <xf numFmtId="0" fontId="51" fillId="7" borderId="0" applyNumberFormat="0" applyBorder="0" applyAlignment="0" applyProtection="0"/>
    <xf numFmtId="0" fontId="52" fillId="0" borderId="34" applyNumberFormat="0" applyFill="0" applyAlignment="0" applyProtection="0"/>
    <xf numFmtId="0" fontId="53" fillId="0" borderId="35" applyNumberFormat="0" applyFill="0" applyAlignment="0" applyProtection="0"/>
    <xf numFmtId="0" fontId="54" fillId="0" borderId="36" applyNumberFormat="0" applyFill="0" applyAlignment="0" applyProtection="0"/>
    <xf numFmtId="0" fontId="54" fillId="0" borderId="0" applyNumberFormat="0" applyFill="0" applyBorder="0" applyAlignment="0" applyProtection="0"/>
    <xf numFmtId="0" fontId="55" fillId="0" borderId="0" applyNumberFormat="0" applyFill="0" applyBorder="0" applyAlignment="0" applyProtection="0">
      <alignment vertical="top"/>
      <protection locked="0"/>
    </xf>
    <xf numFmtId="0" fontId="55" fillId="0" borderId="0" applyNumberFormat="0" applyFill="0" applyBorder="0" applyAlignment="0" applyProtection="0">
      <alignment vertical="top"/>
      <protection locked="0"/>
    </xf>
    <xf numFmtId="0" fontId="61" fillId="0" borderId="0"/>
    <xf numFmtId="177" fontId="3" fillId="0" borderId="0" applyFont="0" applyFill="0" applyBorder="0" applyAlignment="0" applyProtection="0"/>
    <xf numFmtId="0" fontId="9" fillId="0" borderId="0" applyNumberFormat="0" applyFill="0" applyBorder="0" applyAlignment="0" applyProtection="0">
      <alignment vertical="top"/>
      <protection locked="0"/>
    </xf>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0" fontId="56" fillId="15" borderId="0" applyNumberFormat="0" applyBorder="0" applyAlignment="0" applyProtection="0"/>
    <xf numFmtId="0" fontId="3" fillId="0" borderId="0"/>
    <xf numFmtId="0" fontId="57" fillId="0" borderId="0"/>
    <xf numFmtId="0" fontId="2" fillId="0" borderId="0"/>
    <xf numFmtId="0" fontId="3" fillId="0" borderId="0"/>
    <xf numFmtId="0" fontId="58" fillId="16" borderId="37" applyNumberFormat="0" applyAlignment="0" applyProtection="0"/>
    <xf numFmtId="0" fontId="3" fillId="0" borderId="0"/>
    <xf numFmtId="0" fontId="3" fillId="0" borderId="0"/>
    <xf numFmtId="0" fontId="2" fillId="0" borderId="0"/>
    <xf numFmtId="0" fontId="3" fillId="0" borderId="0"/>
    <xf numFmtId="0" fontId="59" fillId="0" borderId="0" applyNumberFormat="0" applyFill="0" applyBorder="0" applyAlignment="0" applyProtection="0"/>
    <xf numFmtId="0" fontId="60" fillId="0" borderId="38" applyNumberFormat="0" applyFill="0" applyAlignment="0" applyProtection="0"/>
    <xf numFmtId="43" fontId="62" fillId="0" borderId="0" applyFont="0" applyFill="0" applyBorder="0" applyAlignment="0" applyProtection="0"/>
    <xf numFmtId="0" fontId="1" fillId="0" borderId="0"/>
    <xf numFmtId="0" fontId="1" fillId="0" borderId="0"/>
  </cellStyleXfs>
  <cellXfs count="473">
    <xf numFmtId="0" fontId="0" fillId="0" borderId="0" xfId="0"/>
    <xf numFmtId="0" fontId="14" fillId="0" borderId="0" xfId="0" applyFont="1" applyAlignment="1">
      <alignment vertical="top" wrapText="1"/>
    </xf>
    <xf numFmtId="0" fontId="19" fillId="0" borderId="0" xfId="0" applyFont="1" applyAlignment="1">
      <alignment horizontal="left"/>
    </xf>
    <xf numFmtId="0" fontId="13" fillId="0" borderId="0" xfId="0" applyFont="1" applyAlignment="1">
      <alignment vertical="top" wrapText="1"/>
    </xf>
    <xf numFmtId="0" fontId="20" fillId="0" borderId="0" xfId="0" applyFont="1" applyAlignment="1">
      <alignment vertical="top" wrapText="1"/>
    </xf>
    <xf numFmtId="0" fontId="20" fillId="0" borderId="0" xfId="8" applyFont="1"/>
    <xf numFmtId="0" fontId="15" fillId="0" borderId="0" xfId="8" applyFont="1"/>
    <xf numFmtId="0" fontId="15" fillId="0" borderId="0" xfId="8" applyFont="1" applyAlignment="1">
      <alignment horizontal="center" vertical="center"/>
    </xf>
    <xf numFmtId="0" fontId="15" fillId="0" borderId="0" xfId="0" applyFont="1" applyAlignment="1">
      <alignment horizontal="left" indent="1"/>
    </xf>
    <xf numFmtId="0" fontId="16" fillId="0" borderId="0" xfId="8" applyFont="1"/>
    <xf numFmtId="0" fontId="20" fillId="0" borderId="0" xfId="0" applyFont="1"/>
    <xf numFmtId="0" fontId="15" fillId="0" borderId="0" xfId="0" applyFont="1"/>
    <xf numFmtId="3" fontId="15" fillId="0" borderId="0" xfId="7" applyNumberFormat="1" applyFont="1"/>
    <xf numFmtId="167" fontId="15" fillId="0" borderId="0" xfId="7" applyNumberFormat="1" applyFont="1"/>
    <xf numFmtId="0" fontId="16" fillId="0" borderId="0" xfId="7" applyFont="1" applyAlignment="1">
      <alignment horizontal="left" vertical="top" wrapText="1" indent="1"/>
    </xf>
    <xf numFmtId="166" fontId="16" fillId="0" borderId="0" xfId="12" applyNumberFormat="1" applyFont="1" applyBorder="1" applyAlignment="1">
      <alignment vertical="top" wrapText="1"/>
    </xf>
    <xf numFmtId="0" fontId="17" fillId="0" borderId="0" xfId="0" applyFont="1" applyAlignment="1">
      <alignment vertical="top" wrapText="1"/>
    </xf>
    <xf numFmtId="0" fontId="20" fillId="0" borderId="0" xfId="7" applyFont="1"/>
    <xf numFmtId="0" fontId="20" fillId="0" borderId="0" xfId="8" applyFont="1" applyAlignment="1">
      <alignment vertical="center" wrapText="1"/>
    </xf>
    <xf numFmtId="0" fontId="21" fillId="0" borderId="0" xfId="0" applyFont="1"/>
    <xf numFmtId="0" fontId="23" fillId="0" borderId="0" xfId="0" applyFont="1"/>
    <xf numFmtId="0" fontId="19" fillId="0" borderId="0" xfId="0" applyFont="1" applyProtection="1">
      <protection locked="0"/>
    </xf>
    <xf numFmtId="0" fontId="20" fillId="0" borderId="0" xfId="0" applyFont="1" applyProtection="1">
      <protection locked="0"/>
    </xf>
    <xf numFmtId="0" fontId="14" fillId="0" borderId="0" xfId="0" applyFont="1"/>
    <xf numFmtId="0" fontId="15" fillId="0" borderId="0" xfId="0" applyFont="1" applyAlignment="1" applyProtection="1">
      <alignment horizontal="center" textRotation="90" wrapText="1"/>
      <protection locked="0"/>
    </xf>
    <xf numFmtId="0" fontId="15" fillId="0" borderId="0" xfId="0" applyFont="1" applyProtection="1">
      <protection locked="0"/>
    </xf>
    <xf numFmtId="0" fontId="16" fillId="0" borderId="0" xfId="8" applyFont="1" applyAlignment="1">
      <alignment vertical="top" wrapText="1"/>
    </xf>
    <xf numFmtId="0" fontId="16" fillId="0" borderId="0" xfId="8" applyFont="1" applyAlignment="1">
      <alignment vertical="top"/>
    </xf>
    <xf numFmtId="172" fontId="15" fillId="0" borderId="0" xfId="0" applyNumberFormat="1" applyFont="1"/>
    <xf numFmtId="3" fontId="20" fillId="0" borderId="0" xfId="0" applyNumberFormat="1" applyFont="1"/>
    <xf numFmtId="0" fontId="20" fillId="3" borderId="0" xfId="0" applyFont="1" applyFill="1"/>
    <xf numFmtId="170" fontId="15" fillId="3" borderId="0" xfId="0" applyNumberFormat="1" applyFont="1" applyFill="1"/>
    <xf numFmtId="172" fontId="15" fillId="3" borderId="0" xfId="0" applyNumberFormat="1" applyFont="1" applyFill="1"/>
    <xf numFmtId="170" fontId="20" fillId="3" borderId="0" xfId="0" applyNumberFormat="1" applyFont="1" applyFill="1"/>
    <xf numFmtId="0" fontId="20" fillId="0" borderId="0" xfId="0" applyFont="1" applyAlignment="1">
      <alignment vertical="center" wrapText="1"/>
    </xf>
    <xf numFmtId="170" fontId="20" fillId="0" borderId="0" xfId="0" applyNumberFormat="1" applyFont="1"/>
    <xf numFmtId="0" fontId="19" fillId="0" borderId="0" xfId="0" applyFont="1"/>
    <xf numFmtId="0" fontId="16" fillId="0" borderId="0" xfId="0" applyFont="1"/>
    <xf numFmtId="170" fontId="15" fillId="0" borderId="0" xfId="0" applyNumberFormat="1" applyFont="1"/>
    <xf numFmtId="3" fontId="16" fillId="0" borderId="0" xfId="0" applyNumberFormat="1" applyFont="1"/>
    <xf numFmtId="0" fontId="14" fillId="0" borderId="0" xfId="0" applyFont="1" applyAlignment="1">
      <alignment vertical="center" wrapText="1"/>
    </xf>
    <xf numFmtId="0" fontId="21" fillId="0" borderId="0" xfId="0" applyFont="1" applyAlignment="1">
      <alignment wrapText="1"/>
    </xf>
    <xf numFmtId="0" fontId="14" fillId="0" borderId="0" xfId="0" applyFont="1" applyAlignment="1">
      <alignment horizontal="left" wrapText="1"/>
    </xf>
    <xf numFmtId="3" fontId="15" fillId="0" borderId="0" xfId="0" applyNumberFormat="1" applyFont="1"/>
    <xf numFmtId="0" fontId="14" fillId="0" borderId="0" xfId="0" applyFont="1" applyAlignment="1">
      <alignment wrapText="1"/>
    </xf>
    <xf numFmtId="0" fontId="18" fillId="0" borderId="0" xfId="0" applyFont="1"/>
    <xf numFmtId="0" fontId="21" fillId="0" borderId="1" xfId="0" applyFont="1" applyBorder="1"/>
    <xf numFmtId="0" fontId="24" fillId="0" borderId="0" xfId="0" applyFont="1"/>
    <xf numFmtId="0" fontId="26" fillId="0" borderId="0" xfId="0" applyFont="1"/>
    <xf numFmtId="0" fontId="23" fillId="0" borderId="1" xfId="0" applyFont="1" applyBorder="1"/>
    <xf numFmtId="167" fontId="16" fillId="0" borderId="0" xfId="7" applyNumberFormat="1" applyFont="1" applyAlignment="1">
      <alignment vertical="top"/>
    </xf>
    <xf numFmtId="0" fontId="19" fillId="4" borderId="0" xfId="0" applyFont="1" applyFill="1"/>
    <xf numFmtId="0" fontId="20" fillId="4" borderId="0" xfId="0" applyFont="1" applyFill="1"/>
    <xf numFmtId="0" fontId="28" fillId="0" borderId="0" xfId="4" applyFont="1" applyFill="1" applyBorder="1" applyAlignment="1" applyProtection="1">
      <alignment horizontal="right"/>
    </xf>
    <xf numFmtId="0" fontId="29" fillId="0" borderId="0" xfId="0" applyFont="1"/>
    <xf numFmtId="0" fontId="30" fillId="0" borderId="0" xfId="0" applyFont="1"/>
    <xf numFmtId="0" fontId="20" fillId="0" borderId="0" xfId="0" applyFont="1" applyAlignment="1">
      <alignment horizontal="center"/>
    </xf>
    <xf numFmtId="167" fontId="15" fillId="0" borderId="0" xfId="0" applyNumberFormat="1" applyFont="1"/>
    <xf numFmtId="0" fontId="15" fillId="0" borderId="0" xfId="9" applyFont="1"/>
    <xf numFmtId="0" fontId="15" fillId="3" borderId="0" xfId="9" applyFont="1" applyFill="1"/>
    <xf numFmtId="0" fontId="32" fillId="0" borderId="0" xfId="0" applyFont="1"/>
    <xf numFmtId="0" fontId="33" fillId="0" borderId="0" xfId="0" applyFont="1"/>
    <xf numFmtId="0" fontId="34" fillId="0" borderId="0" xfId="0" applyFont="1"/>
    <xf numFmtId="0" fontId="35" fillId="0" borderId="0" xfId="0" applyFont="1"/>
    <xf numFmtId="0" fontId="36" fillId="0" borderId="0" xfId="0" applyFont="1" applyAlignment="1">
      <alignment horizontal="center"/>
    </xf>
    <xf numFmtId="0" fontId="18" fillId="0" borderId="1" xfId="0" applyFont="1" applyBorder="1"/>
    <xf numFmtId="0" fontId="18" fillId="0" borderId="0" xfId="0" applyFont="1" applyAlignment="1">
      <alignment vertical="top" wrapText="1"/>
    </xf>
    <xf numFmtId="0" fontId="22" fillId="0" borderId="0" xfId="4" applyFont="1" applyFill="1" applyBorder="1" applyAlignment="1" applyProtection="1">
      <alignment horizontal="left" vertical="top" wrapText="1"/>
    </xf>
    <xf numFmtId="169" fontId="29" fillId="0" borderId="0" xfId="0" applyNumberFormat="1" applyFont="1"/>
    <xf numFmtId="0" fontId="29" fillId="0" borderId="0" xfId="13" applyFont="1" applyAlignment="1">
      <alignment horizontal="left"/>
    </xf>
    <xf numFmtId="0" fontId="29" fillId="0" borderId="0" xfId="9" applyFont="1"/>
    <xf numFmtId="170" fontId="29" fillId="0" borderId="0" xfId="0" applyNumberFormat="1" applyFont="1"/>
    <xf numFmtId="171" fontId="29" fillId="0" borderId="0" xfId="0" applyNumberFormat="1" applyFont="1"/>
    <xf numFmtId="0" fontId="19" fillId="4" borderId="0" xfId="9" applyFont="1" applyFill="1"/>
    <xf numFmtId="166" fontId="20" fillId="3" borderId="0" xfId="0" applyNumberFormat="1" applyFont="1" applyFill="1"/>
    <xf numFmtId="0" fontId="37" fillId="0" borderId="0" xfId="4" applyFont="1" applyFill="1" applyBorder="1" applyAlignment="1" applyProtection="1"/>
    <xf numFmtId="0" fontId="20" fillId="0" borderId="0" xfId="0" applyFont="1" applyAlignment="1">
      <alignment horizontal="center" vertical="top" wrapText="1"/>
    </xf>
    <xf numFmtId="0" fontId="15" fillId="0" borderId="0" xfId="9" applyFont="1" applyAlignment="1">
      <alignment horizontal="left" indent="1"/>
    </xf>
    <xf numFmtId="171" fontId="15" fillId="0" borderId="0" xfId="0" applyNumberFormat="1" applyFont="1"/>
    <xf numFmtId="0" fontId="39" fillId="0" borderId="0" xfId="0" applyFont="1"/>
    <xf numFmtId="0" fontId="39" fillId="0" borderId="0" xfId="8" applyFont="1"/>
    <xf numFmtId="0" fontId="39" fillId="0" borderId="0" xfId="11" applyFont="1"/>
    <xf numFmtId="3" fontId="39" fillId="0" borderId="0" xfId="0" applyNumberFormat="1" applyFont="1"/>
    <xf numFmtId="0" fontId="13" fillId="0" borderId="0" xfId="0" applyFont="1"/>
    <xf numFmtId="0" fontId="29" fillId="0" borderId="0" xfId="8" applyFont="1"/>
    <xf numFmtId="0" fontId="37" fillId="0" borderId="0" xfId="4" applyFont="1" applyFill="1" applyBorder="1" applyAlignment="1" applyProtection="1">
      <alignment wrapText="1"/>
    </xf>
    <xf numFmtId="0" fontId="26" fillId="0" borderId="0" xfId="0" applyFont="1" applyAlignment="1">
      <alignment horizontal="left" vertical="top" wrapText="1"/>
    </xf>
    <xf numFmtId="0" fontId="19" fillId="4" borderId="0" xfId="8" applyFont="1" applyFill="1"/>
    <xf numFmtId="0" fontId="37" fillId="0" borderId="0" xfId="4" applyFont="1" applyFill="1" applyBorder="1" applyAlignment="1" applyProtection="1">
      <alignment horizontal="left" vertical="top" wrapText="1"/>
    </xf>
    <xf numFmtId="0" fontId="39" fillId="0" borderId="0" xfId="7" applyFont="1"/>
    <xf numFmtId="0" fontId="29" fillId="0" borderId="0" xfId="7" applyFont="1"/>
    <xf numFmtId="166" fontId="38" fillId="0" borderId="0" xfId="12" applyNumberFormat="1" applyFont="1" applyFill="1" applyBorder="1" applyAlignment="1">
      <alignment vertical="top" wrapText="1"/>
    </xf>
    <xf numFmtId="0" fontId="38" fillId="0" borderId="0" xfId="8" applyFont="1" applyAlignment="1">
      <alignment vertical="top" wrapText="1"/>
    </xf>
    <xf numFmtId="0" fontId="20" fillId="4" borderId="0" xfId="8" applyFont="1" applyFill="1"/>
    <xf numFmtId="167" fontId="20" fillId="0" borderId="0" xfId="8" applyNumberFormat="1" applyFont="1" applyProtection="1">
      <protection locked="0"/>
    </xf>
    <xf numFmtId="167" fontId="15" fillId="0" borderId="0" xfId="8" applyNumberFormat="1" applyFont="1" applyProtection="1">
      <protection locked="0"/>
    </xf>
    <xf numFmtId="166" fontId="40" fillId="0" borderId="0" xfId="12" applyNumberFormat="1" applyFont="1" applyFill="1" applyBorder="1" applyAlignment="1">
      <alignment vertical="top" wrapText="1"/>
    </xf>
    <xf numFmtId="166" fontId="40" fillId="0" borderId="0" xfId="12" applyNumberFormat="1" applyFont="1" applyBorder="1" applyAlignment="1">
      <alignment vertical="top" wrapText="1"/>
    </xf>
    <xf numFmtId="0" fontId="15" fillId="0" borderId="0" xfId="7" applyFont="1" applyAlignment="1">
      <alignment horizontal="right" vertical="center" wrapText="1"/>
    </xf>
    <xf numFmtId="0" fontId="39" fillId="0" borderId="0" xfId="7" applyFont="1" applyAlignment="1">
      <alignment horizontal="left" vertical="top" wrapText="1" indent="1"/>
    </xf>
    <xf numFmtId="167" fontId="39" fillId="0" borderId="0" xfId="5" applyNumberFormat="1" applyFont="1" applyFill="1" applyBorder="1" applyAlignment="1">
      <alignment horizontal="right" vertical="top" indent="1"/>
    </xf>
    <xf numFmtId="167" fontId="29" fillId="0" borderId="0" xfId="8" applyNumberFormat="1" applyFont="1" applyAlignment="1">
      <alignment horizontal="right" indent="1"/>
    </xf>
    <xf numFmtId="0" fontId="29" fillId="0" borderId="0" xfId="8" applyFont="1" applyAlignment="1">
      <alignment horizontal="left"/>
    </xf>
    <xf numFmtId="0" fontId="20" fillId="0" borderId="0" xfId="8" applyFont="1" applyAlignment="1">
      <alignment horizontal="left"/>
    </xf>
    <xf numFmtId="3" fontId="20" fillId="0" borderId="0" xfId="5" applyNumberFormat="1" applyFont="1" applyFill="1" applyBorder="1" applyAlignment="1">
      <alignment horizontal="right" indent="1"/>
    </xf>
    <xf numFmtId="166" fontId="39" fillId="0" borderId="0" xfId="12" applyNumberFormat="1" applyFont="1" applyBorder="1" applyAlignment="1">
      <alignment vertical="top"/>
    </xf>
    <xf numFmtId="0" fontId="29" fillId="0" borderId="0" xfId="7" applyFont="1" applyAlignment="1">
      <alignment horizontal="center" vertical="center"/>
    </xf>
    <xf numFmtId="167" fontId="39" fillId="0" borderId="0" xfId="7" applyNumberFormat="1" applyFont="1" applyAlignment="1">
      <alignment vertical="top"/>
    </xf>
    <xf numFmtId="167" fontId="39" fillId="0" borderId="0" xfId="7" applyNumberFormat="1" applyFont="1"/>
    <xf numFmtId="3" fontId="39" fillId="0" borderId="0" xfId="7" applyNumberFormat="1" applyFont="1"/>
    <xf numFmtId="0" fontId="29" fillId="0" borderId="0" xfId="10" applyFont="1"/>
    <xf numFmtId="0" fontId="19" fillId="4" borderId="0" xfId="0" applyFont="1" applyFill="1" applyProtection="1">
      <protection locked="0"/>
    </xf>
    <xf numFmtId="0" fontId="20" fillId="4" borderId="0" xfId="0" applyFont="1" applyFill="1" applyProtection="1">
      <protection locked="0"/>
    </xf>
    <xf numFmtId="0" fontId="20" fillId="0" borderId="0" xfId="10" applyFont="1"/>
    <xf numFmtId="3" fontId="15" fillId="0" borderId="0" xfId="5" applyNumberFormat="1" applyFont="1" applyFill="1" applyBorder="1" applyAlignment="1">
      <alignment horizontal="right" indent="1"/>
    </xf>
    <xf numFmtId="3" fontId="16" fillId="0" borderId="0" xfId="5" applyNumberFormat="1" applyFont="1" applyFill="1" applyBorder="1" applyAlignment="1">
      <alignment horizontal="right" indent="1"/>
    </xf>
    <xf numFmtId="0" fontId="16" fillId="0" borderId="0" xfId="10" applyFont="1"/>
    <xf numFmtId="167" fontId="40" fillId="0" borderId="0" xfId="5" applyNumberFormat="1" applyFont="1" applyFill="1" applyBorder="1" applyAlignment="1">
      <alignment vertical="top"/>
    </xf>
    <xf numFmtId="0" fontId="41" fillId="0" borderId="0" xfId="8" applyFont="1"/>
    <xf numFmtId="0" fontId="19" fillId="4" borderId="0" xfId="10" applyFont="1" applyFill="1"/>
    <xf numFmtId="167" fontId="20" fillId="0" borderId="0" xfId="8" applyNumberFormat="1" applyFont="1"/>
    <xf numFmtId="0" fontId="42" fillId="0" borderId="0" xfId="8" applyFont="1"/>
    <xf numFmtId="3" fontId="20" fillId="0" borderId="0" xfId="5" applyNumberFormat="1" applyFont="1" applyBorder="1" applyAlignment="1"/>
    <xf numFmtId="3" fontId="15" fillId="0" borderId="0" xfId="5" applyNumberFormat="1" applyFont="1" applyBorder="1" applyAlignment="1"/>
    <xf numFmtId="3" fontId="16" fillId="0" borderId="0" xfId="5" applyNumberFormat="1" applyFont="1" applyBorder="1" applyAlignment="1"/>
    <xf numFmtId="0" fontId="20" fillId="0" borderId="2" xfId="9" applyFont="1" applyBorder="1"/>
    <xf numFmtId="170" fontId="20" fillId="0" borderId="3" xfId="0" applyNumberFormat="1" applyFont="1" applyBorder="1"/>
    <xf numFmtId="0" fontId="15" fillId="0" borderId="4" xfId="9" applyFont="1" applyBorder="1"/>
    <xf numFmtId="170" fontId="15" fillId="0" borderId="5" xfId="0" applyNumberFormat="1" applyFont="1" applyBorder="1"/>
    <xf numFmtId="0" fontId="15" fillId="0" borderId="6" xfId="0" applyFont="1" applyBorder="1" applyAlignment="1">
      <alignment horizontal="center" vertical="center" wrapText="1"/>
    </xf>
    <xf numFmtId="0" fontId="15" fillId="0" borderId="5" xfId="0" applyFont="1" applyBorder="1" applyAlignment="1">
      <alignment horizontal="center" vertical="center" wrapText="1"/>
    </xf>
    <xf numFmtId="170" fontId="20" fillId="0" borderId="7" xfId="0" applyNumberFormat="1" applyFont="1" applyBorder="1"/>
    <xf numFmtId="170" fontId="15" fillId="0" borderId="6" xfId="0" applyNumberFormat="1" applyFont="1" applyBorder="1"/>
    <xf numFmtId="172" fontId="20" fillId="0" borderId="7" xfId="0" applyNumberFormat="1" applyFont="1" applyBorder="1"/>
    <xf numFmtId="172" fontId="15" fillId="0" borderId="6" xfId="0" applyNumberFormat="1" applyFont="1" applyBorder="1"/>
    <xf numFmtId="0" fontId="16" fillId="0" borderId="2" xfId="0" applyFont="1" applyBorder="1"/>
    <xf numFmtId="0" fontId="15" fillId="0" borderId="7" xfId="0" applyFont="1" applyBorder="1" applyAlignment="1">
      <alignment horizontal="center" vertical="center"/>
    </xf>
    <xf numFmtId="0" fontId="15" fillId="0" borderId="3" xfId="0" applyFont="1" applyBorder="1" applyAlignment="1">
      <alignment horizontal="center" vertical="center"/>
    </xf>
    <xf numFmtId="2" fontId="20" fillId="0" borderId="2" xfId="13" applyNumberFormat="1" applyFont="1" applyBorder="1" applyAlignment="1">
      <alignment horizontal="left" indent="1"/>
    </xf>
    <xf numFmtId="0" fontId="20" fillId="0" borderId="2" xfId="0" applyFont="1" applyBorder="1" applyAlignment="1">
      <alignment horizontal="left" indent="1"/>
    </xf>
    <xf numFmtId="0" fontId="15" fillId="0" borderId="4" xfId="0" applyFont="1" applyBorder="1" applyAlignment="1">
      <alignment horizontal="left" indent="1"/>
    </xf>
    <xf numFmtId="0" fontId="15" fillId="0" borderId="8" xfId="0" applyFont="1" applyBorder="1" applyAlignment="1">
      <alignment horizontal="left" indent="1"/>
    </xf>
    <xf numFmtId="0" fontId="15" fillId="0" borderId="10" xfId="0" applyFont="1" applyBorder="1" applyAlignment="1">
      <alignment horizontal="center" vertical="center"/>
    </xf>
    <xf numFmtId="170" fontId="15" fillId="0" borderId="9" xfId="0" applyNumberFormat="1" applyFont="1" applyBorder="1"/>
    <xf numFmtId="170" fontId="15" fillId="0" borderId="11" xfId="0" applyNumberFormat="1" applyFont="1" applyBorder="1"/>
    <xf numFmtId="0" fontId="15" fillId="0" borderId="5" xfId="0" applyFont="1" applyBorder="1" applyAlignment="1">
      <alignment horizontal="center" vertical="center"/>
    </xf>
    <xf numFmtId="0" fontId="15" fillId="0" borderId="4" xfId="0" applyFont="1" applyBorder="1" applyAlignment="1">
      <alignment horizontal="center" vertical="center"/>
    </xf>
    <xf numFmtId="170" fontId="15" fillId="0" borderId="7" xfId="0" applyNumberFormat="1" applyFont="1" applyBorder="1" applyAlignment="1">
      <alignment horizontal="center" vertical="center"/>
    </xf>
    <xf numFmtId="172" fontId="20" fillId="0" borderId="3" xfId="0" applyNumberFormat="1" applyFont="1" applyBorder="1"/>
    <xf numFmtId="172" fontId="15" fillId="0" borderId="5" xfId="0" applyNumberFormat="1" applyFont="1" applyBorder="1"/>
    <xf numFmtId="0" fontId="15" fillId="0" borderId="9" xfId="0" applyFont="1" applyBorder="1" applyAlignment="1">
      <alignment horizontal="center" vertical="center" wrapText="1"/>
    </xf>
    <xf numFmtId="0" fontId="20" fillId="0" borderId="0" xfId="0" applyFont="1" applyAlignment="1">
      <alignment horizontal="center" vertical="center" textRotation="90" wrapText="1"/>
    </xf>
    <xf numFmtId="0" fontId="15" fillId="0" borderId="6" xfId="0" applyFont="1" applyBorder="1" applyAlignment="1">
      <alignment horizontal="center" vertical="center"/>
    </xf>
    <xf numFmtId="172" fontId="15" fillId="0" borderId="7" xfId="0" applyNumberFormat="1" applyFont="1" applyBorder="1" applyAlignment="1">
      <alignment horizontal="center" vertical="center"/>
    </xf>
    <xf numFmtId="0" fontId="20" fillId="3" borderId="2" xfId="9" applyFont="1" applyFill="1" applyBorder="1"/>
    <xf numFmtId="170" fontId="20" fillId="3" borderId="7" xfId="0" applyNumberFormat="1" applyFont="1" applyFill="1" applyBorder="1"/>
    <xf numFmtId="0" fontId="15" fillId="3" borderId="6" xfId="0" applyFont="1" applyFill="1" applyBorder="1" applyAlignment="1">
      <alignment horizontal="center"/>
    </xf>
    <xf numFmtId="0" fontId="15" fillId="3" borderId="4" xfId="9" applyFont="1" applyFill="1" applyBorder="1"/>
    <xf numFmtId="170" fontId="15" fillId="3" borderId="6" xfId="0" applyNumberFormat="1" applyFont="1" applyFill="1" applyBorder="1"/>
    <xf numFmtId="0" fontId="15" fillId="0" borderId="8" xfId="0" applyFont="1" applyBorder="1" applyAlignment="1">
      <alignment horizontal="center" vertical="center" textRotation="90" wrapText="1"/>
    </xf>
    <xf numFmtId="170" fontId="20" fillId="0" borderId="2" xfId="9" applyNumberFormat="1" applyFont="1" applyBorder="1"/>
    <xf numFmtId="170" fontId="15" fillId="0" borderId="4" xfId="9" applyNumberFormat="1" applyFont="1" applyBorder="1"/>
    <xf numFmtId="170" fontId="15" fillId="0" borderId="9" xfId="0" applyNumberFormat="1" applyFont="1" applyBorder="1" applyAlignment="1">
      <alignment horizontal="center"/>
    </xf>
    <xf numFmtId="170" fontId="15" fillId="0" borderId="11" xfId="0" applyNumberFormat="1" applyFont="1" applyBorder="1" applyAlignment="1">
      <alignment horizontal="center"/>
    </xf>
    <xf numFmtId="172" fontId="20" fillId="0" borderId="7" xfId="0" applyNumberFormat="1" applyFont="1" applyBorder="1" applyAlignment="1">
      <alignment horizontal="right"/>
    </xf>
    <xf numFmtId="172" fontId="15" fillId="0" borderId="6" xfId="0" applyNumberFormat="1" applyFont="1" applyBorder="1" applyAlignment="1">
      <alignment horizontal="right"/>
    </xf>
    <xf numFmtId="0" fontId="15" fillId="0" borderId="4" xfId="7" applyFont="1" applyBorder="1"/>
    <xf numFmtId="3" fontId="15" fillId="0" borderId="6" xfId="7" applyNumberFormat="1" applyFont="1" applyBorder="1"/>
    <xf numFmtId="3" fontId="15" fillId="0" borderId="5" xfId="7" applyNumberFormat="1" applyFont="1" applyBorder="1"/>
    <xf numFmtId="0" fontId="40" fillId="0" borderId="4" xfId="7" applyFont="1" applyBorder="1"/>
    <xf numFmtId="170" fontId="20" fillId="0" borderId="7" xfId="7" applyNumberFormat="1" applyFont="1" applyBorder="1"/>
    <xf numFmtId="170" fontId="20" fillId="0" borderId="3" xfId="7" applyNumberFormat="1" applyFont="1" applyBorder="1"/>
    <xf numFmtId="170" fontId="15" fillId="0" borderId="6" xfId="7" applyNumberFormat="1" applyFont="1" applyBorder="1"/>
    <xf numFmtId="170" fontId="15" fillId="0" borderId="5" xfId="7" applyNumberFormat="1" applyFont="1" applyBorder="1"/>
    <xf numFmtId="172" fontId="40" fillId="0" borderId="6" xfId="12" applyNumberFormat="1" applyFont="1" applyFill="1" applyBorder="1" applyAlignment="1">
      <alignment wrapText="1"/>
    </xf>
    <xf numFmtId="172" fontId="40" fillId="0" borderId="6" xfId="12" applyNumberFormat="1" applyFont="1" applyBorder="1" applyAlignment="1">
      <alignment wrapText="1"/>
    </xf>
    <xf numFmtId="172" fontId="40" fillId="0" borderId="5" xfId="12" applyNumberFormat="1" applyFont="1" applyBorder="1" applyAlignment="1">
      <alignment wrapText="1"/>
    </xf>
    <xf numFmtId="3" fontId="20" fillId="0" borderId="7" xfId="8" applyNumberFormat="1" applyFont="1" applyBorder="1" applyProtection="1">
      <protection locked="0"/>
    </xf>
    <xf numFmtId="0" fontId="40" fillId="0" borderId="8" xfId="7" applyFont="1" applyBorder="1"/>
    <xf numFmtId="166" fontId="40" fillId="0" borderId="9" xfId="12" applyNumberFormat="1" applyFont="1" applyBorder="1" applyAlignment="1">
      <alignment wrapText="1"/>
    </xf>
    <xf numFmtId="166" fontId="40" fillId="0" borderId="9" xfId="12" applyNumberFormat="1" applyFont="1" applyFill="1" applyBorder="1" applyAlignment="1">
      <alignment wrapText="1"/>
    </xf>
    <xf numFmtId="0" fontId="15" fillId="0" borderId="6" xfId="7" applyFont="1" applyBorder="1" applyAlignment="1">
      <alignment horizontal="center" vertical="center" wrapText="1"/>
    </xf>
    <xf numFmtId="0" fontId="15" fillId="0" borderId="5" xfId="8" applyFont="1" applyBorder="1" applyAlignment="1">
      <alignment horizontal="center" vertical="center"/>
    </xf>
    <xf numFmtId="0" fontId="15" fillId="0" borderId="4" xfId="10" applyFont="1" applyBorder="1"/>
    <xf numFmtId="0" fontId="15" fillId="0" borderId="4" xfId="0" applyFont="1" applyBorder="1"/>
    <xf numFmtId="0" fontId="15" fillId="0" borderId="9" xfId="10" applyFont="1" applyBorder="1" applyAlignment="1">
      <alignment horizontal="center"/>
    </xf>
    <xf numFmtId="0" fontId="15" fillId="0" borderId="4" xfId="13" applyFont="1" applyBorder="1"/>
    <xf numFmtId="0" fontId="40" fillId="0" borderId="4" xfId="7" applyFont="1" applyBorder="1" applyAlignment="1">
      <alignment wrapText="1"/>
    </xf>
    <xf numFmtId="170" fontId="20" fillId="0" borderId="7" xfId="7" applyNumberFormat="1" applyFont="1" applyBorder="1" applyAlignment="1">
      <alignment horizontal="right"/>
    </xf>
    <xf numFmtId="170" fontId="20" fillId="0" borderId="3" xfId="5" applyNumberFormat="1" applyFont="1" applyFill="1" applyBorder="1" applyAlignment="1"/>
    <xf numFmtId="170" fontId="15" fillId="0" borderId="6" xfId="7" applyNumberFormat="1" applyFont="1" applyBorder="1" applyAlignment="1">
      <alignment horizontal="right"/>
    </xf>
    <xf numFmtId="172" fontId="20" fillId="0" borderId="7" xfId="7" applyNumberFormat="1" applyFont="1" applyBorder="1" applyAlignment="1">
      <alignment horizontal="right"/>
    </xf>
    <xf numFmtId="0" fontId="15" fillId="0" borderId="11" xfId="10" applyFont="1" applyBorder="1" applyAlignment="1">
      <alignment horizontal="center"/>
    </xf>
    <xf numFmtId="172" fontId="20" fillId="0" borderId="3" xfId="7" applyNumberFormat="1" applyFont="1" applyBorder="1" applyAlignment="1">
      <alignment horizontal="right"/>
    </xf>
    <xf numFmtId="0" fontId="41" fillId="0" borderId="4" xfId="7" applyFont="1" applyBorder="1"/>
    <xf numFmtId="170" fontId="20" fillId="0" borderId="3" xfId="7" applyNumberFormat="1" applyFont="1" applyBorder="1" applyAlignment="1">
      <alignment horizontal="right"/>
    </xf>
    <xf numFmtId="170" fontId="15" fillId="0" borderId="5" xfId="7" applyNumberFormat="1" applyFont="1" applyBorder="1" applyAlignment="1">
      <alignment horizontal="right"/>
    </xf>
    <xf numFmtId="172" fontId="41" fillId="0" borderId="6" xfId="12" applyNumberFormat="1" applyFont="1" applyFill="1" applyBorder="1" applyAlignment="1"/>
    <xf numFmtId="172" fontId="41" fillId="0" borderId="6" xfId="12" applyNumberFormat="1" applyFont="1" applyBorder="1" applyAlignment="1"/>
    <xf numFmtId="172" fontId="41" fillId="0" borderId="5" xfId="12" applyNumberFormat="1" applyFont="1" applyBorder="1" applyAlignment="1"/>
    <xf numFmtId="0" fontId="15" fillId="0" borderId="4" xfId="8" applyFont="1" applyBorder="1"/>
    <xf numFmtId="0" fontId="15" fillId="0" borderId="8" xfId="8" quotePrefix="1" applyFont="1" applyBorder="1" applyAlignment="1">
      <alignment horizontal="center" vertical="center"/>
    </xf>
    <xf numFmtId="170" fontId="15" fillId="0" borderId="5" xfId="8" applyNumberFormat="1" applyFont="1" applyBorder="1"/>
    <xf numFmtId="172" fontId="41" fillId="0" borderId="6" xfId="8" applyNumberFormat="1" applyFont="1" applyBorder="1"/>
    <xf numFmtId="172" fontId="40" fillId="0" borderId="6" xfId="12" applyNumberFormat="1" applyFont="1" applyBorder="1" applyAlignment="1"/>
    <xf numFmtId="172" fontId="40" fillId="0" borderId="5" xfId="12" applyNumberFormat="1" applyFont="1" applyBorder="1" applyAlignment="1"/>
    <xf numFmtId="0" fontId="15" fillId="0" borderId="9" xfId="8" applyFont="1" applyBorder="1" applyAlignment="1">
      <alignment horizontal="center" vertical="center"/>
    </xf>
    <xf numFmtId="166" fontId="40" fillId="0" borderId="4" xfId="12" applyNumberFormat="1" applyFont="1" applyBorder="1" applyAlignment="1"/>
    <xf numFmtId="170" fontId="15" fillId="0" borderId="5" xfId="5" applyNumberFormat="1" applyFont="1" applyBorder="1" applyAlignment="1"/>
    <xf numFmtId="172" fontId="40" fillId="0" borderId="6" xfId="5" applyNumberFormat="1" applyFont="1" applyFill="1" applyBorder="1" applyAlignment="1"/>
    <xf numFmtId="0" fontId="15" fillId="0" borderId="9" xfId="8" applyFont="1" applyBorder="1" applyAlignment="1">
      <alignment horizontal="center" vertical="center" wrapText="1"/>
    </xf>
    <xf numFmtId="172" fontId="20" fillId="0" borderId="7" xfId="5" applyNumberFormat="1" applyFont="1" applyBorder="1" applyAlignment="1"/>
    <xf numFmtId="172" fontId="20" fillId="0" borderId="3" xfId="5" applyNumberFormat="1" applyFont="1" applyBorder="1" applyAlignment="1"/>
    <xf numFmtId="172" fontId="15" fillId="0" borderId="6" xfId="5" applyNumberFormat="1" applyFont="1" applyBorder="1" applyAlignment="1"/>
    <xf numFmtId="172" fontId="15" fillId="0" borderId="5" xfId="5" applyNumberFormat="1" applyFont="1" applyBorder="1" applyAlignment="1"/>
    <xf numFmtId="0" fontId="26" fillId="0" borderId="1" xfId="0" applyFont="1" applyBorder="1"/>
    <xf numFmtId="0" fontId="26" fillId="0" borderId="13" xfId="0" applyFont="1" applyBorder="1" applyAlignment="1">
      <alignment wrapText="1"/>
    </xf>
    <xf numFmtId="0" fontId="26" fillId="0" borderId="0" xfId="0" applyFont="1" applyAlignment="1">
      <alignment vertical="top" wrapText="1"/>
    </xf>
    <xf numFmtId="167" fontId="29" fillId="0" borderId="0" xfId="13" applyNumberFormat="1" applyFont="1" applyAlignment="1">
      <alignment horizontal="right"/>
    </xf>
    <xf numFmtId="0" fontId="13" fillId="0" borderId="0" xfId="0" applyFont="1" applyAlignment="1">
      <alignment horizontal="right"/>
    </xf>
    <xf numFmtId="0" fontId="29" fillId="0" borderId="0" xfId="0" applyFont="1" applyAlignment="1">
      <alignment horizontal="right"/>
    </xf>
    <xf numFmtId="172" fontId="20" fillId="0" borderId="0" xfId="7" applyNumberFormat="1" applyFont="1"/>
    <xf numFmtId="172" fontId="40" fillId="0" borderId="0" xfId="12" applyNumberFormat="1" applyFont="1" applyBorder="1" applyAlignment="1"/>
    <xf numFmtId="168" fontId="20" fillId="0" borderId="0" xfId="12" applyNumberFormat="1" applyFont="1" applyBorder="1" applyAlignment="1"/>
    <xf numFmtId="170" fontId="15" fillId="0" borderId="0" xfId="7" applyNumberFormat="1" applyFont="1"/>
    <xf numFmtId="171" fontId="15" fillId="0" borderId="0" xfId="0" applyNumberFormat="1" applyFont="1" applyAlignment="1">
      <alignment vertical="top"/>
    </xf>
    <xf numFmtId="166" fontId="20" fillId="0" borderId="0" xfId="0" applyNumberFormat="1" applyFont="1" applyAlignment="1">
      <alignment vertical="top"/>
    </xf>
    <xf numFmtId="170" fontId="15" fillId="0" borderId="7" xfId="0" applyNumberFormat="1" applyFont="1" applyBorder="1"/>
    <xf numFmtId="0" fontId="40" fillId="0" borderId="4" xfId="7" applyFont="1" applyBorder="1" applyAlignment="1">
      <alignment vertical="top" wrapText="1"/>
    </xf>
    <xf numFmtId="0" fontId="14" fillId="0" borderId="14" xfId="0" applyFont="1" applyBorder="1"/>
    <xf numFmtId="0" fontId="20" fillId="0" borderId="15" xfId="0" applyFont="1" applyBorder="1" applyProtection="1">
      <protection locked="0"/>
    </xf>
    <xf numFmtId="0" fontId="39" fillId="0" borderId="0" xfId="7" applyFont="1" applyAlignment="1">
      <alignment vertical="top"/>
    </xf>
    <xf numFmtId="173" fontId="43" fillId="0" borderId="0" xfId="0" applyNumberFormat="1" applyFont="1"/>
    <xf numFmtId="3" fontId="44" fillId="0" borderId="0" xfId="0" applyNumberFormat="1" applyFont="1" applyAlignment="1">
      <alignment horizontal="right"/>
    </xf>
    <xf numFmtId="172" fontId="20" fillId="0" borderId="16" xfId="0" applyNumberFormat="1" applyFont="1" applyBorder="1"/>
    <xf numFmtId="0" fontId="16" fillId="0" borderId="2" xfId="0" applyFont="1" applyBorder="1" applyAlignment="1">
      <alignment horizontal="left" indent="2"/>
    </xf>
    <xf numFmtId="170" fontId="16" fillId="0" borderId="7" xfId="0" applyNumberFormat="1" applyFont="1" applyBorder="1"/>
    <xf numFmtId="170" fontId="16" fillId="0" borderId="3" xfId="0" applyNumberFormat="1" applyFont="1" applyBorder="1"/>
    <xf numFmtId="0" fontId="15" fillId="0" borderId="0" xfId="7" applyFont="1" applyAlignment="1">
      <alignment horizontal="center" vertical="center" wrapText="1"/>
    </xf>
    <xf numFmtId="3" fontId="15" fillId="0" borderId="9" xfId="7" applyNumberFormat="1" applyFont="1" applyBorder="1"/>
    <xf numFmtId="172" fontId="40" fillId="0" borderId="5" xfId="7" applyNumberFormat="1" applyFont="1" applyBorder="1"/>
    <xf numFmtId="172" fontId="15" fillId="0" borderId="16" xfId="0" applyNumberFormat="1" applyFont="1" applyBorder="1" applyAlignment="1">
      <alignment horizontal="center" vertical="center"/>
    </xf>
    <xf numFmtId="170" fontId="20" fillId="0" borderId="16" xfId="0" applyNumberFormat="1" applyFont="1" applyBorder="1"/>
    <xf numFmtId="3" fontId="20" fillId="0" borderId="7" xfId="0" applyNumberFormat="1" applyFont="1" applyBorder="1"/>
    <xf numFmtId="0" fontId="15" fillId="0" borderId="5" xfId="7" applyFont="1" applyBorder="1" applyAlignment="1">
      <alignment horizontal="center" vertical="center" wrapText="1"/>
    </xf>
    <xf numFmtId="170" fontId="45" fillId="0" borderId="0" xfId="0" applyNumberFormat="1" applyFont="1"/>
    <xf numFmtId="172" fontId="20" fillId="0" borderId="0" xfId="5" applyNumberFormat="1" applyFont="1" applyFill="1" applyBorder="1" applyAlignment="1"/>
    <xf numFmtId="172" fontId="15" fillId="0" borderId="0" xfId="8" applyNumberFormat="1" applyFont="1"/>
    <xf numFmtId="172" fontId="15" fillId="0" borderId="0" xfId="5" applyNumberFormat="1" applyFont="1" applyFill="1" applyBorder="1" applyAlignment="1"/>
    <xf numFmtId="172" fontId="42" fillId="0" borderId="5" xfId="8" applyNumberFormat="1" applyFont="1" applyBorder="1"/>
    <xf numFmtId="167" fontId="20" fillId="0" borderId="3" xfId="0" applyNumberFormat="1" applyFont="1" applyBorder="1"/>
    <xf numFmtId="167" fontId="15" fillId="0" borderId="5" xfId="7" applyNumberFormat="1" applyFont="1" applyBorder="1"/>
    <xf numFmtId="174" fontId="29" fillId="0" borderId="0" xfId="0" applyNumberFormat="1" applyFont="1"/>
    <xf numFmtId="166" fontId="20" fillId="0" borderId="0" xfId="0" applyNumberFormat="1" applyFont="1"/>
    <xf numFmtId="0" fontId="36" fillId="0" borderId="1" xfId="0" applyFont="1" applyBorder="1"/>
    <xf numFmtId="0" fontId="36" fillId="0" borderId="0" xfId="0" applyFont="1" applyAlignment="1">
      <alignment horizontal="right"/>
    </xf>
    <xf numFmtId="0" fontId="36" fillId="0" borderId="0" xfId="0" applyFont="1" applyAlignment="1">
      <alignment horizontal="center" vertical="top" wrapText="1"/>
    </xf>
    <xf numFmtId="0" fontId="14" fillId="0" borderId="1" xfId="0" applyFont="1" applyBorder="1"/>
    <xf numFmtId="172" fontId="15" fillId="0" borderId="16" xfId="0" applyNumberFormat="1" applyFont="1" applyBorder="1"/>
    <xf numFmtId="170" fontId="46" fillId="0" borderId="11" xfId="12" applyNumberFormat="1" applyFont="1" applyFill="1" applyBorder="1" applyAlignment="1">
      <alignment wrapText="1"/>
    </xf>
    <xf numFmtId="170" fontId="20" fillId="0" borderId="16" xfId="7" applyNumberFormat="1" applyFont="1" applyBorder="1" applyAlignment="1">
      <alignment horizontal="right"/>
    </xf>
    <xf numFmtId="0" fontId="26" fillId="0" borderId="0" xfId="0" applyFont="1" applyAlignment="1">
      <alignment horizontal="center"/>
    </xf>
    <xf numFmtId="170" fontId="20" fillId="0" borderId="0" xfId="0" applyNumberFormat="1" applyFont="1" applyProtection="1">
      <protection locked="0"/>
    </xf>
    <xf numFmtId="167" fontId="20" fillId="0" borderId="16" xfId="0" applyNumberFormat="1" applyFont="1" applyBorder="1"/>
    <xf numFmtId="0" fontId="15" fillId="0" borderId="11" xfId="0" applyFont="1" applyBorder="1" applyAlignment="1">
      <alignment horizontal="center" vertical="center" wrapText="1"/>
    </xf>
    <xf numFmtId="0" fontId="15" fillId="0" borderId="9" xfId="0" applyFont="1" applyBorder="1" applyAlignment="1">
      <alignment horizontal="center" vertical="center" textRotation="90" wrapText="1"/>
    </xf>
    <xf numFmtId="0" fontId="20" fillId="0" borderId="2" xfId="0" applyFont="1" applyBorder="1" applyAlignment="1">
      <alignment horizontal="center" vertical="center"/>
    </xf>
    <xf numFmtId="0" fontId="15" fillId="0" borderId="20" xfId="0" applyFont="1" applyBorder="1" applyAlignment="1">
      <alignment horizontal="center" vertical="center"/>
    </xf>
    <xf numFmtId="170" fontId="15" fillId="0" borderId="3" xfId="0" applyNumberFormat="1" applyFont="1" applyBorder="1" applyAlignment="1">
      <alignment horizontal="center" vertical="center"/>
    </xf>
    <xf numFmtId="172" fontId="15" fillId="0" borderId="9" xfId="0" applyNumberFormat="1" applyFont="1" applyBorder="1"/>
    <xf numFmtId="172" fontId="15" fillId="0" borderId="11" xfId="0" applyNumberFormat="1" applyFont="1" applyBorder="1"/>
    <xf numFmtId="0" fontId="15" fillId="0" borderId="17" xfId="0" applyFont="1" applyBorder="1" applyAlignment="1">
      <alignment horizontal="left" indent="1"/>
    </xf>
    <xf numFmtId="170" fontId="15" fillId="0" borderId="18" xfId="0" applyNumberFormat="1" applyFont="1" applyBorder="1"/>
    <xf numFmtId="172" fontId="15" fillId="0" borderId="18" xfId="0" applyNumberFormat="1" applyFont="1" applyBorder="1"/>
    <xf numFmtId="172" fontId="15" fillId="0" borderId="6" xfId="8" applyNumberFormat="1" applyFont="1" applyBorder="1"/>
    <xf numFmtId="172" fontId="15" fillId="0" borderId="5" xfId="8" applyNumberFormat="1" applyFont="1" applyBorder="1"/>
    <xf numFmtId="0" fontId="0" fillId="0" borderId="7" xfId="0" applyBorder="1"/>
    <xf numFmtId="170" fontId="20" fillId="0" borderId="2" xfId="0" applyNumberFormat="1" applyFont="1" applyBorder="1"/>
    <xf numFmtId="172" fontId="20" fillId="0" borderId="2" xfId="0" applyNumberFormat="1" applyFont="1" applyBorder="1"/>
    <xf numFmtId="172" fontId="15" fillId="0" borderId="2" xfId="0" applyNumberFormat="1" applyFont="1" applyBorder="1" applyAlignment="1">
      <alignment horizontal="center" vertical="center"/>
    </xf>
    <xf numFmtId="172" fontId="40" fillId="0" borderId="6" xfId="7" applyNumberFormat="1" applyFont="1" applyBorder="1" applyAlignment="1">
      <alignment vertical="center"/>
    </xf>
    <xf numFmtId="172" fontId="40" fillId="0" borderId="5" xfId="7" applyNumberFormat="1" applyFont="1" applyBorder="1" applyAlignment="1">
      <alignment vertical="center"/>
    </xf>
    <xf numFmtId="172" fontId="41" fillId="0" borderId="4" xfId="12" applyNumberFormat="1" applyFont="1" applyFill="1" applyBorder="1" applyAlignment="1"/>
    <xf numFmtId="172" fontId="41" fillId="0" borderId="5" xfId="12" applyNumberFormat="1" applyFont="1" applyFill="1" applyBorder="1" applyAlignment="1"/>
    <xf numFmtId="166" fontId="15" fillId="0" borderId="0" xfId="8" applyNumberFormat="1" applyFont="1"/>
    <xf numFmtId="166" fontId="40" fillId="0" borderId="0" xfId="12" applyNumberFormat="1" applyFont="1" applyFill="1" applyBorder="1" applyAlignment="1">
      <alignment wrapText="1"/>
    </xf>
    <xf numFmtId="172" fontId="20" fillId="0" borderId="16" xfId="7" applyNumberFormat="1" applyFont="1" applyBorder="1" applyAlignment="1">
      <alignment horizontal="right"/>
    </xf>
    <xf numFmtId="172" fontId="15" fillId="0" borderId="5" xfId="7" applyNumberFormat="1" applyFont="1" applyBorder="1" applyAlignment="1">
      <alignment horizontal="right"/>
    </xf>
    <xf numFmtId="172" fontId="15" fillId="0" borderId="6" xfId="7" applyNumberFormat="1" applyFont="1" applyBorder="1" applyAlignment="1">
      <alignment horizontal="right"/>
    </xf>
    <xf numFmtId="170" fontId="20" fillId="0" borderId="7" xfId="5" applyNumberFormat="1" applyFont="1" applyFill="1" applyBorder="1" applyAlignment="1"/>
    <xf numFmtId="170" fontId="15" fillId="0" borderId="6" xfId="8" applyNumberFormat="1" applyFont="1" applyBorder="1"/>
    <xf numFmtId="170" fontId="15" fillId="0" borderId="3" xfId="0" applyNumberFormat="1" applyFont="1" applyBorder="1"/>
    <xf numFmtId="166" fontId="20" fillId="0" borderId="0" xfId="0" applyNumberFormat="1" applyFont="1" applyProtection="1">
      <protection locked="0"/>
    </xf>
    <xf numFmtId="0" fontId="15" fillId="0" borderId="21" xfId="0" applyFont="1" applyBorder="1" applyAlignment="1">
      <alignment horizontal="center" vertical="center"/>
    </xf>
    <xf numFmtId="0" fontId="15" fillId="0" borderId="0" xfId="0" applyFont="1" applyAlignment="1">
      <alignment horizontal="center"/>
    </xf>
    <xf numFmtId="0" fontId="15" fillId="0" borderId="0" xfId="0" applyFont="1" applyAlignment="1">
      <alignment horizontal="right" vertical="center" textRotation="90" wrapText="1"/>
    </xf>
    <xf numFmtId="0" fontId="7" fillId="0" borderId="0" xfId="8"/>
    <xf numFmtId="3" fontId="39" fillId="0" borderId="0" xfId="0" applyNumberFormat="1" applyFont="1" applyAlignment="1">
      <alignment vertical="center" wrapText="1"/>
    </xf>
    <xf numFmtId="170" fontId="20" fillId="0" borderId="29" xfId="0" applyNumberFormat="1" applyFont="1" applyBorder="1"/>
    <xf numFmtId="170" fontId="20" fillId="0" borderId="30" xfId="0" applyNumberFormat="1" applyFont="1" applyBorder="1"/>
    <xf numFmtId="3" fontId="20" fillId="0" borderId="7" xfId="8" applyNumberFormat="1" applyFont="1" applyBorder="1" applyAlignment="1" applyProtection="1">
      <alignment horizontal="right"/>
      <protection locked="0"/>
    </xf>
    <xf numFmtId="170" fontId="20" fillId="0" borderId="7" xfId="0" applyNumberFormat="1" applyFont="1" applyBorder="1" applyAlignment="1">
      <alignment horizontal="right"/>
    </xf>
    <xf numFmtId="170" fontId="15" fillId="0" borderId="31" xfId="0" applyNumberFormat="1" applyFont="1" applyBorder="1"/>
    <xf numFmtId="172" fontId="15" fillId="0" borderId="4" xfId="7" applyNumberFormat="1" applyFont="1" applyBorder="1"/>
    <xf numFmtId="166" fontId="40" fillId="0" borderId="8" xfId="12" applyNumberFormat="1" applyFont="1" applyFill="1" applyBorder="1" applyAlignment="1">
      <alignment wrapText="1"/>
    </xf>
    <xf numFmtId="0" fontId="20" fillId="0" borderId="2" xfId="14" applyFont="1" applyBorder="1" applyAlignment="1" applyProtection="1">
      <alignment horizontal="center" vertical="center"/>
      <protection locked="0"/>
    </xf>
    <xf numFmtId="0" fontId="15" fillId="0" borderId="7" xfId="14" applyFont="1" applyBorder="1" applyAlignment="1" applyProtection="1">
      <alignment horizontal="center" textRotation="90" wrapText="1"/>
      <protection locked="0"/>
    </xf>
    <xf numFmtId="0" fontId="15" fillId="0" borderId="3" xfId="14" applyFont="1" applyBorder="1" applyAlignment="1" applyProtection="1">
      <alignment horizontal="center" textRotation="90" wrapText="1"/>
      <protection locked="0"/>
    </xf>
    <xf numFmtId="0" fontId="20" fillId="0" borderId="8" xfId="14" applyFont="1" applyBorder="1" applyAlignment="1" applyProtection="1">
      <alignment horizontal="center" vertical="center"/>
      <protection locked="0"/>
    </xf>
    <xf numFmtId="0" fontId="15" fillId="0" borderId="9" xfId="14" applyFont="1" applyBorder="1" applyAlignment="1" applyProtection="1">
      <alignment horizontal="left" textRotation="90" wrapText="1"/>
      <protection locked="0"/>
    </xf>
    <xf numFmtId="0" fontId="15" fillId="0" borderId="11" xfId="14" applyFont="1" applyBorder="1" applyAlignment="1" applyProtection="1">
      <alignment horizontal="left" textRotation="90" wrapText="1"/>
      <protection locked="0"/>
    </xf>
    <xf numFmtId="0" fontId="15" fillId="0" borderId="7" xfId="14" applyFont="1" applyBorder="1" applyAlignment="1" applyProtection="1">
      <alignment horizontal="left" textRotation="90" wrapText="1"/>
      <protection locked="0"/>
    </xf>
    <xf numFmtId="0" fontId="15" fillId="0" borderId="3" xfId="14" applyFont="1" applyBorder="1" applyAlignment="1" applyProtection="1">
      <alignment horizontal="left" textRotation="90" wrapText="1"/>
      <protection locked="0"/>
    </xf>
    <xf numFmtId="170" fontId="20" fillId="0" borderId="9" xfId="14" applyNumberFormat="1" applyFont="1" applyBorder="1"/>
    <xf numFmtId="170" fontId="15" fillId="0" borderId="6" xfId="14" applyNumberFormat="1" applyFont="1" applyBorder="1"/>
    <xf numFmtId="170" fontId="15" fillId="0" borderId="5" xfId="14" applyNumberFormat="1" applyFont="1" applyBorder="1"/>
    <xf numFmtId="0" fontId="15" fillId="0" borderId="16" xfId="14" applyFont="1" applyBorder="1" applyAlignment="1" applyProtection="1">
      <alignment horizontal="left" textRotation="90" wrapText="1"/>
      <protection locked="0"/>
    </xf>
    <xf numFmtId="0" fontId="15" fillId="5" borderId="9" xfId="10" applyFont="1" applyFill="1" applyBorder="1" applyAlignment="1">
      <alignment horizontal="center"/>
    </xf>
    <xf numFmtId="170" fontId="20" fillId="0" borderId="32" xfId="7" applyNumberFormat="1" applyFont="1" applyBorder="1" applyAlignment="1">
      <alignment horizontal="right"/>
    </xf>
    <xf numFmtId="172" fontId="20" fillId="5" borderId="0" xfId="7" applyNumberFormat="1" applyFont="1" applyFill="1" applyAlignment="1">
      <alignment horizontal="right"/>
    </xf>
    <xf numFmtId="170" fontId="20" fillId="0" borderId="3" xfId="0" applyNumberFormat="1" applyFont="1" applyBorder="1" applyAlignment="1">
      <alignment horizontal="right"/>
    </xf>
    <xf numFmtId="170" fontId="15" fillId="0" borderId="11" xfId="7" applyNumberFormat="1" applyFont="1" applyBorder="1" applyAlignment="1">
      <alignment horizontal="right"/>
    </xf>
    <xf numFmtId="3" fontId="20" fillId="0" borderId="0" xfId="8" applyNumberFormat="1" applyFont="1"/>
    <xf numFmtId="170" fontId="15" fillId="0" borderId="6" xfId="5" applyNumberFormat="1" applyFont="1" applyFill="1" applyBorder="1" applyAlignment="1"/>
    <xf numFmtId="0" fontId="15" fillId="0" borderId="5" xfId="8" applyFont="1" applyBorder="1" applyAlignment="1">
      <alignment horizontal="center" vertical="center" wrapText="1"/>
    </xf>
    <xf numFmtId="172" fontId="15" fillId="0" borderId="6" xfId="14" applyNumberFormat="1" applyFont="1" applyBorder="1"/>
    <xf numFmtId="172" fontId="15" fillId="0" borderId="5" xfId="14" applyNumberFormat="1" applyFont="1" applyBorder="1"/>
    <xf numFmtId="172" fontId="40" fillId="0" borderId="5" xfId="5" applyNumberFormat="1" applyFont="1" applyFill="1" applyBorder="1" applyAlignment="1"/>
    <xf numFmtId="172" fontId="15" fillId="0" borderId="6" xfId="7" applyNumberFormat="1" applyFont="1" applyBorder="1"/>
    <xf numFmtId="0" fontId="15" fillId="3" borderId="5" xfId="0" applyFont="1" applyFill="1" applyBorder="1" applyAlignment="1">
      <alignment horizontal="center"/>
    </xf>
    <xf numFmtId="172" fontId="0" fillId="0" borderId="3" xfId="0" applyNumberFormat="1" applyBorder="1"/>
    <xf numFmtId="172" fontId="16" fillId="0" borderId="3" xfId="0" applyNumberFormat="1" applyFont="1" applyBorder="1"/>
    <xf numFmtId="172" fontId="20" fillId="3" borderId="7" xfId="0" applyNumberFormat="1" applyFont="1" applyFill="1" applyBorder="1"/>
    <xf numFmtId="172" fontId="15" fillId="3" borderId="6" xfId="0" applyNumberFormat="1" applyFont="1" applyFill="1" applyBorder="1"/>
    <xf numFmtId="0" fontId="15" fillId="0" borderId="11" xfId="0" applyFont="1" applyBorder="1" applyAlignment="1">
      <alignment horizontal="center" vertical="center" textRotation="90" wrapText="1"/>
    </xf>
    <xf numFmtId="172" fontId="15" fillId="0" borderId="8" xfId="7" applyNumberFormat="1" applyFont="1" applyBorder="1"/>
    <xf numFmtId="172" fontId="15" fillId="0" borderId="5" xfId="7" applyNumberFormat="1" applyFont="1" applyBorder="1"/>
    <xf numFmtId="0" fontId="15" fillId="0" borderId="11" xfId="8" applyFont="1" applyBorder="1" applyAlignment="1">
      <alignment horizontal="center" vertical="center"/>
    </xf>
    <xf numFmtId="0" fontId="15" fillId="0" borderId="9" xfId="7" applyFont="1" applyBorder="1" applyAlignment="1">
      <alignment horizontal="center" vertical="center" wrapText="1"/>
    </xf>
    <xf numFmtId="0" fontId="15" fillId="0" borderId="16" xfId="0" applyFont="1" applyBorder="1" applyAlignment="1">
      <alignment horizontal="center" vertical="center"/>
    </xf>
    <xf numFmtId="0" fontId="15" fillId="0" borderId="9" xfId="0" applyFont="1" applyBorder="1" applyAlignment="1">
      <alignment horizontal="center" vertical="center"/>
    </xf>
    <xf numFmtId="0" fontId="15" fillId="0" borderId="11" xfId="7" applyFont="1" applyBorder="1" applyAlignment="1">
      <alignment horizontal="center" vertical="center" wrapText="1"/>
    </xf>
    <xf numFmtId="170" fontId="15" fillId="0" borderId="4" xfId="0" applyNumberFormat="1" applyFont="1" applyBorder="1"/>
    <xf numFmtId="170" fontId="15" fillId="0" borderId="8" xfId="0" applyNumberFormat="1" applyFont="1" applyBorder="1"/>
    <xf numFmtId="3" fontId="20" fillId="0" borderId="3" xfId="8" applyNumberFormat="1" applyFont="1" applyBorder="1" applyProtection="1">
      <protection locked="0"/>
    </xf>
    <xf numFmtId="3" fontId="20" fillId="0" borderId="3" xfId="8" applyNumberFormat="1" applyFont="1" applyBorder="1" applyAlignment="1" applyProtection="1">
      <alignment horizontal="right"/>
      <protection locked="0"/>
    </xf>
    <xf numFmtId="166" fontId="40" fillId="0" borderId="11" xfId="12" applyNumberFormat="1" applyFont="1" applyBorder="1" applyAlignment="1">
      <alignment wrapText="1"/>
    </xf>
    <xf numFmtId="167" fontId="15" fillId="0" borderId="5" xfId="7" applyNumberFormat="1" applyFont="1" applyBorder="1" applyAlignment="1">
      <alignment horizontal="center" vertical="top"/>
    </xf>
    <xf numFmtId="170" fontId="0" fillId="0" borderId="0" xfId="0" applyNumberFormat="1"/>
    <xf numFmtId="0" fontId="20" fillId="0" borderId="3" xfId="0" applyFont="1" applyBorder="1"/>
    <xf numFmtId="3" fontId="20" fillId="0" borderId="3" xfId="0" applyNumberFormat="1" applyFont="1" applyBorder="1"/>
    <xf numFmtId="170" fontId="20" fillId="0" borderId="11" xfId="14" applyNumberFormat="1" applyFont="1" applyBorder="1"/>
    <xf numFmtId="170" fontId="20" fillId="0" borderId="0" xfId="8" applyNumberFormat="1" applyFont="1"/>
    <xf numFmtId="170" fontId="15" fillId="0" borderId="12" xfId="0" applyNumberFormat="1" applyFont="1" applyBorder="1"/>
    <xf numFmtId="170" fontId="15" fillId="0" borderId="10" xfId="0" applyNumberFormat="1" applyFont="1" applyBorder="1"/>
    <xf numFmtId="178" fontId="20" fillId="0" borderId="2" xfId="57" applyNumberFormat="1" applyFont="1" applyFill="1" applyBorder="1" applyAlignment="1"/>
    <xf numFmtId="170" fontId="21" fillId="0" borderId="0" xfId="0" applyNumberFormat="1" applyFont="1"/>
    <xf numFmtId="0" fontId="15" fillId="3" borderId="6" xfId="0" applyFont="1" applyFill="1" applyBorder="1" applyAlignment="1">
      <alignment horizontal="center" vertical="center"/>
    </xf>
    <xf numFmtId="170" fontId="20" fillId="3" borderId="3" xfId="0" applyNumberFormat="1" applyFont="1" applyFill="1" applyBorder="1"/>
    <xf numFmtId="170" fontId="15" fillId="3" borderId="5" xfId="0" applyNumberFormat="1" applyFont="1" applyFill="1" applyBorder="1"/>
    <xf numFmtId="0" fontId="20" fillId="0" borderId="17" xfId="0" applyFont="1" applyBorder="1" applyAlignment="1">
      <alignment horizontal="left" indent="1"/>
    </xf>
    <xf numFmtId="170" fontId="20" fillId="0" borderId="18" xfId="0" applyNumberFormat="1" applyFont="1" applyBorder="1"/>
    <xf numFmtId="172" fontId="20" fillId="0" borderId="18" xfId="0" applyNumberFormat="1" applyFont="1" applyBorder="1"/>
    <xf numFmtId="178" fontId="20" fillId="0" borderId="3" xfId="57" applyNumberFormat="1" applyFont="1" applyBorder="1"/>
    <xf numFmtId="178" fontId="15" fillId="0" borderId="5" xfId="57" applyNumberFormat="1" applyFont="1" applyBorder="1"/>
    <xf numFmtId="167" fontId="20" fillId="0" borderId="17" xfId="0" applyNumberFormat="1" applyFont="1" applyBorder="1" applyAlignment="1">
      <alignment horizontal="center"/>
    </xf>
    <xf numFmtId="167" fontId="20" fillId="0" borderId="2" xfId="0" applyNumberFormat="1" applyFont="1" applyBorder="1" applyAlignment="1">
      <alignment horizontal="center"/>
    </xf>
    <xf numFmtId="167" fontId="15" fillId="0" borderId="6" xfId="7" applyNumberFormat="1" applyFont="1" applyBorder="1" applyAlignment="1">
      <alignment horizontal="center"/>
    </xf>
    <xf numFmtId="167" fontId="20" fillId="0" borderId="7" xfId="0" applyNumberFormat="1" applyFont="1" applyBorder="1" applyAlignment="1">
      <alignment horizontal="center"/>
    </xf>
    <xf numFmtId="0" fontId="14" fillId="0" borderId="0" xfId="0" applyFont="1" applyAlignment="1">
      <alignment wrapText="1"/>
    </xf>
    <xf numFmtId="0" fontId="0" fillId="0" borderId="0" xfId="0" applyAlignment="1">
      <alignment wrapText="1"/>
    </xf>
    <xf numFmtId="0" fontId="15" fillId="0" borderId="5" xfId="0" applyFont="1" applyBorder="1" applyAlignment="1">
      <alignment horizontal="center" vertical="center"/>
    </xf>
    <xf numFmtId="0" fontId="15" fillId="0" borderId="12" xfId="0" applyFont="1" applyBorder="1" applyAlignment="1">
      <alignment horizontal="center" vertical="center"/>
    </xf>
    <xf numFmtId="0" fontId="15" fillId="0" borderId="18" xfId="0" applyFont="1" applyBorder="1" applyAlignment="1">
      <alignment horizontal="center" vertical="center"/>
    </xf>
    <xf numFmtId="0" fontId="15" fillId="0" borderId="9" xfId="0" applyFont="1" applyBorder="1" applyAlignment="1">
      <alignment horizontal="center" vertical="center"/>
    </xf>
    <xf numFmtId="0" fontId="15" fillId="0" borderId="16" xfId="0" applyFont="1" applyBorder="1" applyAlignment="1">
      <alignment horizontal="center" vertical="center"/>
    </xf>
    <xf numFmtId="0" fontId="15" fillId="0" borderId="11" xfId="0" applyFont="1" applyBorder="1" applyAlignment="1">
      <alignment horizontal="center" vertical="center"/>
    </xf>
    <xf numFmtId="0" fontId="20" fillId="0" borderId="17" xfId="0" applyFont="1" applyBorder="1" applyAlignment="1">
      <alignment horizontal="center" vertical="center"/>
    </xf>
    <xf numFmtId="0" fontId="20" fillId="0" borderId="8" xfId="0" applyFont="1" applyBorder="1" applyAlignment="1">
      <alignment horizontal="center" vertical="center"/>
    </xf>
    <xf numFmtId="0" fontId="19" fillId="4" borderId="0" xfId="0" applyFont="1" applyFill="1" applyAlignment="1">
      <alignment horizontal="left" wrapText="1"/>
    </xf>
    <xf numFmtId="0" fontId="15" fillId="0" borderId="4" xfId="0" applyFont="1" applyBorder="1" applyAlignment="1">
      <alignment horizontal="center"/>
    </xf>
    <xf numFmtId="0" fontId="15" fillId="0" borderId="6" xfId="0" applyFont="1" applyBorder="1" applyAlignment="1">
      <alignment horizontal="center"/>
    </xf>
    <xf numFmtId="0" fontId="15" fillId="0" borderId="5" xfId="0" applyFont="1" applyBorder="1" applyAlignment="1">
      <alignment horizontal="center"/>
    </xf>
    <xf numFmtId="0" fontId="15" fillId="0" borderId="16"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28"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23" xfId="0" applyFont="1" applyBorder="1" applyAlignment="1">
      <alignment horizontal="center" vertical="center"/>
    </xf>
    <xf numFmtId="0" fontId="15" fillId="0" borderId="26" xfId="0" applyFont="1" applyBorder="1" applyAlignment="1">
      <alignment horizontal="center" vertical="center"/>
    </xf>
    <xf numFmtId="0" fontId="15" fillId="0" borderId="24" xfId="0" applyFont="1" applyBorder="1" applyAlignment="1">
      <alignment horizontal="center" vertical="center"/>
    </xf>
    <xf numFmtId="0" fontId="15" fillId="0" borderId="27" xfId="0" applyFont="1" applyBorder="1" applyAlignment="1">
      <alignment horizontal="center" vertical="center"/>
    </xf>
    <xf numFmtId="0" fontId="19" fillId="0" borderId="19" xfId="0" applyFont="1" applyBorder="1" applyAlignment="1">
      <alignment horizontal="center"/>
    </xf>
    <xf numFmtId="0" fontId="19" fillId="0" borderId="22" xfId="0" applyFont="1" applyBorder="1" applyAlignment="1">
      <alignment horizontal="center"/>
    </xf>
    <xf numFmtId="0" fontId="19" fillId="0" borderId="0" xfId="0" applyFont="1" applyAlignment="1">
      <alignment horizontal="center"/>
    </xf>
    <xf numFmtId="0" fontId="19" fillId="0" borderId="25" xfId="0" applyFont="1" applyBorder="1" applyAlignment="1">
      <alignment horizont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20" xfId="0" applyFont="1" applyBorder="1" applyAlignment="1">
      <alignment horizontal="center" vertical="center" wrapText="1"/>
    </xf>
    <xf numFmtId="0" fontId="15" fillId="0" borderId="23" xfId="0" applyFont="1" applyBorder="1" applyAlignment="1">
      <alignment horizontal="center" vertical="center" wrapText="1"/>
    </xf>
    <xf numFmtId="0" fontId="15" fillId="0" borderId="26" xfId="0" applyFont="1" applyBorder="1" applyAlignment="1">
      <alignment horizontal="center" vertical="center" wrapText="1"/>
    </xf>
    <xf numFmtId="0" fontId="15" fillId="0" borderId="18" xfId="0" applyFont="1" applyBorder="1" applyAlignment="1">
      <alignment horizontal="center" vertical="center" textRotation="90" wrapText="1"/>
    </xf>
    <xf numFmtId="0" fontId="15" fillId="0" borderId="9" xfId="0" applyFont="1" applyBorder="1" applyAlignment="1">
      <alignment horizontal="center" vertical="center" textRotation="90" wrapText="1"/>
    </xf>
    <xf numFmtId="0" fontId="15" fillId="0" borderId="18" xfId="0" applyFont="1" applyBorder="1" applyAlignment="1">
      <alignment horizontal="center" vertical="center" textRotation="90"/>
    </xf>
    <xf numFmtId="0" fontId="15" fillId="0" borderId="9" xfId="0" applyFont="1" applyBorder="1" applyAlignment="1">
      <alignment horizontal="center" vertical="center" textRotation="90"/>
    </xf>
    <xf numFmtId="0" fontId="15" fillId="0" borderId="17" xfId="0" applyFont="1" applyBorder="1" applyAlignment="1">
      <alignment horizontal="center" vertical="center"/>
    </xf>
    <xf numFmtId="0" fontId="15" fillId="0" borderId="8" xfId="0" applyFont="1" applyBorder="1" applyAlignment="1">
      <alignment horizontal="center" vertical="center"/>
    </xf>
    <xf numFmtId="0" fontId="15" fillId="0" borderId="18" xfId="0" applyFont="1" applyBorder="1" applyAlignment="1">
      <alignment horizontal="center" vertical="center" wrapText="1"/>
    </xf>
    <xf numFmtId="0" fontId="0" fillId="0" borderId="9" xfId="0" applyBorder="1"/>
    <xf numFmtId="165" fontId="15" fillId="0" borderId="5" xfId="6" applyFont="1" applyFill="1" applyBorder="1" applyAlignment="1">
      <alignment horizontal="center"/>
    </xf>
    <xf numFmtId="165" fontId="15" fillId="0" borderId="12" xfId="6" applyFont="1" applyFill="1" applyBorder="1" applyAlignment="1">
      <alignment horizontal="center"/>
    </xf>
    <xf numFmtId="0" fontId="20" fillId="0" borderId="17" xfId="0" applyFont="1" applyBorder="1" applyAlignment="1">
      <alignment horizontal="center" vertical="center" wrapText="1"/>
    </xf>
    <xf numFmtId="0" fontId="0" fillId="0" borderId="8" xfId="0" applyBorder="1" applyAlignment="1">
      <alignment horizontal="center" vertical="center" wrapText="1"/>
    </xf>
    <xf numFmtId="0" fontId="15" fillId="0" borderId="12" xfId="0" applyFont="1" applyBorder="1" applyAlignment="1">
      <alignment horizontal="center"/>
    </xf>
    <xf numFmtId="0" fontId="15" fillId="3" borderId="6" xfId="0" applyFont="1" applyFill="1" applyBorder="1" applyAlignment="1">
      <alignment horizontal="center"/>
    </xf>
    <xf numFmtId="0" fontId="15" fillId="3" borderId="5" xfId="0" applyFont="1" applyFill="1" applyBorder="1" applyAlignment="1">
      <alignment horizontal="center"/>
    </xf>
    <xf numFmtId="0" fontId="20" fillId="3" borderId="4" xfId="0" applyFont="1" applyFill="1" applyBorder="1" applyAlignment="1">
      <alignment horizontal="center" vertical="center"/>
    </xf>
    <xf numFmtId="0" fontId="15" fillId="3" borderId="6" xfId="0" applyFont="1" applyFill="1" applyBorder="1" applyAlignment="1">
      <alignment horizontal="center" vertical="center"/>
    </xf>
    <xf numFmtId="0" fontId="15" fillId="0" borderId="6" xfId="0" applyFont="1" applyBorder="1" applyAlignment="1">
      <alignment horizontal="center" vertical="center"/>
    </xf>
    <xf numFmtId="0" fontId="15" fillId="0" borderId="4" xfId="0" applyFont="1" applyBorder="1" applyAlignment="1">
      <alignment horizontal="center" vertical="center"/>
    </xf>
    <xf numFmtId="0" fontId="15" fillId="0" borderId="9" xfId="0" applyFont="1" applyBorder="1" applyAlignment="1">
      <alignment horizontal="center" vertical="center" wrapText="1"/>
    </xf>
    <xf numFmtId="170" fontId="15" fillId="0" borderId="6" xfId="0" applyNumberFormat="1" applyFont="1" applyBorder="1" applyAlignment="1">
      <alignment horizontal="center"/>
    </xf>
    <xf numFmtId="170" fontId="15" fillId="0" borderId="5" xfId="0" applyNumberFormat="1" applyFont="1" applyBorder="1" applyAlignment="1">
      <alignment horizontal="center"/>
    </xf>
    <xf numFmtId="170" fontId="20" fillId="0" borderId="17" xfId="0" applyNumberFormat="1" applyFont="1" applyBorder="1" applyAlignment="1">
      <alignment horizontal="center" vertical="center"/>
    </xf>
    <xf numFmtId="170" fontId="20" fillId="0" borderId="8" xfId="0" applyNumberFormat="1" applyFont="1" applyBorder="1" applyAlignment="1">
      <alignment horizontal="center" vertical="center"/>
    </xf>
    <xf numFmtId="170" fontId="15" fillId="0" borderId="18" xfId="0" applyNumberFormat="1" applyFont="1" applyBorder="1" applyAlignment="1">
      <alignment horizontal="center" vertical="center"/>
    </xf>
    <xf numFmtId="170" fontId="15" fillId="0" borderId="9" xfId="0" applyNumberFormat="1" applyFont="1" applyBorder="1" applyAlignment="1">
      <alignment horizontal="center" vertical="center"/>
    </xf>
    <xf numFmtId="0" fontId="15" fillId="0" borderId="0" xfId="0" applyFont="1" applyAlignment="1">
      <alignment horizontal="right" vertical="center" textRotation="90" wrapText="1"/>
    </xf>
    <xf numFmtId="0" fontId="15" fillId="0" borderId="16" xfId="7" applyFont="1" applyBorder="1" applyAlignment="1">
      <alignment horizontal="center" vertical="center"/>
    </xf>
    <xf numFmtId="0" fontId="15" fillId="0" borderId="11" xfId="7" applyFont="1" applyBorder="1" applyAlignment="1">
      <alignment horizontal="center" vertical="center"/>
    </xf>
    <xf numFmtId="0" fontId="39" fillId="0" borderId="0" xfId="8" applyFont="1" applyAlignment="1">
      <alignment wrapText="1"/>
    </xf>
    <xf numFmtId="0" fontId="15" fillId="0" borderId="18" xfId="7" applyFont="1" applyBorder="1" applyAlignment="1">
      <alignment horizontal="center" vertical="center"/>
    </xf>
    <xf numFmtId="0" fontId="15" fillId="0" borderId="9" xfId="7" applyFont="1" applyBorder="1" applyAlignment="1">
      <alignment horizontal="center" vertical="center"/>
    </xf>
    <xf numFmtId="0" fontId="15" fillId="0" borderId="5" xfId="7" applyFont="1" applyBorder="1" applyAlignment="1">
      <alignment horizontal="center" vertical="center" wrapText="1"/>
    </xf>
    <xf numFmtId="0" fontId="15" fillId="0" borderId="12" xfId="7" applyFont="1" applyBorder="1" applyAlignment="1">
      <alignment horizontal="center" vertical="center" wrapText="1"/>
    </xf>
    <xf numFmtId="0" fontId="15" fillId="0" borderId="17" xfId="7" applyFont="1" applyBorder="1" applyAlignment="1">
      <alignment horizontal="center" vertical="center" wrapText="1" shrinkToFit="1"/>
    </xf>
    <xf numFmtId="0" fontId="15" fillId="0" borderId="8" xfId="7" applyFont="1" applyBorder="1" applyAlignment="1">
      <alignment horizontal="center" vertical="center" wrapText="1" shrinkToFit="1"/>
    </xf>
    <xf numFmtId="0" fontId="15" fillId="0" borderId="0" xfId="7" applyFont="1" applyAlignment="1">
      <alignment horizontal="center" vertical="center" wrapText="1"/>
    </xf>
    <xf numFmtId="0" fontId="39" fillId="0" borderId="28" xfId="7" applyFont="1" applyBorder="1" applyAlignment="1">
      <alignment wrapText="1"/>
    </xf>
    <xf numFmtId="0" fontId="39" fillId="0" borderId="0" xfId="7" applyFont="1" applyAlignment="1">
      <alignment wrapText="1"/>
    </xf>
    <xf numFmtId="3" fontId="39" fillId="0" borderId="28" xfId="0" applyNumberFormat="1" applyFont="1" applyBorder="1" applyAlignment="1">
      <alignment vertical="center" wrapText="1"/>
    </xf>
    <xf numFmtId="3" fontId="39" fillId="0" borderId="0" xfId="0" applyNumberFormat="1" applyFont="1" applyAlignment="1">
      <alignment vertical="center" wrapText="1"/>
    </xf>
    <xf numFmtId="0" fontId="39" fillId="0" borderId="28" xfId="7" applyFont="1" applyBorder="1" applyAlignment="1">
      <alignment vertical="top" wrapText="1"/>
    </xf>
    <xf numFmtId="0" fontId="20" fillId="0" borderId="17" xfId="10" applyFont="1" applyBorder="1" applyAlignment="1">
      <alignment horizontal="center" vertical="center"/>
    </xf>
    <xf numFmtId="0" fontId="20" fillId="0" borderId="8" xfId="10" applyFont="1" applyBorder="1" applyAlignment="1">
      <alignment horizontal="center" vertical="center"/>
    </xf>
    <xf numFmtId="0" fontId="15" fillId="0" borderId="5" xfId="10" applyFont="1" applyBorder="1" applyAlignment="1">
      <alignment horizontal="center"/>
    </xf>
    <xf numFmtId="0" fontId="15" fillId="0" borderId="4" xfId="10" applyFont="1" applyBorder="1" applyAlignment="1">
      <alignment horizontal="center"/>
    </xf>
    <xf numFmtId="0" fontId="15" fillId="0" borderId="12" xfId="10" applyFont="1" applyBorder="1" applyAlignment="1">
      <alignment horizontal="center"/>
    </xf>
    <xf numFmtId="0" fontId="15" fillId="0" borderId="16" xfId="8" applyFont="1" applyBorder="1" applyAlignment="1">
      <alignment horizontal="center" vertical="center"/>
    </xf>
    <xf numFmtId="0" fontId="15" fillId="0" borderId="11" xfId="8" applyFont="1" applyBorder="1" applyAlignment="1">
      <alignment horizontal="center" vertical="center"/>
    </xf>
    <xf numFmtId="0" fontId="15" fillId="5" borderId="5" xfId="10" applyFont="1" applyFill="1" applyBorder="1" applyAlignment="1">
      <alignment horizontal="center"/>
    </xf>
    <xf numFmtId="0" fontId="15" fillId="5" borderId="4" xfId="10" applyFont="1" applyFill="1" applyBorder="1" applyAlignment="1">
      <alignment horizontal="center"/>
    </xf>
    <xf numFmtId="0" fontId="15" fillId="0" borderId="18" xfId="7" applyFont="1" applyBorder="1" applyAlignment="1">
      <alignment horizontal="center" vertical="center" wrapText="1"/>
    </xf>
    <xf numFmtId="0" fontId="15" fillId="0" borderId="9" xfId="7" applyFont="1" applyBorder="1" applyAlignment="1">
      <alignment horizontal="center" vertical="center" wrapText="1"/>
    </xf>
    <xf numFmtId="0" fontId="15" fillId="0" borderId="16" xfId="7" applyFont="1" applyBorder="1" applyAlignment="1">
      <alignment horizontal="center" vertical="center" wrapText="1"/>
    </xf>
    <xf numFmtId="0" fontId="15" fillId="0" borderId="11" xfId="7" applyFont="1" applyBorder="1" applyAlignment="1">
      <alignment horizontal="center" vertical="center" wrapText="1"/>
    </xf>
    <xf numFmtId="0" fontId="15" fillId="0" borderId="17" xfId="7" applyFont="1" applyBorder="1" applyAlignment="1">
      <alignment horizontal="center" vertical="center" wrapText="1"/>
    </xf>
    <xf numFmtId="0" fontId="15" fillId="0" borderId="8" xfId="7" applyFont="1" applyBorder="1" applyAlignment="1">
      <alignment horizontal="center" vertical="center" wrapText="1"/>
    </xf>
    <xf numFmtId="0" fontId="39" fillId="0" borderId="28" xfId="7" applyFont="1" applyBorder="1" applyAlignment="1">
      <alignment horizontal="left" vertical="center" wrapText="1"/>
    </xf>
    <xf numFmtId="0" fontId="15" fillId="0" borderId="16" xfId="8" applyFont="1" applyBorder="1" applyAlignment="1">
      <alignment horizontal="center" vertical="center" wrapText="1"/>
    </xf>
    <xf numFmtId="0" fontId="15" fillId="0" borderId="11" xfId="8" applyFont="1" applyBorder="1" applyAlignment="1">
      <alignment horizontal="center" vertical="center" wrapText="1"/>
    </xf>
    <xf numFmtId="0" fontId="20" fillId="0" borderId="17" xfId="8" applyFont="1" applyBorder="1" applyAlignment="1">
      <alignment horizontal="center" vertical="center"/>
    </xf>
    <xf numFmtId="0" fontId="20" fillId="0" borderId="8" xfId="8" applyFont="1" applyBorder="1" applyAlignment="1">
      <alignment horizontal="center" vertical="center"/>
    </xf>
    <xf numFmtId="0" fontId="15" fillId="0" borderId="18" xfId="8" applyFont="1" applyBorder="1" applyAlignment="1">
      <alignment horizontal="center" vertical="center"/>
    </xf>
    <xf numFmtId="0" fontId="15" fillId="0" borderId="9" xfId="8" applyFont="1" applyBorder="1" applyAlignment="1">
      <alignment horizontal="center" vertical="center"/>
    </xf>
    <xf numFmtId="0" fontId="15" fillId="0" borderId="5" xfId="8" applyFont="1" applyBorder="1" applyAlignment="1">
      <alignment horizontal="center"/>
    </xf>
    <xf numFmtId="0" fontId="15" fillId="0" borderId="12" xfId="8" applyFont="1" applyBorder="1" applyAlignment="1">
      <alignment horizontal="center"/>
    </xf>
    <xf numFmtId="0" fontId="15" fillId="0" borderId="4" xfId="8" applyFont="1" applyBorder="1" applyAlignment="1">
      <alignment horizontal="center"/>
    </xf>
    <xf numFmtId="0" fontId="15" fillId="0" borderId="0" xfId="8" applyFont="1" applyAlignment="1">
      <alignment horizontal="center" vertical="center" wrapText="1"/>
    </xf>
    <xf numFmtId="0" fontId="15" fillId="0" borderId="17"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6" xfId="8" applyFont="1" applyBorder="1" applyAlignment="1">
      <alignment horizontal="center" vertical="center"/>
    </xf>
    <xf numFmtId="0" fontId="15" fillId="0" borderId="5" xfId="8" applyFont="1" applyBorder="1" applyAlignment="1">
      <alignment horizontal="center" vertical="center"/>
    </xf>
    <xf numFmtId="0" fontId="15" fillId="0" borderId="0" xfId="8" applyFont="1" applyAlignment="1">
      <alignment horizontal="right" vertical="center"/>
    </xf>
  </cellXfs>
  <cellStyles count="60">
    <cellStyle name="Accent1 2" xfId="17" xr:uid="{00000000-0005-0000-0000-000000000000}"/>
    <cellStyle name="Accent2 2" xfId="18" xr:uid="{00000000-0005-0000-0000-000001000000}"/>
    <cellStyle name="Accent3 2" xfId="19" xr:uid="{00000000-0005-0000-0000-000002000000}"/>
    <cellStyle name="Accent4 2" xfId="20" xr:uid="{00000000-0005-0000-0000-000003000000}"/>
    <cellStyle name="Accent5 2" xfId="21" xr:uid="{00000000-0005-0000-0000-000004000000}"/>
    <cellStyle name="Accent6 2" xfId="22" xr:uid="{00000000-0005-0000-0000-000005000000}"/>
    <cellStyle name="Bad" xfId="23" xr:uid="{00000000-0005-0000-0000-000006000000}"/>
    <cellStyle name="Bron, Thema en Noten" xfId="1" xr:uid="{00000000-0005-0000-0000-000007000000}"/>
    <cellStyle name="Check Cell" xfId="24" xr:uid="{00000000-0005-0000-0000-000008000000}"/>
    <cellStyle name="Comma 2" xfId="25" xr:uid="{00000000-0005-0000-0000-000009000000}"/>
    <cellStyle name="Euro" xfId="26" xr:uid="{00000000-0005-0000-0000-00000A000000}"/>
    <cellStyle name="Euro 2" xfId="27" xr:uid="{00000000-0005-0000-0000-00000B000000}"/>
    <cellStyle name="Excel Built-in Normal" xfId="28" xr:uid="{00000000-0005-0000-0000-00000C000000}"/>
    <cellStyle name="Excel Built-in Normal 2" xfId="29" xr:uid="{00000000-0005-0000-0000-00000D000000}"/>
    <cellStyle name="Explanatory Text" xfId="30" xr:uid="{00000000-0005-0000-0000-00000E000000}"/>
    <cellStyle name="Good" xfId="31" xr:uid="{00000000-0005-0000-0000-00000F000000}"/>
    <cellStyle name="Grote titel" xfId="2" xr:uid="{00000000-0005-0000-0000-000010000000}"/>
    <cellStyle name="Heading 1" xfId="32" xr:uid="{00000000-0005-0000-0000-000011000000}"/>
    <cellStyle name="Heading 2" xfId="33" xr:uid="{00000000-0005-0000-0000-000012000000}"/>
    <cellStyle name="Heading 3" xfId="34" xr:uid="{00000000-0005-0000-0000-000013000000}"/>
    <cellStyle name="Heading 4" xfId="35" xr:uid="{00000000-0005-0000-0000-000014000000}"/>
    <cellStyle name="Hyperlink 2" xfId="37" xr:uid="{00000000-0005-0000-0000-000015000000}"/>
    <cellStyle name="Kleine titel" xfId="3" xr:uid="{00000000-0005-0000-0000-000016000000}"/>
    <cellStyle name="Kleine titel 2" xfId="38" xr:uid="{00000000-0005-0000-0000-000017000000}"/>
    <cellStyle name="Komma 2" xfId="39" xr:uid="{00000000-0005-0000-0000-000018000000}"/>
    <cellStyle name="Lien hypertexte" xfId="4" builtinId="8"/>
    <cellStyle name="Lien hypertexte 2" xfId="40" xr:uid="{00000000-0005-0000-0000-00001A000000}"/>
    <cellStyle name="Lien hypertexte 3" xfId="36" xr:uid="{00000000-0005-0000-0000-00001B000000}"/>
    <cellStyle name="Milliers" xfId="57" builtinId="3"/>
    <cellStyle name="Milliers_Chômage établissements emploi salarié et indépendant par commune" xfId="5" xr:uid="{00000000-0005-0000-0000-00001C000000}"/>
    <cellStyle name="Monétaire" xfId="6" builtinId="4"/>
    <cellStyle name="Monétaire 2" xfId="41" xr:uid="{00000000-0005-0000-0000-00001E000000}"/>
    <cellStyle name="Monétaire 2 2" xfId="42" xr:uid="{00000000-0005-0000-0000-00001F000000}"/>
    <cellStyle name="Monétaire 3" xfId="43" xr:uid="{00000000-0005-0000-0000-000020000000}"/>
    <cellStyle name="Monétaire 3 2" xfId="44" xr:uid="{00000000-0005-0000-0000-000021000000}"/>
    <cellStyle name="Neutral" xfId="45" xr:uid="{00000000-0005-0000-0000-000022000000}"/>
    <cellStyle name="Normal" xfId="0" builtinId="0"/>
    <cellStyle name="Normal 2" xfId="46" xr:uid="{00000000-0005-0000-0000-000024000000}"/>
    <cellStyle name="Normal 2 2" xfId="47" xr:uid="{00000000-0005-0000-0000-000025000000}"/>
    <cellStyle name="Normal 2 3" xfId="15" xr:uid="{00000000-0005-0000-0000-000026000000}"/>
    <cellStyle name="Normal 3" xfId="48" xr:uid="{00000000-0005-0000-0000-000027000000}"/>
    <cellStyle name="Normal 3 2" xfId="59" xr:uid="{FD953DB5-51BE-423C-9B82-4A9A1B85B420}"/>
    <cellStyle name="Normal 4" xfId="49" xr:uid="{00000000-0005-0000-0000-000028000000}"/>
    <cellStyle name="Normal 5" xfId="16" xr:uid="{00000000-0005-0000-0000-000029000000}"/>
    <cellStyle name="Normal 6" xfId="58" xr:uid="{B16A5640-1744-4618-89FC-5CBCF0CB1E84}"/>
    <cellStyle name="Normal_BxlCom 2" xfId="14" xr:uid="{00000000-0005-0000-0000-00002A000000}"/>
    <cellStyle name="Normal_CHAII" xfId="7" xr:uid="{00000000-0005-0000-0000-00002B000000}"/>
    <cellStyle name="Normal_Chômage établissements emploi salarié et indépendant par commune" xfId="8" xr:uid="{00000000-0005-0000-0000-00002C000000}"/>
    <cellStyle name="Normal_Communes septembre" xfId="9" xr:uid="{00000000-0005-0000-0000-00002D000000}"/>
    <cellStyle name="Normal_Onss 2001 (actualisé)" xfId="10" xr:uid="{00000000-0005-0000-0000-00002E000000}"/>
    <cellStyle name="Normal_Taux de chômage BNB par commune et classe d'âge détaillée - 2003 à 2007" xfId="11" xr:uid="{00000000-0005-0000-0000-00002F000000}"/>
    <cellStyle name="Output" xfId="50" xr:uid="{00000000-0005-0000-0000-000030000000}"/>
    <cellStyle name="Pourcentage" xfId="12" builtinId="5"/>
    <cellStyle name="Standaard 2" xfId="51" xr:uid="{00000000-0005-0000-0000-000032000000}"/>
    <cellStyle name="Standaard 3" xfId="52" xr:uid="{00000000-0005-0000-0000-000033000000}"/>
    <cellStyle name="Standaard 4" xfId="53" xr:uid="{00000000-0005-0000-0000-000034000000}"/>
    <cellStyle name="Standaard 5" xfId="54" xr:uid="{00000000-0005-0000-0000-000035000000}"/>
    <cellStyle name="Standaard_MG 13-2002" xfId="13" xr:uid="{00000000-0005-0000-0000-000036000000}"/>
    <cellStyle name="Title" xfId="55" xr:uid="{00000000-0005-0000-0000-000037000000}"/>
    <cellStyle name="Total 2" xfId="56" xr:uid="{00000000-0005-0000-0000-00003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WP-PRINTBROU01\Services\Etudes\Membres%20Observatoire\Amandine\Etudes\Publications\Observatoire\00M%20Monitoring\Monitoring%20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A.1"/>
      <sheetName val="A.1.1"/>
      <sheetName val="A.1.2"/>
      <sheetName val="A.1.3"/>
      <sheetName val="A.1.4"/>
      <sheetName val="A.1.5"/>
      <sheetName val="A.1.6"/>
      <sheetName val="A.2"/>
      <sheetName val="A.2.1"/>
      <sheetName val="A.2.2"/>
      <sheetName val="A.2.3"/>
      <sheetName val="A.2.4"/>
      <sheetName val="A.2.5"/>
      <sheetName val="A.2.6"/>
      <sheetName val="A.2.7"/>
      <sheetName val="A.2.8"/>
      <sheetName val="A.2.9"/>
      <sheetName val="A.2.10"/>
      <sheetName val="A.3"/>
      <sheetName val="A.3.1"/>
      <sheetName val="A.3.2"/>
      <sheetName val="A.3.3"/>
      <sheetName val="A.3.4"/>
      <sheetName val="A.3.5"/>
      <sheetName val="A.3.6"/>
      <sheetName val="A.3.7"/>
      <sheetName val="A.3.8"/>
      <sheetName val="A.3.9"/>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64"/>
  <sheetViews>
    <sheetView showGridLines="0" tabSelected="1" zoomScaleNormal="100" zoomScaleSheetLayoutView="80" workbookViewId="0"/>
  </sheetViews>
  <sheetFormatPr baseColWidth="10" defaultColWidth="9.140625" defaultRowHeight="11.25"/>
  <cols>
    <col min="1" max="1" width="3.7109375" style="4" customWidth="1"/>
    <col min="2" max="2" width="38.7109375" style="4" customWidth="1"/>
    <col min="3" max="3" width="46.42578125" style="4" customWidth="1"/>
    <col min="4" max="4" width="10.85546875" style="4" bestFit="1" customWidth="1"/>
    <col min="5" max="8" width="9.28515625" style="4" customWidth="1"/>
    <col min="9" max="16384" width="9.140625" style="4"/>
  </cols>
  <sheetData>
    <row r="1" spans="1:11" s="19" customFormat="1" ht="24" customHeight="1">
      <c r="A1" s="47" t="s">
        <v>76</v>
      </c>
      <c r="B1" s="47" t="s">
        <v>108</v>
      </c>
      <c r="C1"/>
      <c r="D1"/>
      <c r="E1"/>
      <c r="F1"/>
      <c r="G1"/>
      <c r="H1"/>
      <c r="I1" s="23"/>
      <c r="J1" s="23"/>
      <c r="K1" s="23"/>
    </row>
    <row r="2" spans="1:11" s="19" customFormat="1" ht="6" customHeight="1">
      <c r="A2" s="47"/>
      <c r="B2" s="47"/>
      <c r="D2" s="23"/>
      <c r="E2" s="23"/>
      <c r="F2" s="23"/>
      <c r="G2" s="23"/>
      <c r="H2" s="23"/>
      <c r="I2" s="40"/>
      <c r="J2" s="40"/>
      <c r="K2" s="40"/>
    </row>
    <row r="3" spans="1:11" s="23" customFormat="1" ht="12.75" customHeight="1">
      <c r="A3" s="83"/>
      <c r="B3" s="369" t="s">
        <v>130</v>
      </c>
      <c r="C3" s="369"/>
      <c r="D3" s="369"/>
      <c r="E3" s="369"/>
      <c r="F3" s="369"/>
      <c r="G3" s="369"/>
      <c r="H3" s="369"/>
    </row>
    <row r="4" spans="1:11" s="23" customFormat="1" ht="12.75" customHeight="1">
      <c r="A4" s="83"/>
      <c r="B4" s="370"/>
      <c r="C4" s="370"/>
      <c r="D4" s="370"/>
      <c r="E4" s="370"/>
      <c r="F4" s="370"/>
      <c r="G4" s="370"/>
      <c r="H4" s="370"/>
    </row>
    <row r="5" spans="1:11" s="23" customFormat="1" ht="12.75" customHeight="1">
      <c r="A5" s="83"/>
      <c r="B5" s="370"/>
      <c r="C5" s="370"/>
      <c r="D5" s="370"/>
      <c r="E5" s="370"/>
      <c r="F5" s="370"/>
      <c r="G5" s="370"/>
      <c r="H5" s="370"/>
    </row>
    <row r="6" spans="1:11" s="23" customFormat="1" ht="12.75" customHeight="1">
      <c r="A6" s="83"/>
      <c r="B6" s="370"/>
      <c r="C6" s="370"/>
      <c r="D6" s="370"/>
      <c r="E6" s="370"/>
      <c r="F6" s="370"/>
      <c r="G6" s="370"/>
      <c r="H6" s="370"/>
    </row>
    <row r="7" spans="1:11" s="19" customFormat="1" ht="4.5" customHeight="1">
      <c r="B7" s="46"/>
      <c r="C7" s="46"/>
      <c r="D7" s="46"/>
      <c r="E7" s="46"/>
      <c r="F7" s="46"/>
      <c r="G7" s="46"/>
      <c r="H7" s="46"/>
      <c r="K7" s="41"/>
    </row>
    <row r="8" spans="1:11" s="19" customFormat="1" ht="4.5" customHeight="1">
      <c r="B8" s="47"/>
    </row>
    <row r="9" spans="1:11" s="23" customFormat="1" ht="12" customHeight="1">
      <c r="B9" s="83" t="s">
        <v>78</v>
      </c>
      <c r="I9" s="42"/>
      <c r="J9" s="42"/>
      <c r="K9" s="42"/>
    </row>
    <row r="10" spans="1:11" s="23" customFormat="1" ht="3" customHeight="1"/>
    <row r="11" spans="1:11" s="23" customFormat="1" ht="12" customHeight="1">
      <c r="B11" s="48" t="s">
        <v>4</v>
      </c>
      <c r="C11" s="75" t="s">
        <v>145</v>
      </c>
      <c r="D11" s="261" t="s">
        <v>212</v>
      </c>
      <c r="F11" s="45"/>
    </row>
    <row r="12" spans="1:11" s="23" customFormat="1" ht="3" customHeight="1">
      <c r="C12" s="48"/>
      <c r="D12" s="45"/>
    </row>
    <row r="13" spans="1:11" s="23" customFormat="1" ht="12" customHeight="1">
      <c r="B13" s="48"/>
      <c r="C13" s="75" t="s">
        <v>141</v>
      </c>
      <c r="D13" s="64">
        <v>2026</v>
      </c>
      <c r="F13" s="45"/>
    </row>
    <row r="14" spans="1:11" s="23" customFormat="1" ht="3" customHeight="1">
      <c r="B14" s="48"/>
      <c r="C14" s="75"/>
      <c r="D14" s="64"/>
      <c r="F14" s="45"/>
    </row>
    <row r="15" spans="1:11" s="23" customFormat="1" ht="12" customHeight="1">
      <c r="B15" s="48"/>
      <c r="C15" s="75" t="s">
        <v>0</v>
      </c>
      <c r="D15" s="64">
        <v>2026</v>
      </c>
      <c r="F15" s="45"/>
    </row>
    <row r="16" spans="1:11" s="19" customFormat="1" ht="3" customHeight="1">
      <c r="B16" s="46"/>
      <c r="C16" s="254"/>
      <c r="D16" s="65"/>
      <c r="E16" s="46"/>
      <c r="F16" s="46"/>
      <c r="G16" s="46"/>
      <c r="H16" s="46"/>
    </row>
    <row r="17" spans="1:11" s="19" customFormat="1" ht="3" customHeight="1">
      <c r="C17" s="45"/>
      <c r="D17" s="45"/>
    </row>
    <row r="18" spans="1:11" s="23" customFormat="1" ht="12" customHeight="1">
      <c r="B18" s="83" t="s">
        <v>84</v>
      </c>
      <c r="C18" s="45"/>
      <c r="D18" s="45"/>
      <c r="I18" s="42"/>
      <c r="J18" s="42"/>
      <c r="K18" s="42"/>
    </row>
    <row r="19" spans="1:11" ht="3" customHeight="1">
      <c r="A19" s="10"/>
      <c r="B19" s="10"/>
      <c r="C19" s="45"/>
      <c r="D19" s="45"/>
      <c r="E19" s="10"/>
      <c r="F19" s="10"/>
      <c r="G19" s="10"/>
      <c r="H19" s="10"/>
    </row>
    <row r="20" spans="1:11" s="44" customFormat="1" ht="12" customHeight="1">
      <c r="A20" s="23"/>
      <c r="B20" s="48" t="s">
        <v>85</v>
      </c>
      <c r="C20" s="75" t="s">
        <v>73</v>
      </c>
      <c r="D20" s="261" t="s">
        <v>207</v>
      </c>
      <c r="E20" s="23"/>
      <c r="F20" s="23"/>
      <c r="G20" s="23"/>
      <c r="H20" s="23"/>
    </row>
    <row r="21" spans="1:11" s="44" customFormat="1" ht="3" customHeight="1">
      <c r="A21" s="23"/>
      <c r="B21" s="48"/>
      <c r="C21" s="48"/>
      <c r="D21" s="255"/>
      <c r="E21" s="23"/>
      <c r="F21" s="23"/>
      <c r="G21" s="23"/>
      <c r="H21" s="23"/>
    </row>
    <row r="22" spans="1:11" s="44" customFormat="1" ht="12" customHeight="1">
      <c r="A22" s="23"/>
      <c r="B22" s="23"/>
      <c r="C22" s="75" t="s">
        <v>126</v>
      </c>
      <c r="D22" s="256">
        <v>2025</v>
      </c>
      <c r="E22" s="23"/>
      <c r="F22" s="23"/>
      <c r="G22" s="23"/>
      <c r="H22" s="23"/>
    </row>
    <row r="23" spans="1:11" s="44" customFormat="1" ht="3" customHeight="1">
      <c r="A23" s="23"/>
      <c r="B23" s="23"/>
      <c r="C23" s="48"/>
      <c r="D23" s="256"/>
      <c r="E23" s="23"/>
      <c r="F23" s="23"/>
      <c r="G23" s="23"/>
      <c r="H23" s="23"/>
    </row>
    <row r="24" spans="1:11" s="44" customFormat="1" ht="12" customHeight="1">
      <c r="A24" s="23"/>
      <c r="B24" s="23"/>
      <c r="C24" s="75" t="s">
        <v>79</v>
      </c>
      <c r="D24" s="256">
        <v>2025</v>
      </c>
      <c r="E24" s="23"/>
      <c r="F24" s="23"/>
      <c r="G24" s="23"/>
      <c r="H24" s="23"/>
    </row>
    <row r="25" spans="1:11" s="44" customFormat="1" ht="3" customHeight="1">
      <c r="A25" s="23"/>
      <c r="B25" s="23"/>
      <c r="C25" s="48"/>
      <c r="D25" s="256"/>
      <c r="E25" s="23"/>
      <c r="F25" s="23"/>
      <c r="G25" s="23"/>
      <c r="H25" s="23"/>
    </row>
    <row r="26" spans="1:11" s="44" customFormat="1" ht="12" customHeight="1">
      <c r="A26" s="23"/>
      <c r="B26" s="23"/>
      <c r="C26" s="75" t="s">
        <v>77</v>
      </c>
      <c r="D26" s="256">
        <v>2025</v>
      </c>
      <c r="E26" s="23"/>
      <c r="F26" s="23"/>
      <c r="G26" s="23"/>
      <c r="H26" s="23"/>
    </row>
    <row r="27" spans="1:11" s="44" customFormat="1" ht="3" customHeight="1">
      <c r="A27" s="23"/>
      <c r="B27" s="23"/>
      <c r="C27" s="48"/>
      <c r="D27" s="45"/>
      <c r="E27" s="23"/>
      <c r="F27" s="23"/>
      <c r="G27" s="23"/>
      <c r="H27" s="23"/>
    </row>
    <row r="28" spans="1:11" s="44" customFormat="1" ht="12" customHeight="1">
      <c r="A28" s="23"/>
      <c r="B28" s="23"/>
      <c r="C28" s="75" t="s">
        <v>80</v>
      </c>
      <c r="D28" s="256">
        <v>2025</v>
      </c>
      <c r="E28" s="23"/>
      <c r="F28" s="23"/>
      <c r="G28" s="23"/>
      <c r="H28" s="23"/>
    </row>
    <row r="29" spans="1:11" s="44" customFormat="1" ht="3" customHeight="1">
      <c r="A29" s="23"/>
      <c r="B29" s="23"/>
      <c r="C29" s="48"/>
      <c r="D29" s="45"/>
      <c r="E29" s="23"/>
      <c r="F29" s="23"/>
      <c r="G29" s="23"/>
      <c r="H29" s="23"/>
    </row>
    <row r="30" spans="1:11" s="44" customFormat="1" ht="12" customHeight="1">
      <c r="A30" s="23"/>
      <c r="B30" s="23"/>
      <c r="C30" s="75" t="s">
        <v>81</v>
      </c>
      <c r="D30" s="256">
        <v>2025</v>
      </c>
      <c r="E30" s="23"/>
      <c r="F30" s="23"/>
      <c r="G30" s="23"/>
      <c r="H30" s="23"/>
      <c r="I30" s="23"/>
    </row>
    <row r="31" spans="1:11" s="19" customFormat="1" ht="3" customHeight="1">
      <c r="B31" s="46"/>
      <c r="C31" s="257"/>
      <c r="D31" s="65"/>
      <c r="E31" s="46"/>
      <c r="F31" s="46"/>
      <c r="G31" s="46"/>
      <c r="H31" s="46"/>
    </row>
    <row r="32" spans="1:11" s="19" customFormat="1" ht="3" customHeight="1">
      <c r="C32" s="23"/>
      <c r="D32" s="45"/>
    </row>
    <row r="33" spans="1:8" s="44" customFormat="1" ht="12" customHeight="1">
      <c r="A33" s="23"/>
      <c r="B33" s="83" t="s">
        <v>82</v>
      </c>
      <c r="C33" s="23"/>
      <c r="D33" s="45"/>
      <c r="E33" s="23"/>
      <c r="F33" s="23"/>
      <c r="G33" s="23"/>
      <c r="H33" s="23"/>
    </row>
    <row r="34" spans="1:8" s="44" customFormat="1" ht="3" customHeight="1">
      <c r="A34" s="23"/>
      <c r="B34" s="23"/>
      <c r="C34" s="23"/>
      <c r="D34" s="45"/>
      <c r="E34" s="23"/>
      <c r="F34" s="23"/>
      <c r="G34" s="23"/>
      <c r="H34" s="23"/>
    </row>
    <row r="35" spans="1:8" s="44" customFormat="1" ht="12" customHeight="1">
      <c r="A35" s="23"/>
      <c r="B35" s="48" t="s">
        <v>85</v>
      </c>
      <c r="C35" s="85" t="s">
        <v>73</v>
      </c>
      <c r="D35" s="261" t="s">
        <v>208</v>
      </c>
      <c r="E35" s="23"/>
      <c r="F35" s="23"/>
      <c r="G35" s="23"/>
      <c r="H35" s="23"/>
    </row>
    <row r="36" spans="1:8" s="44" customFormat="1" ht="3" customHeight="1">
      <c r="A36" s="23"/>
      <c r="B36" s="23"/>
      <c r="C36" s="85"/>
      <c r="D36" s="45"/>
      <c r="E36" s="23"/>
      <c r="F36" s="23"/>
      <c r="G36" s="23"/>
      <c r="H36" s="23"/>
    </row>
    <row r="37" spans="1:8" s="44" customFormat="1" ht="12.75" customHeight="1">
      <c r="A37" s="23"/>
      <c r="B37" s="23"/>
      <c r="C37" s="85" t="s">
        <v>101</v>
      </c>
      <c r="D37" s="261" t="s">
        <v>209</v>
      </c>
      <c r="E37" s="23"/>
      <c r="F37" s="23"/>
      <c r="G37" s="23"/>
      <c r="H37" s="23"/>
    </row>
    <row r="38" spans="1:8" s="19" customFormat="1" ht="3" customHeight="1">
      <c r="B38" s="46"/>
      <c r="C38" s="215"/>
      <c r="D38" s="65"/>
      <c r="E38" s="46"/>
      <c r="F38" s="46"/>
      <c r="G38" s="46"/>
      <c r="H38" s="46"/>
    </row>
    <row r="39" spans="1:8" s="19" customFormat="1" ht="3" customHeight="1">
      <c r="C39" s="48"/>
      <c r="D39" s="45"/>
    </row>
    <row r="40" spans="1:8" s="44" customFormat="1" ht="12" customHeight="1">
      <c r="A40" s="23"/>
      <c r="B40" s="3" t="s">
        <v>83</v>
      </c>
      <c r="C40" s="86"/>
      <c r="D40" s="64"/>
      <c r="E40" s="23"/>
      <c r="F40" s="23"/>
      <c r="G40" s="23"/>
      <c r="H40" s="23"/>
    </row>
    <row r="41" spans="1:8" s="44" customFormat="1" ht="3" customHeight="1">
      <c r="A41" s="23"/>
      <c r="B41" s="23"/>
      <c r="C41" s="86"/>
      <c r="D41" s="64"/>
      <c r="E41" s="23"/>
      <c r="F41" s="23"/>
      <c r="G41" s="23"/>
      <c r="H41" s="23"/>
    </row>
    <row r="42" spans="1:8" s="44" customFormat="1" ht="12" customHeight="1">
      <c r="A42" s="23"/>
      <c r="B42" s="48" t="s">
        <v>102</v>
      </c>
      <c r="C42" s="85" t="s">
        <v>145</v>
      </c>
      <c r="D42" s="261" t="s">
        <v>184</v>
      </c>
      <c r="E42" s="23"/>
      <c r="F42" s="23"/>
      <c r="G42" s="23"/>
      <c r="H42" s="23"/>
    </row>
    <row r="43" spans="1:8" s="44" customFormat="1" ht="3" customHeight="1">
      <c r="A43" s="23"/>
      <c r="B43" s="23"/>
      <c r="C43" s="48"/>
      <c r="D43" s="45"/>
      <c r="E43" s="23"/>
      <c r="F43" s="23"/>
      <c r="G43" s="23"/>
      <c r="H43" s="23"/>
    </row>
    <row r="44" spans="1:8" s="44" customFormat="1" ht="12" customHeight="1">
      <c r="A44" s="23"/>
      <c r="B44" s="23"/>
      <c r="C44" s="85" t="s">
        <v>103</v>
      </c>
      <c r="D44" s="64">
        <v>2024</v>
      </c>
      <c r="E44" s="23"/>
      <c r="F44" s="23"/>
      <c r="G44" s="23"/>
      <c r="H44" s="23"/>
    </row>
    <row r="45" spans="1:8" s="44" customFormat="1" ht="3" customHeight="1">
      <c r="A45" s="23"/>
      <c r="B45" s="23"/>
      <c r="C45" s="85"/>
      <c r="D45" s="45"/>
      <c r="E45" s="23"/>
      <c r="F45" s="23"/>
      <c r="G45" s="23"/>
      <c r="H45" s="23"/>
    </row>
    <row r="46" spans="1:8" s="44" customFormat="1" ht="12" customHeight="1">
      <c r="A46" s="23"/>
      <c r="B46" s="23"/>
      <c r="C46" s="85" t="s">
        <v>127</v>
      </c>
      <c r="D46" s="64">
        <v>2024</v>
      </c>
      <c r="E46" s="23"/>
      <c r="F46" s="23"/>
      <c r="G46" s="23"/>
      <c r="H46" s="23"/>
    </row>
    <row r="47" spans="1:8" s="19" customFormat="1" ht="3" customHeight="1">
      <c r="B47" s="46"/>
      <c r="C47" s="215"/>
      <c r="D47" s="65"/>
      <c r="E47" s="46"/>
      <c r="F47" s="46"/>
      <c r="G47" s="46"/>
      <c r="H47" s="46"/>
    </row>
    <row r="48" spans="1:8" s="19" customFormat="1" ht="3" customHeight="1">
      <c r="C48" s="48"/>
      <c r="D48" s="45"/>
    </row>
    <row r="49" spans="1:8" s="44" customFormat="1" ht="12" customHeight="1">
      <c r="A49" s="23"/>
      <c r="B49" s="3" t="s">
        <v>146</v>
      </c>
      <c r="C49" s="86"/>
      <c r="D49" s="64"/>
      <c r="E49" s="23"/>
      <c r="F49" s="23"/>
      <c r="G49" s="23"/>
      <c r="H49" s="23"/>
    </row>
    <row r="50" spans="1:8" s="44" customFormat="1" ht="3" customHeight="1">
      <c r="A50" s="23"/>
      <c r="B50" s="23"/>
      <c r="C50" s="48"/>
      <c r="D50" s="45"/>
      <c r="E50" s="23"/>
      <c r="F50" s="23"/>
      <c r="G50" s="23"/>
      <c r="H50" s="23"/>
    </row>
    <row r="51" spans="1:8" s="44" customFormat="1" ht="12" customHeight="1">
      <c r="A51" s="23"/>
      <c r="B51" s="48" t="s">
        <v>102</v>
      </c>
      <c r="C51" s="75" t="s">
        <v>145</v>
      </c>
      <c r="D51" s="261" t="s">
        <v>184</v>
      </c>
      <c r="F51" s="23"/>
      <c r="G51" s="23"/>
      <c r="H51" s="23"/>
    </row>
    <row r="52" spans="1:8" s="44" customFormat="1" ht="3" customHeight="1">
      <c r="A52" s="23"/>
      <c r="B52" s="23"/>
      <c r="C52" s="48"/>
      <c r="D52" s="45"/>
      <c r="E52" s="23"/>
      <c r="F52" s="23"/>
      <c r="G52" s="23"/>
      <c r="H52" s="23"/>
    </row>
    <row r="53" spans="1:8" s="44" customFormat="1" ht="12" customHeight="1">
      <c r="A53" s="23"/>
      <c r="C53" s="75" t="s">
        <v>128</v>
      </c>
      <c r="D53" s="64">
        <v>2024</v>
      </c>
      <c r="E53" s="23"/>
      <c r="F53" s="23"/>
      <c r="G53" s="23"/>
      <c r="H53" s="23"/>
    </row>
    <row r="54" spans="1:8" s="44" customFormat="1" ht="3" customHeight="1">
      <c r="A54" s="23"/>
      <c r="B54" s="23"/>
      <c r="C54" s="48"/>
      <c r="D54" s="45"/>
      <c r="E54" s="23"/>
      <c r="F54" s="23"/>
      <c r="G54" s="23"/>
      <c r="H54" s="23"/>
    </row>
    <row r="55" spans="1:8" s="44" customFormat="1" ht="12" customHeight="1">
      <c r="A55" s="23"/>
      <c r="B55" s="48"/>
      <c r="C55" s="75" t="s">
        <v>106</v>
      </c>
      <c r="D55" s="64">
        <v>2024</v>
      </c>
      <c r="F55" s="23"/>
      <c r="G55" s="23"/>
      <c r="H55" s="23"/>
    </row>
    <row r="56" spans="1:8" s="19" customFormat="1" ht="3" customHeight="1">
      <c r="B56" s="46"/>
      <c r="C56" s="216"/>
      <c r="D56" s="65"/>
      <c r="E56" s="46"/>
      <c r="F56" s="46"/>
      <c r="G56" s="46"/>
      <c r="H56" s="46"/>
    </row>
    <row r="57" spans="1:8" s="19" customFormat="1" ht="3" customHeight="1">
      <c r="C57" s="48"/>
      <c r="D57" s="45"/>
    </row>
    <row r="58" spans="1:8" s="44" customFormat="1" ht="12" customHeight="1">
      <c r="A58" s="23"/>
      <c r="B58" s="3" t="s">
        <v>112</v>
      </c>
      <c r="C58" s="48"/>
      <c r="D58" s="45"/>
      <c r="E58" s="23"/>
      <c r="F58" s="23"/>
      <c r="G58" s="23"/>
      <c r="H58" s="23"/>
    </row>
    <row r="59" spans="1:8" s="1" customFormat="1" ht="3" customHeight="1">
      <c r="C59" s="217"/>
      <c r="D59" s="66"/>
    </row>
    <row r="60" spans="1:8" ht="12" customHeight="1">
      <c r="B60" s="48" t="s">
        <v>102</v>
      </c>
      <c r="C60" s="88" t="s">
        <v>145</v>
      </c>
      <c r="D60" s="261" t="s">
        <v>206</v>
      </c>
    </row>
    <row r="61" spans="1:8" ht="3" customHeight="1">
      <c r="B61" s="67"/>
      <c r="C61" s="86"/>
      <c r="D61" s="66"/>
    </row>
    <row r="62" spans="1:8" ht="12" customHeight="1">
      <c r="B62" s="48"/>
      <c r="C62" s="88" t="s">
        <v>129</v>
      </c>
      <c r="D62" s="64">
        <v>2025</v>
      </c>
    </row>
    <row r="63" spans="1:8" s="19" customFormat="1" ht="3" customHeight="1">
      <c r="B63" s="46"/>
      <c r="C63" s="49"/>
      <c r="D63" s="46"/>
      <c r="E63" s="46"/>
      <c r="F63" s="46"/>
      <c r="G63" s="46"/>
      <c r="H63" s="46"/>
    </row>
    <row r="64" spans="1:8" s="19" customFormat="1" ht="3" customHeight="1"/>
  </sheetData>
  <mergeCells count="1">
    <mergeCell ref="B3:H6"/>
  </mergeCells>
  <phoneticPr fontId="7" type="noConversion"/>
  <hyperlinks>
    <hyperlink ref="C11" location="F.1.1!A5" display="Evolution" xr:uid="{00000000-0004-0000-0000-000000000000}"/>
    <hyperlink ref="C13" location="F.1.2!A5" display="Genre, nationalité, classe d'âge et densité" xr:uid="{00000000-0004-0000-0000-000001000000}"/>
    <hyperlink ref="C20" location="F.2.1!A5" display="Genre" xr:uid="{00000000-0004-0000-0000-000002000000}"/>
    <hyperlink ref="C22" location="F.2.2!A5" display="Caractéristiques : genre, classe d’âge, durée d’inactivité, niveau d’études" xr:uid="{00000000-0004-0000-0000-000003000000}"/>
    <hyperlink ref="C24" location="F.2.2.1!A5" display="Classe d’âge et genre" xr:uid="{00000000-0004-0000-0000-000004000000}"/>
    <hyperlink ref="C26" location="F.2.2.2!A5" display="Niveau d'études et genre" xr:uid="{00000000-0004-0000-0000-000005000000}"/>
    <hyperlink ref="C28" location="F.2.2.3!A5" display="Durée d'inactivité et genre" xr:uid="{00000000-0004-0000-0000-000006000000}"/>
    <hyperlink ref="C30" location="F.2.2.4!A5" display="Nationalié et genre" xr:uid="{00000000-0004-0000-0000-000007000000}"/>
    <hyperlink ref="C35" location="F.3.1!A5" display="Genre" xr:uid="{00000000-0004-0000-0000-000008000000}"/>
    <hyperlink ref="C37" location="F.3.2!A5" display="Jeunes de moins de 25 ans et genre" xr:uid="{00000000-0004-0000-0000-000009000000}"/>
    <hyperlink ref="C42" location="F.4.1!A5" display="Evolution" xr:uid="{00000000-0004-0000-0000-00000A000000}"/>
    <hyperlink ref="C46" location="F.4.3!Afdrukbereik" display="Genre, statut, type d'activité et taille d'établissement" xr:uid="{00000000-0004-0000-0000-00000B000000}"/>
    <hyperlink ref="C51" location="F.5.1!A5" display="Evolution" xr:uid="{00000000-0004-0000-0000-00000C000000}"/>
    <hyperlink ref="C55" location="F.5.3!A5" display="Secteur d'activité" xr:uid="{00000000-0004-0000-0000-00000D000000}"/>
    <hyperlink ref="C60" location="F.6.1!A5" display="Evolution" xr:uid="{00000000-0004-0000-0000-00000E000000}"/>
    <hyperlink ref="C62" location="F.6.2!A5" display="Type d'activité et genre" xr:uid="{00000000-0004-0000-0000-00000F000000}"/>
    <hyperlink ref="C53" location="F.5.2!A5" display="Taille d'établissement et type d'activité (privé/public)" xr:uid="{00000000-0004-0000-0000-000010000000}"/>
    <hyperlink ref="C15" location="F.1.3!A5" display="Nationalité" xr:uid="{00000000-0004-0000-0000-000011000000}"/>
    <hyperlink ref="C44" location="F.4.2!Impression_des_titres" display="Secteur d’activité" xr:uid="{00000000-0004-0000-0000-000012000000}"/>
  </hyperlinks>
  <pageMargins left="0.7" right="0.7" top="0.75" bottom="0.75" header="0.3" footer="0.3"/>
  <pageSetup paperSize="9" scale="88" fitToHeight="2" orientation="landscape" r:id="rId1"/>
  <headerFooter alignWithMargins="0">
    <oddFooter>&amp;L&amp;8&amp;K002060Le marché du travail bruxellois : Données statistiques - Caractéristiques des communes de la Région bruxelloise
Elaboration : view.brussels, www.actiris.be&amp;R&amp;8F &amp;P</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124"/>
  <sheetViews>
    <sheetView showGridLines="0" zoomScaleNormal="100" zoomScaleSheetLayoutView="80" workbookViewId="0"/>
  </sheetViews>
  <sheetFormatPr baseColWidth="10" defaultColWidth="11.42578125" defaultRowHeight="12.75"/>
  <cols>
    <col min="1" max="1" width="23.7109375" customWidth="1"/>
    <col min="2" max="7" width="9" customWidth="1"/>
    <col min="8" max="8" width="9.42578125" customWidth="1"/>
    <col min="9" max="12" width="9" customWidth="1"/>
    <col min="13" max="13" width="9.85546875" customWidth="1"/>
    <col min="14" max="15" width="9.140625" customWidth="1"/>
    <col min="16" max="16" width="9.42578125" customWidth="1"/>
    <col min="17" max="18" width="7.85546875" customWidth="1"/>
  </cols>
  <sheetData>
    <row r="1" spans="1:18" ht="23.25">
      <c r="A1" s="55" t="s">
        <v>109</v>
      </c>
      <c r="B1" s="47"/>
      <c r="J1" s="23"/>
      <c r="K1" s="23"/>
      <c r="L1" s="23"/>
      <c r="P1" s="53" t="s">
        <v>107</v>
      </c>
    </row>
    <row r="2" spans="1:18" s="61" customFormat="1" ht="3" customHeight="1">
      <c r="A2" s="60"/>
    </row>
    <row r="3" spans="1:18" s="61" customFormat="1" ht="15.75" customHeight="1">
      <c r="A3" s="62" t="s">
        <v>110</v>
      </c>
    </row>
    <row r="4" spans="1:18" s="61" customFormat="1" ht="3" customHeight="1">
      <c r="A4" s="62"/>
    </row>
    <row r="5" spans="1:18" s="10" customFormat="1" ht="19.5" customHeight="1">
      <c r="A5" s="51" t="s">
        <v>185</v>
      </c>
      <c r="B5" s="52"/>
      <c r="C5" s="52"/>
      <c r="D5" s="52"/>
      <c r="E5" s="52"/>
      <c r="F5" s="52"/>
      <c r="G5" s="52"/>
      <c r="H5" s="52"/>
      <c r="I5" s="52"/>
      <c r="J5" s="52"/>
      <c r="K5" s="52"/>
      <c r="L5" s="52"/>
      <c r="M5" s="52"/>
      <c r="N5" s="52"/>
      <c r="O5" s="52"/>
      <c r="P5" s="52"/>
    </row>
    <row r="6" spans="1:18" s="10" customFormat="1" ht="6" customHeight="1">
      <c r="A6" s="36"/>
    </row>
    <row r="7" spans="1:18" s="56" customFormat="1" ht="12" customHeight="1">
      <c r="A7" s="377" t="s">
        <v>59</v>
      </c>
      <c r="B7" s="373">
        <v>1995</v>
      </c>
      <c r="C7" s="373">
        <v>1996</v>
      </c>
      <c r="D7" s="373">
        <v>1997</v>
      </c>
      <c r="E7" s="373">
        <v>1998</v>
      </c>
      <c r="F7" s="373">
        <v>1999</v>
      </c>
      <c r="G7" s="373">
        <v>2000</v>
      </c>
      <c r="H7" s="373">
        <v>2001</v>
      </c>
      <c r="I7" s="373">
        <v>2002</v>
      </c>
      <c r="J7" s="373">
        <v>2003</v>
      </c>
      <c r="K7" s="373">
        <v>2004</v>
      </c>
      <c r="L7" s="373">
        <v>2005</v>
      </c>
      <c r="M7" s="375">
        <v>2006</v>
      </c>
      <c r="N7" s="375">
        <v>2007</v>
      </c>
      <c r="O7" s="375">
        <v>2008</v>
      </c>
      <c r="P7" s="375">
        <v>2009</v>
      </c>
    </row>
    <row r="8" spans="1:18" s="56" customFormat="1" ht="12" customHeight="1">
      <c r="A8" s="378"/>
      <c r="B8" s="374"/>
      <c r="C8" s="374"/>
      <c r="D8" s="374"/>
      <c r="E8" s="374"/>
      <c r="F8" s="374"/>
      <c r="G8" s="374"/>
      <c r="H8" s="374"/>
      <c r="I8" s="374"/>
      <c r="J8" s="374"/>
      <c r="K8" s="374"/>
      <c r="L8" s="374"/>
      <c r="M8" s="376"/>
      <c r="N8" s="376"/>
      <c r="O8" s="376"/>
      <c r="P8" s="376"/>
    </row>
    <row r="9" spans="1:18" s="10" customFormat="1" ht="10.5" customHeight="1">
      <c r="A9" s="135" t="s">
        <v>85</v>
      </c>
      <c r="B9" s="136"/>
      <c r="C9" s="136"/>
      <c r="D9" s="136"/>
      <c r="E9" s="136"/>
      <c r="F9" s="136"/>
      <c r="G9" s="136"/>
      <c r="H9" s="136"/>
      <c r="I9" s="136"/>
      <c r="J9" s="136"/>
      <c r="K9" s="136"/>
      <c r="L9" s="136"/>
      <c r="M9" s="137"/>
      <c r="N9" s="137"/>
      <c r="O9" s="137"/>
      <c r="P9" s="137"/>
    </row>
    <row r="10" spans="1:18" s="10" customFormat="1" ht="10.5" customHeight="1">
      <c r="A10" s="138" t="s">
        <v>9</v>
      </c>
      <c r="B10" s="131">
        <v>87920</v>
      </c>
      <c r="C10" s="131">
        <v>87257</v>
      </c>
      <c r="D10" s="131">
        <v>87451</v>
      </c>
      <c r="E10" s="131">
        <v>87532</v>
      </c>
      <c r="F10" s="131">
        <v>87401</v>
      </c>
      <c r="G10" s="131">
        <v>87812</v>
      </c>
      <c r="H10" s="131">
        <v>88822</v>
      </c>
      <c r="I10" s="131">
        <v>90134</v>
      </c>
      <c r="J10" s="131">
        <v>91759</v>
      </c>
      <c r="K10" s="131">
        <v>92755</v>
      </c>
      <c r="L10" s="131">
        <v>93808</v>
      </c>
      <c r="M10" s="126">
        <v>96011</v>
      </c>
      <c r="N10" s="126">
        <v>97601</v>
      </c>
      <c r="O10" s="126">
        <v>99085</v>
      </c>
      <c r="P10" s="126">
        <v>101371</v>
      </c>
    </row>
    <row r="11" spans="1:18" s="10" customFormat="1" ht="10.5" customHeight="1">
      <c r="A11" s="138" t="s">
        <v>10</v>
      </c>
      <c r="B11" s="131">
        <v>29316</v>
      </c>
      <c r="C11" s="131">
        <v>29126</v>
      </c>
      <c r="D11" s="131">
        <v>29033</v>
      </c>
      <c r="E11" s="131">
        <v>28867</v>
      </c>
      <c r="F11" s="131">
        <v>28931</v>
      </c>
      <c r="G11" s="131">
        <v>28804</v>
      </c>
      <c r="H11" s="131">
        <v>28916</v>
      </c>
      <c r="I11" s="131">
        <v>29000</v>
      </c>
      <c r="J11" s="131">
        <v>28992</v>
      </c>
      <c r="K11" s="131">
        <v>29088</v>
      </c>
      <c r="L11" s="131">
        <v>29265</v>
      </c>
      <c r="M11" s="126">
        <v>29552</v>
      </c>
      <c r="N11" s="126">
        <v>29681</v>
      </c>
      <c r="O11" s="126">
        <v>30086</v>
      </c>
      <c r="P11" s="126">
        <v>30456</v>
      </c>
    </row>
    <row r="12" spans="1:18" s="10" customFormat="1" ht="10.5" customHeight="1">
      <c r="A12" s="138" t="s">
        <v>23</v>
      </c>
      <c r="B12" s="131">
        <v>18653</v>
      </c>
      <c r="C12" s="131">
        <v>18351</v>
      </c>
      <c r="D12" s="131">
        <v>18508</v>
      </c>
      <c r="E12" s="131">
        <v>18576</v>
      </c>
      <c r="F12" s="131">
        <v>18669</v>
      </c>
      <c r="G12" s="131">
        <v>18735</v>
      </c>
      <c r="H12" s="131">
        <v>19037</v>
      </c>
      <c r="I12" s="131">
        <v>19320</v>
      </c>
      <c r="J12" s="131">
        <v>19478</v>
      </c>
      <c r="K12" s="131">
        <v>19641</v>
      </c>
      <c r="L12" s="131">
        <v>19968</v>
      </c>
      <c r="M12" s="126">
        <v>20078</v>
      </c>
      <c r="N12" s="126">
        <v>20431</v>
      </c>
      <c r="O12" s="126">
        <v>20976</v>
      </c>
      <c r="P12" s="126">
        <v>21669</v>
      </c>
    </row>
    <row r="13" spans="1:18" s="10" customFormat="1" ht="10.5" customHeight="1">
      <c r="A13" s="138" t="s">
        <v>11</v>
      </c>
      <c r="B13" s="131">
        <v>135681</v>
      </c>
      <c r="C13" s="131">
        <v>133138</v>
      </c>
      <c r="D13" s="131">
        <v>133845</v>
      </c>
      <c r="E13" s="131">
        <v>134046</v>
      </c>
      <c r="F13" s="131">
        <v>134243</v>
      </c>
      <c r="G13" s="131">
        <v>133859</v>
      </c>
      <c r="H13" s="131">
        <v>134395</v>
      </c>
      <c r="I13" s="131">
        <v>136730</v>
      </c>
      <c r="J13" s="131">
        <v>139501</v>
      </c>
      <c r="K13" s="131">
        <v>141312</v>
      </c>
      <c r="L13" s="131">
        <v>142853</v>
      </c>
      <c r="M13" s="126">
        <v>144784</v>
      </c>
      <c r="N13" s="126">
        <v>145917</v>
      </c>
      <c r="O13" s="126">
        <v>148873</v>
      </c>
      <c r="P13" s="126">
        <v>153377</v>
      </c>
    </row>
    <row r="14" spans="1:18" s="10" customFormat="1" ht="10.5" customHeight="1">
      <c r="A14" s="138" t="s">
        <v>12</v>
      </c>
      <c r="B14" s="131">
        <v>38727</v>
      </c>
      <c r="C14" s="131">
        <v>38400</v>
      </c>
      <c r="D14" s="131">
        <v>38315</v>
      </c>
      <c r="E14" s="131">
        <v>39235</v>
      </c>
      <c r="F14" s="131">
        <v>39162</v>
      </c>
      <c r="G14" s="131">
        <v>39404</v>
      </c>
      <c r="H14" s="131">
        <v>39634</v>
      </c>
      <c r="I14" s="131">
        <v>40378</v>
      </c>
      <c r="J14" s="131">
        <v>41019</v>
      </c>
      <c r="K14" s="131">
        <v>41342</v>
      </c>
      <c r="L14" s="131">
        <v>41097</v>
      </c>
      <c r="M14" s="126">
        <v>41740</v>
      </c>
      <c r="N14" s="126">
        <v>42342</v>
      </c>
      <c r="O14" s="126">
        <v>42902</v>
      </c>
      <c r="P14" s="126">
        <v>43512</v>
      </c>
      <c r="R14" s="35"/>
    </row>
    <row r="15" spans="1:18" s="10" customFormat="1" ht="10.5" customHeight="1">
      <c r="A15" s="138" t="s">
        <v>13</v>
      </c>
      <c r="B15" s="131">
        <v>29819</v>
      </c>
      <c r="C15" s="131">
        <v>29644</v>
      </c>
      <c r="D15" s="131">
        <v>30053</v>
      </c>
      <c r="E15" s="131">
        <v>30379</v>
      </c>
      <c r="F15" s="131">
        <v>30806</v>
      </c>
      <c r="G15" s="131">
        <v>31348</v>
      </c>
      <c r="H15" s="131">
        <v>31610</v>
      </c>
      <c r="I15" s="131">
        <v>32089</v>
      </c>
      <c r="J15" s="131">
        <v>32703</v>
      </c>
      <c r="K15" s="131">
        <v>32718</v>
      </c>
      <c r="L15" s="131">
        <v>33069</v>
      </c>
      <c r="M15" s="126">
        <v>33462</v>
      </c>
      <c r="N15" s="126">
        <v>34128</v>
      </c>
      <c r="O15" s="126">
        <v>34727</v>
      </c>
      <c r="P15" s="126">
        <v>35372</v>
      </c>
    </row>
    <row r="16" spans="1:18" s="10" customFormat="1" ht="10.5" customHeight="1">
      <c r="A16" s="138" t="s">
        <v>14</v>
      </c>
      <c r="B16" s="131">
        <v>45577</v>
      </c>
      <c r="C16" s="131">
        <v>45512</v>
      </c>
      <c r="D16" s="131">
        <v>45752</v>
      </c>
      <c r="E16" s="131">
        <v>45365</v>
      </c>
      <c r="F16" s="131">
        <v>45465</v>
      </c>
      <c r="G16" s="131">
        <v>45555</v>
      </c>
      <c r="H16" s="131">
        <v>46048</v>
      </c>
      <c r="I16" s="131">
        <v>46812</v>
      </c>
      <c r="J16" s="131">
        <v>47313</v>
      </c>
      <c r="K16" s="131">
        <v>47426</v>
      </c>
      <c r="L16" s="131">
        <v>47555</v>
      </c>
      <c r="M16" s="126">
        <v>47719</v>
      </c>
      <c r="N16" s="126">
        <v>48284</v>
      </c>
      <c r="O16" s="126">
        <v>48906</v>
      </c>
      <c r="P16" s="126">
        <v>49757</v>
      </c>
    </row>
    <row r="17" spans="1:16" s="10" customFormat="1" ht="10.5" customHeight="1">
      <c r="A17" s="138" t="s">
        <v>15</v>
      </c>
      <c r="B17" s="131">
        <v>20003</v>
      </c>
      <c r="C17" s="131">
        <v>19912</v>
      </c>
      <c r="D17" s="131">
        <v>19735</v>
      </c>
      <c r="E17" s="131">
        <v>19637</v>
      </c>
      <c r="F17" s="131">
        <v>19816</v>
      </c>
      <c r="G17" s="131">
        <v>19757</v>
      </c>
      <c r="H17" s="131">
        <v>19861</v>
      </c>
      <c r="I17" s="131">
        <v>20034</v>
      </c>
      <c r="J17" s="131">
        <v>20247</v>
      </c>
      <c r="K17" s="131">
        <v>20492</v>
      </c>
      <c r="L17" s="131">
        <v>20609</v>
      </c>
      <c r="M17" s="126">
        <v>20970</v>
      </c>
      <c r="N17" s="126">
        <v>21395</v>
      </c>
      <c r="O17" s="126">
        <v>21743</v>
      </c>
      <c r="P17" s="126">
        <v>22160</v>
      </c>
    </row>
    <row r="18" spans="1:16" s="10" customFormat="1" ht="10.5" customHeight="1">
      <c r="A18" s="138" t="s">
        <v>5</v>
      </c>
      <c r="B18" s="131">
        <v>72309</v>
      </c>
      <c r="C18" s="131">
        <v>72358</v>
      </c>
      <c r="D18" s="131">
        <v>71926</v>
      </c>
      <c r="E18" s="131">
        <v>72496</v>
      </c>
      <c r="F18" s="131">
        <v>72524</v>
      </c>
      <c r="G18" s="131">
        <v>73174</v>
      </c>
      <c r="H18" s="131">
        <v>72898</v>
      </c>
      <c r="I18" s="131">
        <v>74377</v>
      </c>
      <c r="J18" s="131">
        <v>75841</v>
      </c>
      <c r="K18" s="131">
        <v>76092</v>
      </c>
      <c r="L18" s="131">
        <v>77729</v>
      </c>
      <c r="M18" s="126">
        <v>77511</v>
      </c>
      <c r="N18" s="126">
        <v>78088</v>
      </c>
      <c r="O18" s="126">
        <v>79768</v>
      </c>
      <c r="P18" s="126">
        <v>80312</v>
      </c>
    </row>
    <row r="19" spans="1:16" s="10" customFormat="1" ht="10.5" customHeight="1">
      <c r="A19" s="138" t="s">
        <v>16</v>
      </c>
      <c r="B19" s="131">
        <v>38855</v>
      </c>
      <c r="C19" s="131">
        <v>38479</v>
      </c>
      <c r="D19" s="131">
        <v>38686</v>
      </c>
      <c r="E19" s="131">
        <v>38855</v>
      </c>
      <c r="F19" s="131">
        <v>39166</v>
      </c>
      <c r="G19" s="131">
        <v>39749</v>
      </c>
      <c r="H19" s="131">
        <v>40075</v>
      </c>
      <c r="I19" s="131">
        <v>40893</v>
      </c>
      <c r="J19" s="131">
        <v>41569</v>
      </c>
      <c r="K19" s="131">
        <v>41938</v>
      </c>
      <c r="L19" s="131">
        <v>42250</v>
      </c>
      <c r="M19" s="126">
        <v>42981</v>
      </c>
      <c r="N19" s="126">
        <v>43564</v>
      </c>
      <c r="O19" s="126">
        <v>44601</v>
      </c>
      <c r="P19" s="126">
        <v>45637</v>
      </c>
    </row>
    <row r="20" spans="1:16" s="10" customFormat="1" ht="10.5" customHeight="1">
      <c r="A20" s="138" t="s">
        <v>17</v>
      </c>
      <c r="B20" s="131">
        <v>16176</v>
      </c>
      <c r="C20" s="131">
        <v>15916</v>
      </c>
      <c r="D20" s="131">
        <v>15791</v>
      </c>
      <c r="E20" s="131">
        <v>15875</v>
      </c>
      <c r="F20" s="131">
        <v>16014</v>
      </c>
      <c r="G20" s="131">
        <v>16211</v>
      </c>
      <c r="H20" s="131">
        <v>16343</v>
      </c>
      <c r="I20" s="131">
        <v>16716</v>
      </c>
      <c r="J20" s="131">
        <v>17021</v>
      </c>
      <c r="K20" s="131">
        <v>17317</v>
      </c>
      <c r="L20" s="131">
        <v>17721</v>
      </c>
      <c r="M20" s="126">
        <v>18157</v>
      </c>
      <c r="N20" s="126">
        <v>18541</v>
      </c>
      <c r="O20" s="126">
        <v>19020</v>
      </c>
      <c r="P20" s="126">
        <v>19380</v>
      </c>
    </row>
    <row r="21" spans="1:16" s="10" customFormat="1" ht="10.5" customHeight="1">
      <c r="A21" s="138" t="s">
        <v>24</v>
      </c>
      <c r="B21" s="131">
        <v>68406</v>
      </c>
      <c r="C21" s="131">
        <v>68513</v>
      </c>
      <c r="D21" s="131">
        <v>68912</v>
      </c>
      <c r="E21" s="131">
        <v>69380</v>
      </c>
      <c r="F21" s="131">
        <v>70075</v>
      </c>
      <c r="G21" s="131">
        <v>71219</v>
      </c>
      <c r="H21" s="131">
        <v>72380</v>
      </c>
      <c r="I21" s="131">
        <v>74662</v>
      </c>
      <c r="J21" s="131">
        <v>76177</v>
      </c>
      <c r="K21" s="131">
        <v>78087</v>
      </c>
      <c r="L21" s="131">
        <v>78520</v>
      </c>
      <c r="M21" s="126">
        <v>79877</v>
      </c>
      <c r="N21" s="126">
        <v>81632</v>
      </c>
      <c r="O21" s="126">
        <v>83674</v>
      </c>
      <c r="P21" s="126">
        <v>85735</v>
      </c>
    </row>
    <row r="22" spans="1:16" s="10" customFormat="1" ht="10.5" customHeight="1">
      <c r="A22" s="138" t="s">
        <v>28</v>
      </c>
      <c r="B22" s="131">
        <v>42663</v>
      </c>
      <c r="C22" s="131">
        <v>42862</v>
      </c>
      <c r="D22" s="131">
        <v>42867</v>
      </c>
      <c r="E22" s="131">
        <v>42891</v>
      </c>
      <c r="F22" s="131">
        <v>42291</v>
      </c>
      <c r="G22" s="131">
        <v>42458</v>
      </c>
      <c r="H22" s="131">
        <v>42254</v>
      </c>
      <c r="I22" s="131">
        <v>42682</v>
      </c>
      <c r="J22" s="131">
        <v>43395</v>
      </c>
      <c r="K22" s="131">
        <v>43897</v>
      </c>
      <c r="L22" s="131">
        <v>43733</v>
      </c>
      <c r="M22" s="126">
        <v>44265</v>
      </c>
      <c r="N22" s="126">
        <v>44767</v>
      </c>
      <c r="O22" s="126">
        <v>45235</v>
      </c>
      <c r="P22" s="126">
        <v>45712</v>
      </c>
    </row>
    <row r="23" spans="1:16" s="10" customFormat="1" ht="10.5" customHeight="1">
      <c r="A23" s="138" t="s">
        <v>42</v>
      </c>
      <c r="B23" s="131">
        <v>21522</v>
      </c>
      <c r="C23" s="131">
        <v>21640</v>
      </c>
      <c r="D23" s="131">
        <v>21911</v>
      </c>
      <c r="E23" s="131">
        <v>21889</v>
      </c>
      <c r="F23" s="131">
        <v>22076</v>
      </c>
      <c r="G23" s="131">
        <v>22097</v>
      </c>
      <c r="H23" s="131">
        <v>22208</v>
      </c>
      <c r="I23" s="131">
        <v>22705</v>
      </c>
      <c r="J23" s="131">
        <v>23070</v>
      </c>
      <c r="K23" s="131">
        <v>23047</v>
      </c>
      <c r="L23" s="131">
        <v>23142</v>
      </c>
      <c r="M23" s="126">
        <v>23557</v>
      </c>
      <c r="N23" s="126">
        <v>23785</v>
      </c>
      <c r="O23" s="126">
        <v>24078</v>
      </c>
      <c r="P23" s="126">
        <v>25185</v>
      </c>
    </row>
    <row r="24" spans="1:16" s="10" customFormat="1" ht="10.5" customHeight="1">
      <c r="A24" s="138" t="s">
        <v>18</v>
      </c>
      <c r="B24" s="131">
        <v>102599</v>
      </c>
      <c r="C24" s="131">
        <v>103422</v>
      </c>
      <c r="D24" s="131">
        <v>104042</v>
      </c>
      <c r="E24" s="131">
        <v>104757</v>
      </c>
      <c r="F24" s="131">
        <v>104748</v>
      </c>
      <c r="G24" s="131">
        <v>105692</v>
      </c>
      <c r="H24" s="131">
        <v>106641</v>
      </c>
      <c r="I24" s="131">
        <v>107736</v>
      </c>
      <c r="J24" s="131">
        <v>109138</v>
      </c>
      <c r="K24" s="131">
        <v>110253</v>
      </c>
      <c r="L24" s="131">
        <v>110375</v>
      </c>
      <c r="M24" s="126">
        <v>111946</v>
      </c>
      <c r="N24" s="126">
        <v>113493</v>
      </c>
      <c r="O24" s="126">
        <v>116039</v>
      </c>
      <c r="P24" s="126">
        <v>118275</v>
      </c>
    </row>
    <row r="25" spans="1:16" s="10" customFormat="1" ht="10.5" customHeight="1">
      <c r="A25" s="138" t="s">
        <v>19</v>
      </c>
      <c r="B25" s="131">
        <v>74040</v>
      </c>
      <c r="C25" s="131">
        <v>73921</v>
      </c>
      <c r="D25" s="131">
        <v>74273</v>
      </c>
      <c r="E25" s="131">
        <v>74272</v>
      </c>
      <c r="F25" s="131">
        <v>74419</v>
      </c>
      <c r="G25" s="131">
        <v>74221</v>
      </c>
      <c r="H25" s="131">
        <v>74668</v>
      </c>
      <c r="I25" s="131">
        <v>74952</v>
      </c>
      <c r="J25" s="131">
        <v>75433</v>
      </c>
      <c r="K25" s="131">
        <v>75122</v>
      </c>
      <c r="L25" s="131">
        <v>74976</v>
      </c>
      <c r="M25" s="126">
        <v>75954</v>
      </c>
      <c r="N25" s="126">
        <v>76576</v>
      </c>
      <c r="O25" s="126">
        <v>76732</v>
      </c>
      <c r="P25" s="126">
        <v>77336</v>
      </c>
    </row>
    <row r="26" spans="1:16" s="10" customFormat="1" ht="10.5" customHeight="1">
      <c r="A26" s="138" t="s">
        <v>20</v>
      </c>
      <c r="B26" s="131">
        <v>24543</v>
      </c>
      <c r="C26" s="131">
        <v>24764</v>
      </c>
      <c r="D26" s="131">
        <v>24905</v>
      </c>
      <c r="E26" s="131">
        <v>24949</v>
      </c>
      <c r="F26" s="131">
        <v>24742</v>
      </c>
      <c r="G26" s="131">
        <v>24773</v>
      </c>
      <c r="H26" s="131">
        <v>24609</v>
      </c>
      <c r="I26" s="131">
        <v>24652</v>
      </c>
      <c r="J26" s="131">
        <v>24420</v>
      </c>
      <c r="K26" s="131">
        <v>24298</v>
      </c>
      <c r="L26" s="131">
        <v>24314</v>
      </c>
      <c r="M26" s="126">
        <v>24056</v>
      </c>
      <c r="N26" s="126">
        <v>24121</v>
      </c>
      <c r="O26" s="126">
        <v>24134</v>
      </c>
      <c r="P26" s="126">
        <v>24166</v>
      </c>
    </row>
    <row r="27" spans="1:16" s="10" customFormat="1" ht="10.5" customHeight="1">
      <c r="A27" s="138" t="s">
        <v>40</v>
      </c>
      <c r="B27" s="131">
        <v>47077</v>
      </c>
      <c r="C27" s="131">
        <v>46796</v>
      </c>
      <c r="D27" s="131">
        <v>46506</v>
      </c>
      <c r="E27" s="131">
        <v>46171</v>
      </c>
      <c r="F27" s="131">
        <v>46056</v>
      </c>
      <c r="G27" s="131">
        <v>46528</v>
      </c>
      <c r="H27" s="131">
        <v>46215</v>
      </c>
      <c r="I27" s="131">
        <v>46706</v>
      </c>
      <c r="J27" s="131">
        <v>47225</v>
      </c>
      <c r="K27" s="131">
        <v>47332</v>
      </c>
      <c r="L27" s="131">
        <v>47845</v>
      </c>
      <c r="M27" s="126">
        <v>47952</v>
      </c>
      <c r="N27" s="126">
        <v>48315</v>
      </c>
      <c r="O27" s="126">
        <v>49261</v>
      </c>
      <c r="P27" s="126">
        <v>50163</v>
      </c>
    </row>
    <row r="28" spans="1:16" s="10" customFormat="1" ht="10.5" customHeight="1">
      <c r="A28" s="138" t="s">
        <v>41</v>
      </c>
      <c r="B28" s="131">
        <v>37694</v>
      </c>
      <c r="C28" s="131">
        <v>38111</v>
      </c>
      <c r="D28" s="131">
        <v>38086</v>
      </c>
      <c r="E28" s="131">
        <v>38003</v>
      </c>
      <c r="F28" s="131">
        <v>37856</v>
      </c>
      <c r="G28" s="131">
        <v>37922</v>
      </c>
      <c r="H28" s="131">
        <v>37791</v>
      </c>
      <c r="I28" s="131">
        <v>37791</v>
      </c>
      <c r="J28" s="131">
        <v>37740</v>
      </c>
      <c r="K28" s="131">
        <v>37742</v>
      </c>
      <c r="L28" s="131">
        <v>37920</v>
      </c>
      <c r="M28" s="126">
        <v>38232</v>
      </c>
      <c r="N28" s="126">
        <v>38554</v>
      </c>
      <c r="O28" s="126">
        <v>38651</v>
      </c>
      <c r="P28" s="126">
        <v>38957</v>
      </c>
    </row>
    <row r="29" spans="1:16" s="11" customFormat="1" ht="12.75" customHeight="1">
      <c r="A29" s="140" t="s">
        <v>21</v>
      </c>
      <c r="B29" s="132">
        <v>951580</v>
      </c>
      <c r="C29" s="132">
        <v>948122</v>
      </c>
      <c r="D29" s="132">
        <v>950597</v>
      </c>
      <c r="E29" s="132">
        <v>953175</v>
      </c>
      <c r="F29" s="132">
        <v>954460</v>
      </c>
      <c r="G29" s="132">
        <v>959318</v>
      </c>
      <c r="H29" s="132">
        <v>964405</v>
      </c>
      <c r="I29" s="132">
        <v>978339</v>
      </c>
      <c r="J29" s="132">
        <v>992041</v>
      </c>
      <c r="K29" s="132">
        <v>999899</v>
      </c>
      <c r="L29" s="132">
        <v>1006749</v>
      </c>
      <c r="M29" s="128">
        <v>1018804</v>
      </c>
      <c r="N29" s="128">
        <v>1031215</v>
      </c>
      <c r="O29" s="128">
        <v>1048491</v>
      </c>
      <c r="P29" s="128">
        <v>1068532</v>
      </c>
    </row>
    <row r="30" spans="1:16" s="10" customFormat="1" ht="10.5" customHeight="1">
      <c r="A30" s="135" t="s">
        <v>99</v>
      </c>
      <c r="B30" s="131"/>
      <c r="C30" s="131"/>
      <c r="D30" s="131"/>
      <c r="E30" s="131"/>
      <c r="F30" s="131"/>
      <c r="G30" s="131"/>
      <c r="H30" s="131"/>
      <c r="I30" s="131"/>
      <c r="J30" s="131"/>
      <c r="K30" s="131"/>
      <c r="L30" s="131"/>
      <c r="M30" s="126"/>
      <c r="N30" s="126"/>
      <c r="O30" s="126"/>
      <c r="P30" s="126"/>
    </row>
    <row r="31" spans="1:16" s="10" customFormat="1" ht="10.5" customHeight="1">
      <c r="A31" s="139" t="s">
        <v>86</v>
      </c>
      <c r="B31" s="131">
        <v>1628710</v>
      </c>
      <c r="C31" s="131">
        <v>1631243</v>
      </c>
      <c r="D31" s="131">
        <v>1635640</v>
      </c>
      <c r="E31" s="131">
        <v>1637857</v>
      </c>
      <c r="F31" s="131">
        <v>1640966</v>
      </c>
      <c r="G31" s="131">
        <v>1643972</v>
      </c>
      <c r="H31" s="131">
        <v>1645652</v>
      </c>
      <c r="I31" s="131">
        <v>1652450</v>
      </c>
      <c r="J31" s="131">
        <v>1661119</v>
      </c>
      <c r="K31" s="131">
        <v>1668812</v>
      </c>
      <c r="L31" s="131">
        <v>1676858</v>
      </c>
      <c r="M31" s="126">
        <v>1688493</v>
      </c>
      <c r="N31" s="126">
        <v>1700570</v>
      </c>
      <c r="O31" s="126">
        <v>1715707</v>
      </c>
      <c r="P31" s="126">
        <v>1731174</v>
      </c>
    </row>
    <row r="32" spans="1:16" s="10" customFormat="1" ht="10.5" customHeight="1">
      <c r="A32" s="139" t="s">
        <v>87</v>
      </c>
      <c r="B32" s="131">
        <v>995266</v>
      </c>
      <c r="C32" s="131">
        <v>999186</v>
      </c>
      <c r="D32" s="131">
        <v>1004692</v>
      </c>
      <c r="E32" s="131">
        <v>1007882</v>
      </c>
      <c r="F32" s="131">
        <v>1011588</v>
      </c>
      <c r="G32" s="131">
        <v>1014704</v>
      </c>
      <c r="H32" s="131">
        <v>1018403</v>
      </c>
      <c r="I32" s="131">
        <v>1022821</v>
      </c>
      <c r="J32" s="131">
        <v>1027839</v>
      </c>
      <c r="K32" s="131">
        <v>1031904</v>
      </c>
      <c r="L32" s="131">
        <v>1037786</v>
      </c>
      <c r="M32" s="126">
        <v>1044133</v>
      </c>
      <c r="N32" s="126">
        <v>1052467</v>
      </c>
      <c r="O32" s="126">
        <v>1060232</v>
      </c>
      <c r="P32" s="126">
        <v>1068838</v>
      </c>
    </row>
    <row r="33" spans="1:16" s="10" customFormat="1" ht="10.5" customHeight="1">
      <c r="A33" s="235" t="s">
        <v>96</v>
      </c>
      <c r="B33" s="236">
        <v>549165</v>
      </c>
      <c r="C33" s="236">
        <v>550507</v>
      </c>
      <c r="D33" s="236">
        <v>552505</v>
      </c>
      <c r="E33" s="236">
        <v>554110</v>
      </c>
      <c r="F33" s="236">
        <v>556321</v>
      </c>
      <c r="G33" s="236">
        <v>558220</v>
      </c>
      <c r="H33" s="236">
        <v>560138</v>
      </c>
      <c r="I33" s="236">
        <v>563370</v>
      </c>
      <c r="J33" s="236">
        <v>565759</v>
      </c>
      <c r="K33" s="236">
        <v>568791</v>
      </c>
      <c r="L33" s="236">
        <v>572697</v>
      </c>
      <c r="M33" s="237">
        <v>576008</v>
      </c>
      <c r="N33" s="237">
        <v>580407</v>
      </c>
      <c r="O33" s="237">
        <v>584416</v>
      </c>
      <c r="P33" s="237">
        <v>588743</v>
      </c>
    </row>
    <row r="34" spans="1:16" s="10" customFormat="1" ht="10.5" customHeight="1">
      <c r="A34" s="235" t="s">
        <v>97</v>
      </c>
      <c r="B34" s="236">
        <v>446101</v>
      </c>
      <c r="C34" s="236">
        <v>448679</v>
      </c>
      <c r="D34" s="236">
        <v>452187</v>
      </c>
      <c r="E34" s="236">
        <v>453772</v>
      </c>
      <c r="F34" s="236">
        <v>455267</v>
      </c>
      <c r="G34" s="236">
        <v>456484</v>
      </c>
      <c r="H34" s="236">
        <v>458265</v>
      </c>
      <c r="I34" s="236">
        <v>459451</v>
      </c>
      <c r="J34" s="236">
        <v>462080</v>
      </c>
      <c r="K34" s="236">
        <v>463113</v>
      </c>
      <c r="L34" s="236">
        <v>465089</v>
      </c>
      <c r="M34" s="237">
        <v>468125</v>
      </c>
      <c r="N34" s="237">
        <v>472060</v>
      </c>
      <c r="O34" s="237">
        <v>475816</v>
      </c>
      <c r="P34" s="237">
        <v>480095</v>
      </c>
    </row>
    <row r="35" spans="1:16" s="10" customFormat="1" ht="10.5" customHeight="1">
      <c r="A35" s="139" t="s">
        <v>89</v>
      </c>
      <c r="B35" s="131">
        <v>1121135</v>
      </c>
      <c r="C35" s="131">
        <v>1122849</v>
      </c>
      <c r="D35" s="131">
        <v>1123786</v>
      </c>
      <c r="E35" s="131">
        <v>1125140</v>
      </c>
      <c r="F35" s="131">
        <v>1127091</v>
      </c>
      <c r="G35" s="131">
        <v>1128774</v>
      </c>
      <c r="H35" s="131">
        <v>1130040</v>
      </c>
      <c r="I35" s="131">
        <v>1132275</v>
      </c>
      <c r="J35" s="131">
        <v>1133931</v>
      </c>
      <c r="K35" s="131">
        <v>1135802</v>
      </c>
      <c r="L35" s="131">
        <v>1138503</v>
      </c>
      <c r="M35" s="126">
        <v>1141866</v>
      </c>
      <c r="N35" s="126">
        <v>1145878</v>
      </c>
      <c r="O35" s="126">
        <v>1150487</v>
      </c>
      <c r="P35" s="126">
        <v>1155290</v>
      </c>
    </row>
    <row r="36" spans="1:16" s="10" customFormat="1" ht="10.5" customHeight="1">
      <c r="A36" s="139" t="s">
        <v>90</v>
      </c>
      <c r="B36" s="131">
        <v>1349382</v>
      </c>
      <c r="C36" s="131">
        <v>1351777</v>
      </c>
      <c r="D36" s="131">
        <v>1354737</v>
      </c>
      <c r="E36" s="131">
        <v>1357576</v>
      </c>
      <c r="F36" s="131">
        <v>1359702</v>
      </c>
      <c r="G36" s="131">
        <v>1361623</v>
      </c>
      <c r="H36" s="131">
        <v>1363672</v>
      </c>
      <c r="I36" s="131">
        <v>1366652</v>
      </c>
      <c r="J36" s="131">
        <v>1370136</v>
      </c>
      <c r="K36" s="131">
        <v>1373720</v>
      </c>
      <c r="L36" s="131">
        <v>1380072</v>
      </c>
      <c r="M36" s="126">
        <v>1389450</v>
      </c>
      <c r="N36" s="126">
        <v>1398253</v>
      </c>
      <c r="O36" s="126">
        <v>1408484</v>
      </c>
      <c r="P36" s="126">
        <v>1420415</v>
      </c>
    </row>
    <row r="37" spans="1:16" s="10" customFormat="1" ht="10.5" customHeight="1">
      <c r="A37" s="139" t="s">
        <v>93</v>
      </c>
      <c r="B37" s="131">
        <v>771613</v>
      </c>
      <c r="C37" s="131">
        <v>775302</v>
      </c>
      <c r="D37" s="131">
        <v>779969</v>
      </c>
      <c r="E37" s="131">
        <v>783927</v>
      </c>
      <c r="F37" s="131">
        <v>787491</v>
      </c>
      <c r="G37" s="131">
        <v>791178</v>
      </c>
      <c r="H37" s="131">
        <v>794785</v>
      </c>
      <c r="I37" s="131">
        <v>798583</v>
      </c>
      <c r="J37" s="131">
        <v>802528</v>
      </c>
      <c r="K37" s="131">
        <v>805786</v>
      </c>
      <c r="L37" s="131">
        <v>809942</v>
      </c>
      <c r="M37" s="126">
        <v>814658</v>
      </c>
      <c r="N37" s="126">
        <v>820272</v>
      </c>
      <c r="O37" s="126">
        <v>826690</v>
      </c>
      <c r="P37" s="126">
        <v>833160</v>
      </c>
    </row>
    <row r="38" spans="1:16" s="11" customFormat="1" ht="12.75" customHeight="1">
      <c r="A38" s="140" t="s">
        <v>38</v>
      </c>
      <c r="B38" s="132">
        <v>5866106</v>
      </c>
      <c r="C38" s="132">
        <v>5880357</v>
      </c>
      <c r="D38" s="132">
        <v>5898824</v>
      </c>
      <c r="E38" s="132">
        <v>5912382</v>
      </c>
      <c r="F38" s="132">
        <v>5926838</v>
      </c>
      <c r="G38" s="132">
        <v>5940251</v>
      </c>
      <c r="H38" s="132">
        <v>5952552</v>
      </c>
      <c r="I38" s="132">
        <v>5972781</v>
      </c>
      <c r="J38" s="132">
        <v>5995553</v>
      </c>
      <c r="K38" s="132">
        <v>6016024</v>
      </c>
      <c r="L38" s="132">
        <v>6043161</v>
      </c>
      <c r="M38" s="128">
        <v>6078600</v>
      </c>
      <c r="N38" s="128">
        <v>6117440</v>
      </c>
      <c r="O38" s="128">
        <v>6161600</v>
      </c>
      <c r="P38" s="128">
        <v>6208877</v>
      </c>
    </row>
    <row r="39" spans="1:16" s="10" customFormat="1" ht="10.5" customHeight="1">
      <c r="A39" s="135" t="s">
        <v>100</v>
      </c>
      <c r="B39" s="131"/>
      <c r="C39" s="131"/>
      <c r="D39" s="131"/>
      <c r="E39" s="131"/>
      <c r="F39" s="131"/>
      <c r="G39" s="131"/>
      <c r="H39" s="131"/>
      <c r="I39" s="131"/>
      <c r="J39" s="131"/>
      <c r="K39" s="131"/>
      <c r="L39" s="131"/>
      <c r="M39" s="126"/>
      <c r="N39" s="126"/>
      <c r="O39" s="126"/>
      <c r="P39" s="126"/>
    </row>
    <row r="40" spans="1:16" s="10" customFormat="1" ht="10.5" customHeight="1">
      <c r="A40" s="139" t="s">
        <v>88</v>
      </c>
      <c r="B40" s="131">
        <v>336505</v>
      </c>
      <c r="C40" s="131">
        <v>339062</v>
      </c>
      <c r="D40" s="131">
        <v>341565</v>
      </c>
      <c r="E40" s="131">
        <v>344508</v>
      </c>
      <c r="F40" s="131">
        <v>347423</v>
      </c>
      <c r="G40" s="131">
        <v>349884</v>
      </c>
      <c r="H40" s="131">
        <v>352018</v>
      </c>
      <c r="I40" s="131">
        <v>355207</v>
      </c>
      <c r="J40" s="131">
        <v>358012</v>
      </c>
      <c r="K40" s="131">
        <v>360717</v>
      </c>
      <c r="L40" s="131">
        <v>363776</v>
      </c>
      <c r="M40" s="126">
        <v>366481</v>
      </c>
      <c r="N40" s="126">
        <v>370460</v>
      </c>
      <c r="O40" s="126">
        <v>373492</v>
      </c>
      <c r="P40" s="126">
        <v>375645</v>
      </c>
    </row>
    <row r="41" spans="1:16" s="10" customFormat="1" ht="10.5" customHeight="1">
      <c r="A41" s="235" t="s">
        <v>98</v>
      </c>
      <c r="B41" s="236">
        <v>336505</v>
      </c>
      <c r="C41" s="236">
        <v>339062</v>
      </c>
      <c r="D41" s="236">
        <v>341565</v>
      </c>
      <c r="E41" s="236">
        <v>344508</v>
      </c>
      <c r="F41" s="236">
        <v>347423</v>
      </c>
      <c r="G41" s="236">
        <v>349884</v>
      </c>
      <c r="H41" s="236">
        <v>352018</v>
      </c>
      <c r="I41" s="236">
        <v>355207</v>
      </c>
      <c r="J41" s="236">
        <v>358012</v>
      </c>
      <c r="K41" s="236">
        <v>360717</v>
      </c>
      <c r="L41" s="236">
        <v>363776</v>
      </c>
      <c r="M41" s="237">
        <v>366481</v>
      </c>
      <c r="N41" s="237">
        <v>370460</v>
      </c>
      <c r="O41" s="237">
        <v>373492</v>
      </c>
      <c r="P41" s="237">
        <v>375645</v>
      </c>
    </row>
    <row r="42" spans="1:16" s="10" customFormat="1" ht="10.5" customHeight="1">
      <c r="A42" s="139" t="s">
        <v>91</v>
      </c>
      <c r="B42" s="131">
        <v>1286649</v>
      </c>
      <c r="C42" s="131">
        <v>1284761</v>
      </c>
      <c r="D42" s="131">
        <v>1284347</v>
      </c>
      <c r="E42" s="131">
        <v>1282783</v>
      </c>
      <c r="F42" s="131">
        <v>1280427</v>
      </c>
      <c r="G42" s="131">
        <v>1279467</v>
      </c>
      <c r="H42" s="131">
        <v>1279823</v>
      </c>
      <c r="I42" s="131">
        <v>1281042</v>
      </c>
      <c r="J42" s="131">
        <v>1281706</v>
      </c>
      <c r="K42" s="131">
        <v>1283200</v>
      </c>
      <c r="L42" s="131">
        <v>1286275</v>
      </c>
      <c r="M42" s="126">
        <v>1290079</v>
      </c>
      <c r="N42" s="126">
        <v>1294844</v>
      </c>
      <c r="O42" s="126">
        <v>1300097</v>
      </c>
      <c r="P42" s="126">
        <v>1304436</v>
      </c>
    </row>
    <row r="43" spans="1:16" s="10" customFormat="1" ht="10.5" customHeight="1">
      <c r="A43" s="139" t="s">
        <v>92</v>
      </c>
      <c r="B43" s="131">
        <v>1015007</v>
      </c>
      <c r="C43" s="131">
        <v>1013729</v>
      </c>
      <c r="D43" s="131">
        <v>1014941</v>
      </c>
      <c r="E43" s="131">
        <v>1016762</v>
      </c>
      <c r="F43" s="131">
        <v>1018259</v>
      </c>
      <c r="G43" s="131">
        <v>1019442</v>
      </c>
      <c r="H43" s="131">
        <v>1020042</v>
      </c>
      <c r="I43" s="131">
        <v>1024130</v>
      </c>
      <c r="J43" s="131">
        <v>1025842</v>
      </c>
      <c r="K43" s="131">
        <v>1029605</v>
      </c>
      <c r="L43" s="131">
        <v>1034024</v>
      </c>
      <c r="M43" s="126">
        <v>1040297</v>
      </c>
      <c r="N43" s="126">
        <v>1047414</v>
      </c>
      <c r="O43" s="126">
        <v>1053722</v>
      </c>
      <c r="P43" s="126">
        <v>1060035</v>
      </c>
    </row>
    <row r="44" spans="1:16" s="10" customFormat="1" ht="10.5" customHeight="1">
      <c r="A44" s="139" t="s">
        <v>94</v>
      </c>
      <c r="B44" s="131">
        <v>240281</v>
      </c>
      <c r="C44" s="131">
        <v>241339</v>
      </c>
      <c r="D44" s="131">
        <v>242526</v>
      </c>
      <c r="E44" s="131">
        <v>243790</v>
      </c>
      <c r="F44" s="131">
        <v>245140</v>
      </c>
      <c r="G44" s="131">
        <v>246820</v>
      </c>
      <c r="H44" s="131">
        <v>248750</v>
      </c>
      <c r="I44" s="131">
        <v>250406</v>
      </c>
      <c r="J44" s="131">
        <v>252295</v>
      </c>
      <c r="K44" s="131">
        <v>254120</v>
      </c>
      <c r="L44" s="131">
        <v>256004</v>
      </c>
      <c r="M44" s="126">
        <v>258547</v>
      </c>
      <c r="N44" s="126">
        <v>261178</v>
      </c>
      <c r="O44" s="126">
        <v>264084</v>
      </c>
      <c r="P44" s="126">
        <v>266950</v>
      </c>
    </row>
    <row r="45" spans="1:16" s="10" customFormat="1" ht="10.5" customHeight="1">
      <c r="A45" s="139" t="s">
        <v>95</v>
      </c>
      <c r="B45" s="131">
        <v>434446</v>
      </c>
      <c r="C45" s="131">
        <v>435677</v>
      </c>
      <c r="D45" s="131">
        <v>437426</v>
      </c>
      <c r="E45" s="131">
        <v>438864</v>
      </c>
      <c r="F45" s="131">
        <v>441205</v>
      </c>
      <c r="G45" s="131">
        <v>443903</v>
      </c>
      <c r="H45" s="131">
        <v>445824</v>
      </c>
      <c r="I45" s="131">
        <v>447775</v>
      </c>
      <c r="J45" s="131">
        <v>450395</v>
      </c>
      <c r="K45" s="131">
        <v>452856</v>
      </c>
      <c r="L45" s="131">
        <v>455863</v>
      </c>
      <c r="M45" s="126">
        <v>458574</v>
      </c>
      <c r="N45" s="126">
        <v>461983</v>
      </c>
      <c r="O45" s="126">
        <v>465380</v>
      </c>
      <c r="P45" s="126">
        <v>468605</v>
      </c>
    </row>
    <row r="46" spans="1:16" s="11" customFormat="1" ht="12.75" customHeight="1">
      <c r="A46" s="140" t="s">
        <v>39</v>
      </c>
      <c r="B46" s="132">
        <v>3312888</v>
      </c>
      <c r="C46" s="132">
        <v>3314568</v>
      </c>
      <c r="D46" s="132">
        <v>3320805</v>
      </c>
      <c r="E46" s="132">
        <v>3326707</v>
      </c>
      <c r="F46" s="132">
        <v>3332454</v>
      </c>
      <c r="G46" s="132">
        <v>3339516</v>
      </c>
      <c r="H46" s="132">
        <v>3346457</v>
      </c>
      <c r="I46" s="132">
        <v>3358560</v>
      </c>
      <c r="J46" s="132">
        <v>3368250</v>
      </c>
      <c r="K46" s="132">
        <v>3380498</v>
      </c>
      <c r="L46" s="132">
        <v>3395942</v>
      </c>
      <c r="M46" s="128">
        <v>3413978</v>
      </c>
      <c r="N46" s="128">
        <v>3435879</v>
      </c>
      <c r="O46" s="128">
        <v>3456775</v>
      </c>
      <c r="P46" s="128">
        <v>3475671</v>
      </c>
    </row>
    <row r="47" spans="1:16" s="11" customFormat="1" ht="15" customHeight="1">
      <c r="A47" s="141" t="s">
        <v>71</v>
      </c>
      <c r="B47" s="143">
        <v>10130574</v>
      </c>
      <c r="C47" s="143">
        <v>10143047</v>
      </c>
      <c r="D47" s="143">
        <v>10170226</v>
      </c>
      <c r="E47" s="143">
        <v>10192264</v>
      </c>
      <c r="F47" s="143">
        <v>10213752</v>
      </c>
      <c r="G47" s="143">
        <v>10239085</v>
      </c>
      <c r="H47" s="143">
        <v>10263414</v>
      </c>
      <c r="I47" s="143">
        <v>10309680</v>
      </c>
      <c r="J47" s="143">
        <v>10355844</v>
      </c>
      <c r="K47" s="143">
        <v>10396421</v>
      </c>
      <c r="L47" s="143">
        <v>10445852</v>
      </c>
      <c r="M47" s="144">
        <v>10511382</v>
      </c>
      <c r="N47" s="144">
        <v>10584534</v>
      </c>
      <c r="O47" s="144">
        <v>10666866</v>
      </c>
      <c r="P47" s="144">
        <v>10753080</v>
      </c>
    </row>
    <row r="48" spans="1:16" s="11" customFormat="1" ht="4.5" customHeight="1">
      <c r="A48" s="8"/>
      <c r="B48" s="43"/>
      <c r="C48" s="43"/>
      <c r="D48" s="43"/>
      <c r="E48" s="43"/>
      <c r="F48" s="43"/>
      <c r="G48" s="43"/>
      <c r="H48" s="43"/>
      <c r="I48" s="43"/>
      <c r="J48" s="43"/>
      <c r="K48" s="43"/>
      <c r="L48" s="43"/>
      <c r="M48" s="43"/>
      <c r="O48" s="57"/>
    </row>
    <row r="49" spans="1:20" s="54" customFormat="1" ht="9" customHeight="1">
      <c r="A49" s="54" t="s">
        <v>155</v>
      </c>
    </row>
    <row r="50" spans="1:20" ht="4.5" customHeight="1">
      <c r="A50" s="36"/>
      <c r="B50" s="10"/>
      <c r="C50" s="10"/>
      <c r="D50" s="10"/>
      <c r="E50" s="10"/>
      <c r="F50" s="10"/>
      <c r="G50" s="10"/>
      <c r="H50" s="10"/>
      <c r="I50" s="10"/>
      <c r="J50" s="10"/>
      <c r="K50" s="10"/>
      <c r="L50" s="10"/>
      <c r="M50" s="10"/>
    </row>
    <row r="51" spans="1:20" s="56" customFormat="1" ht="12" customHeight="1">
      <c r="A51" s="377" t="s">
        <v>59</v>
      </c>
      <c r="B51" s="373">
        <v>2010</v>
      </c>
      <c r="C51" s="373">
        <v>2011</v>
      </c>
      <c r="D51" s="373">
        <v>2012</v>
      </c>
      <c r="E51" s="373">
        <v>2013</v>
      </c>
      <c r="F51" s="373">
        <v>2014</v>
      </c>
      <c r="G51" s="373">
        <v>2015</v>
      </c>
      <c r="H51" s="373">
        <v>2016</v>
      </c>
      <c r="I51" s="373">
        <v>2017</v>
      </c>
      <c r="J51" s="373">
        <v>2018</v>
      </c>
      <c r="K51" s="373">
        <v>2019</v>
      </c>
      <c r="L51" s="373">
        <v>2020</v>
      </c>
      <c r="M51" s="373">
        <v>2021</v>
      </c>
      <c r="N51" s="373">
        <v>2022</v>
      </c>
      <c r="O51" s="373">
        <v>2023</v>
      </c>
      <c r="P51" s="373">
        <v>2024</v>
      </c>
      <c r="Q51" s="373">
        <v>2025</v>
      </c>
      <c r="R51" s="373">
        <v>2026</v>
      </c>
      <c r="S51" s="371" t="s">
        <v>186</v>
      </c>
      <c r="T51" s="372"/>
    </row>
    <row r="52" spans="1:20" s="56" customFormat="1" ht="12" customHeight="1">
      <c r="A52" s="378"/>
      <c r="B52" s="374"/>
      <c r="C52" s="374"/>
      <c r="D52" s="374"/>
      <c r="E52" s="374"/>
      <c r="F52" s="374"/>
      <c r="G52" s="374"/>
      <c r="H52" s="374"/>
      <c r="I52" s="374"/>
      <c r="J52" s="374"/>
      <c r="K52" s="374"/>
      <c r="L52" s="374"/>
      <c r="M52" s="374"/>
      <c r="N52" s="374"/>
      <c r="O52" s="374"/>
      <c r="P52" s="374"/>
      <c r="Q52" s="374"/>
      <c r="R52" s="374"/>
      <c r="S52" s="340" t="s">
        <v>114</v>
      </c>
      <c r="T52" s="142" t="s">
        <v>27</v>
      </c>
    </row>
    <row r="53" spans="1:20" ht="10.5" customHeight="1">
      <c r="A53" s="135" t="s">
        <v>85</v>
      </c>
      <c r="B53" s="136"/>
      <c r="C53" s="136"/>
      <c r="D53" s="136"/>
      <c r="E53" s="136"/>
      <c r="F53" s="136"/>
      <c r="G53" s="136"/>
      <c r="H53" s="136"/>
      <c r="I53" s="276"/>
      <c r="J53" s="276"/>
      <c r="K53" s="276"/>
      <c r="L53" s="276"/>
      <c r="M53" s="276"/>
      <c r="N53" s="276"/>
      <c r="O53" s="276"/>
      <c r="P53" s="276"/>
      <c r="Q53" s="276"/>
      <c r="R53" s="276"/>
      <c r="S53" s="136"/>
      <c r="T53" s="339"/>
    </row>
    <row r="54" spans="1:20" ht="10.5" customHeight="1">
      <c r="A54" s="138" t="s">
        <v>9</v>
      </c>
      <c r="B54" s="131">
        <v>104647</v>
      </c>
      <c r="C54" s="131">
        <v>107912</v>
      </c>
      <c r="D54" s="131">
        <v>111279</v>
      </c>
      <c r="E54" s="131">
        <v>113462</v>
      </c>
      <c r="F54" s="131">
        <v>115178</v>
      </c>
      <c r="G54" s="131">
        <v>116332</v>
      </c>
      <c r="H54" s="131">
        <v>117412</v>
      </c>
      <c r="I54" s="131">
        <v>118241</v>
      </c>
      <c r="J54" s="131">
        <v>118382</v>
      </c>
      <c r="K54" s="131">
        <v>119714</v>
      </c>
      <c r="L54" s="131">
        <v>120887</v>
      </c>
      <c r="M54" s="131">
        <v>121929</v>
      </c>
      <c r="N54" s="131">
        <v>122547</v>
      </c>
      <c r="O54" s="131">
        <v>125065</v>
      </c>
      <c r="P54" s="131">
        <v>126581</v>
      </c>
      <c r="Q54" s="131">
        <v>128724</v>
      </c>
      <c r="R54" s="131">
        <v>129600</v>
      </c>
      <c r="S54" s="131">
        <f t="shared" ref="S54:S73" si="0">R54-Q54</f>
        <v>876</v>
      </c>
      <c r="T54" s="148">
        <f t="shared" ref="T54:T73" si="1">((R54/Q54)-1)*100</f>
        <v>0.68052577607904396</v>
      </c>
    </row>
    <row r="55" spans="1:20" ht="10.5" customHeight="1">
      <c r="A55" s="138" t="s">
        <v>10</v>
      </c>
      <c r="B55" s="131">
        <v>30811</v>
      </c>
      <c r="C55" s="131">
        <v>31408</v>
      </c>
      <c r="D55" s="131">
        <v>31963</v>
      </c>
      <c r="E55" s="131">
        <v>32350</v>
      </c>
      <c r="F55" s="131">
        <v>32560</v>
      </c>
      <c r="G55" s="131">
        <v>32835</v>
      </c>
      <c r="H55" s="131">
        <v>33161</v>
      </c>
      <c r="I55" s="131">
        <v>33313</v>
      </c>
      <c r="J55" s="131">
        <v>33740</v>
      </c>
      <c r="K55" s="131">
        <v>34013</v>
      </c>
      <c r="L55" s="131">
        <v>34404</v>
      </c>
      <c r="M55" s="131">
        <v>34723</v>
      </c>
      <c r="N55" s="131">
        <v>34986</v>
      </c>
      <c r="O55" s="131">
        <v>35346</v>
      </c>
      <c r="P55" s="131">
        <v>35350</v>
      </c>
      <c r="Q55" s="131">
        <v>35698</v>
      </c>
      <c r="R55" s="131">
        <v>35659</v>
      </c>
      <c r="S55" s="131">
        <f t="shared" si="0"/>
        <v>-39</v>
      </c>
      <c r="T55" s="148">
        <f t="shared" si="1"/>
        <v>-0.10924981791696764</v>
      </c>
    </row>
    <row r="56" spans="1:20" ht="10.5" customHeight="1">
      <c r="A56" s="138" t="s">
        <v>23</v>
      </c>
      <c r="B56" s="131">
        <v>22185</v>
      </c>
      <c r="C56" s="131">
        <v>22770</v>
      </c>
      <c r="D56" s="131">
        <v>22931</v>
      </c>
      <c r="E56" s="131">
        <v>23410</v>
      </c>
      <c r="F56" s="131">
        <v>23690</v>
      </c>
      <c r="G56" s="131">
        <v>23927</v>
      </c>
      <c r="H56" s="131">
        <v>24224</v>
      </c>
      <c r="I56" s="131">
        <v>24701</v>
      </c>
      <c r="J56" s="131">
        <v>24830</v>
      </c>
      <c r="K56" s="131">
        <v>25179</v>
      </c>
      <c r="L56" s="131">
        <v>25502</v>
      </c>
      <c r="M56" s="131">
        <v>25441</v>
      </c>
      <c r="N56" s="131">
        <v>25298</v>
      </c>
      <c r="O56" s="131">
        <v>25396</v>
      </c>
      <c r="P56" s="131">
        <v>25787</v>
      </c>
      <c r="Q56" s="131">
        <v>25803</v>
      </c>
      <c r="R56" s="131">
        <v>25762</v>
      </c>
      <c r="S56" s="131">
        <f t="shared" si="0"/>
        <v>-41</v>
      </c>
      <c r="T56" s="148">
        <f t="shared" si="1"/>
        <v>-0.15889625237375249</v>
      </c>
    </row>
    <row r="57" spans="1:20" ht="10.5" customHeight="1">
      <c r="A57" s="138" t="s">
        <v>11</v>
      </c>
      <c r="B57" s="131">
        <v>157673</v>
      </c>
      <c r="C57" s="131">
        <v>163210</v>
      </c>
      <c r="D57" s="131">
        <v>166497</v>
      </c>
      <c r="E57" s="131">
        <v>168576</v>
      </c>
      <c r="F57" s="131">
        <v>170407</v>
      </c>
      <c r="G57" s="131">
        <v>175534</v>
      </c>
      <c r="H57" s="131">
        <v>178552</v>
      </c>
      <c r="I57" s="131">
        <v>176545</v>
      </c>
      <c r="J57" s="131">
        <v>179277</v>
      </c>
      <c r="K57" s="131">
        <v>181726</v>
      </c>
      <c r="L57" s="131">
        <v>185103</v>
      </c>
      <c r="M57" s="131">
        <v>186916</v>
      </c>
      <c r="N57" s="131">
        <v>188737</v>
      </c>
      <c r="O57" s="131">
        <v>194291</v>
      </c>
      <c r="P57" s="131">
        <v>196828</v>
      </c>
      <c r="Q57" s="131">
        <v>198314</v>
      </c>
      <c r="R57" s="131">
        <v>198674</v>
      </c>
      <c r="S57" s="131">
        <f t="shared" si="0"/>
        <v>360</v>
      </c>
      <c r="T57" s="148">
        <f t="shared" si="1"/>
        <v>0.18153030043264184</v>
      </c>
    </row>
    <row r="58" spans="1:20" ht="10.5" customHeight="1">
      <c r="A58" s="138" t="s">
        <v>12</v>
      </c>
      <c r="B58" s="131">
        <v>44352</v>
      </c>
      <c r="C58" s="131">
        <v>45257</v>
      </c>
      <c r="D58" s="131">
        <v>45502</v>
      </c>
      <c r="E58" s="131">
        <v>46228</v>
      </c>
      <c r="F58" s="131">
        <v>46427</v>
      </c>
      <c r="G58" s="131">
        <v>46773</v>
      </c>
      <c r="H58" s="131">
        <v>47180</v>
      </c>
      <c r="I58" s="131">
        <v>47414</v>
      </c>
      <c r="J58" s="131">
        <v>47786</v>
      </c>
      <c r="K58" s="131">
        <v>48367</v>
      </c>
      <c r="L58" s="131">
        <v>48473</v>
      </c>
      <c r="M58" s="131">
        <v>48331</v>
      </c>
      <c r="N58" s="131">
        <v>48535</v>
      </c>
      <c r="O58" s="131">
        <v>49558</v>
      </c>
      <c r="P58" s="131">
        <v>49775</v>
      </c>
      <c r="Q58" s="131">
        <v>49131</v>
      </c>
      <c r="R58" s="131">
        <v>49638</v>
      </c>
      <c r="S58" s="131">
        <f t="shared" si="0"/>
        <v>507</v>
      </c>
      <c r="T58" s="148">
        <f t="shared" si="1"/>
        <v>1.0319350308359176</v>
      </c>
    </row>
    <row r="59" spans="1:20" ht="10.5" customHeight="1">
      <c r="A59" s="138" t="s">
        <v>13</v>
      </c>
      <c r="B59" s="131">
        <v>35803</v>
      </c>
      <c r="C59" s="131">
        <v>36492</v>
      </c>
      <c r="D59" s="131">
        <v>37009</v>
      </c>
      <c r="E59" s="131">
        <v>37364</v>
      </c>
      <c r="F59" s="131">
        <v>37957</v>
      </c>
      <c r="G59" s="131">
        <v>38448</v>
      </c>
      <c r="H59" s="131">
        <v>39556</v>
      </c>
      <c r="I59" s="131">
        <v>40394</v>
      </c>
      <c r="J59" s="131">
        <v>41131</v>
      </c>
      <c r="K59" s="131">
        <v>41763</v>
      </c>
      <c r="L59" s="131">
        <v>42656</v>
      </c>
      <c r="M59" s="131">
        <v>43061</v>
      </c>
      <c r="N59" s="131">
        <v>43608</v>
      </c>
      <c r="O59" s="131">
        <v>44255</v>
      </c>
      <c r="P59" s="131">
        <v>45234</v>
      </c>
      <c r="Q59" s="131">
        <v>45892</v>
      </c>
      <c r="R59" s="131">
        <v>45984</v>
      </c>
      <c r="S59" s="131">
        <f t="shared" si="0"/>
        <v>92</v>
      </c>
      <c r="T59" s="148">
        <f t="shared" si="1"/>
        <v>0.20047067026933707</v>
      </c>
    </row>
    <row r="60" spans="1:20" ht="10.5" customHeight="1">
      <c r="A60" s="138" t="s">
        <v>14</v>
      </c>
      <c r="B60" s="131">
        <v>50258</v>
      </c>
      <c r="C60" s="131">
        <v>51838</v>
      </c>
      <c r="D60" s="131">
        <v>53312</v>
      </c>
      <c r="E60" s="131">
        <v>54024</v>
      </c>
      <c r="F60" s="131">
        <v>54524</v>
      </c>
      <c r="G60" s="131">
        <v>55012</v>
      </c>
      <c r="H60" s="131">
        <v>55613</v>
      </c>
      <c r="I60" s="131">
        <v>55746</v>
      </c>
      <c r="J60" s="131">
        <v>56008</v>
      </c>
      <c r="K60" s="131">
        <v>56289</v>
      </c>
      <c r="L60" s="131">
        <v>56581</v>
      </c>
      <c r="M60" s="131">
        <v>56281</v>
      </c>
      <c r="N60" s="131">
        <v>56616</v>
      </c>
      <c r="O60" s="131">
        <v>57724</v>
      </c>
      <c r="P60" s="131">
        <v>58044</v>
      </c>
      <c r="Q60" s="131">
        <v>58675</v>
      </c>
      <c r="R60" s="131">
        <v>58904</v>
      </c>
      <c r="S60" s="131">
        <f t="shared" si="0"/>
        <v>229</v>
      </c>
      <c r="T60" s="148">
        <f t="shared" si="1"/>
        <v>0.39028547081381149</v>
      </c>
    </row>
    <row r="61" spans="1:20" ht="10.5" customHeight="1">
      <c r="A61" s="138" t="s">
        <v>15</v>
      </c>
      <c r="B61" s="131">
        <v>22589</v>
      </c>
      <c r="C61" s="131">
        <v>23059</v>
      </c>
      <c r="D61" s="131">
        <v>23383</v>
      </c>
      <c r="E61" s="131">
        <v>23664</v>
      </c>
      <c r="F61" s="131">
        <v>23836</v>
      </c>
      <c r="G61" s="131">
        <v>24066</v>
      </c>
      <c r="H61" s="131">
        <v>24269</v>
      </c>
      <c r="I61" s="131">
        <v>24596</v>
      </c>
      <c r="J61" s="131">
        <v>24865</v>
      </c>
      <c r="K61" s="131">
        <v>24902</v>
      </c>
      <c r="L61" s="131">
        <v>25234</v>
      </c>
      <c r="M61" s="131">
        <v>25189</v>
      </c>
      <c r="N61" s="131">
        <v>25252</v>
      </c>
      <c r="O61" s="131">
        <v>25548</v>
      </c>
      <c r="P61" s="131">
        <v>25564</v>
      </c>
      <c r="Q61" s="131">
        <v>25693</v>
      </c>
      <c r="R61" s="131">
        <v>25731</v>
      </c>
      <c r="S61" s="131">
        <f t="shared" si="0"/>
        <v>38</v>
      </c>
      <c r="T61" s="148">
        <f t="shared" si="1"/>
        <v>0.14790020628185907</v>
      </c>
    </row>
    <row r="62" spans="1:20" ht="10.5" customHeight="1">
      <c r="A62" s="138" t="s">
        <v>5</v>
      </c>
      <c r="B62" s="131">
        <v>80183</v>
      </c>
      <c r="C62" s="131">
        <v>82202</v>
      </c>
      <c r="D62" s="131">
        <v>83425</v>
      </c>
      <c r="E62" s="131">
        <v>84216</v>
      </c>
      <c r="F62" s="131">
        <v>83332</v>
      </c>
      <c r="G62" s="131">
        <v>84754</v>
      </c>
      <c r="H62" s="131">
        <v>85541</v>
      </c>
      <c r="I62" s="131">
        <v>86244</v>
      </c>
      <c r="J62" s="131">
        <v>86513</v>
      </c>
      <c r="K62" s="131">
        <v>86876</v>
      </c>
      <c r="L62" s="131">
        <v>87632</v>
      </c>
      <c r="M62" s="131">
        <v>87488</v>
      </c>
      <c r="N62" s="131">
        <v>87052</v>
      </c>
      <c r="O62" s="131">
        <v>88521</v>
      </c>
      <c r="P62" s="131">
        <v>89278</v>
      </c>
      <c r="Q62" s="131">
        <v>89897</v>
      </c>
      <c r="R62" s="131">
        <v>89162</v>
      </c>
      <c r="S62" s="131">
        <f t="shared" si="0"/>
        <v>-735</v>
      </c>
      <c r="T62" s="148">
        <f t="shared" si="1"/>
        <v>-0.81760236715352486</v>
      </c>
    </row>
    <row r="63" spans="1:20" ht="10.5" customHeight="1">
      <c r="A63" s="138" t="s">
        <v>16</v>
      </c>
      <c r="B63" s="131">
        <v>46818</v>
      </c>
      <c r="C63" s="131">
        <v>47947</v>
      </c>
      <c r="D63" s="131">
        <v>48805</v>
      </c>
      <c r="E63" s="131">
        <v>49411</v>
      </c>
      <c r="F63" s="131">
        <v>50237</v>
      </c>
      <c r="G63" s="131">
        <v>50724</v>
      </c>
      <c r="H63" s="131">
        <v>51426</v>
      </c>
      <c r="I63" s="131">
        <v>51933</v>
      </c>
      <c r="J63" s="131">
        <v>52201</v>
      </c>
      <c r="K63" s="131">
        <v>52536</v>
      </c>
      <c r="L63" s="131">
        <v>52728</v>
      </c>
      <c r="M63" s="131">
        <v>52854</v>
      </c>
      <c r="N63" s="131">
        <v>52751</v>
      </c>
      <c r="O63" s="131">
        <v>53704</v>
      </c>
      <c r="P63" s="131">
        <v>54107</v>
      </c>
      <c r="Q63" s="131">
        <v>54390</v>
      </c>
      <c r="R63" s="131">
        <v>54330</v>
      </c>
      <c r="S63" s="131">
        <f t="shared" si="0"/>
        <v>-60</v>
      </c>
      <c r="T63" s="148">
        <f t="shared" si="1"/>
        <v>-0.11031439602867676</v>
      </c>
    </row>
    <row r="64" spans="1:20" ht="10.5" customHeight="1">
      <c r="A64" s="138" t="s">
        <v>17</v>
      </c>
      <c r="B64" s="131">
        <v>19812</v>
      </c>
      <c r="C64" s="131">
        <v>20261</v>
      </c>
      <c r="D64" s="131">
        <v>20661</v>
      </c>
      <c r="E64" s="131">
        <v>21025</v>
      </c>
      <c r="F64" s="131">
        <v>21317</v>
      </c>
      <c r="G64" s="131">
        <v>21525</v>
      </c>
      <c r="H64" s="131">
        <v>21638</v>
      </c>
      <c r="I64" s="131">
        <v>21609</v>
      </c>
      <c r="J64" s="131">
        <v>21774</v>
      </c>
      <c r="K64" s="131">
        <v>21990</v>
      </c>
      <c r="L64" s="131">
        <v>21959</v>
      </c>
      <c r="M64" s="131">
        <v>21873</v>
      </c>
      <c r="N64" s="131">
        <v>22023</v>
      </c>
      <c r="O64" s="131">
        <v>22563</v>
      </c>
      <c r="P64" s="131">
        <v>22648</v>
      </c>
      <c r="Q64" s="131">
        <v>22979</v>
      </c>
      <c r="R64" s="131">
        <v>22578</v>
      </c>
      <c r="S64" s="131">
        <f t="shared" si="0"/>
        <v>-401</v>
      </c>
      <c r="T64" s="148">
        <f t="shared" si="1"/>
        <v>-1.7450715871012656</v>
      </c>
    </row>
    <row r="65" spans="1:20" ht="10.5" customHeight="1">
      <c r="A65" s="138" t="s">
        <v>24</v>
      </c>
      <c r="B65" s="131">
        <v>88181</v>
      </c>
      <c r="C65" s="131">
        <v>91733</v>
      </c>
      <c r="D65" s="131">
        <v>93893</v>
      </c>
      <c r="E65" s="131">
        <v>94653</v>
      </c>
      <c r="F65" s="131">
        <v>94854</v>
      </c>
      <c r="G65" s="131">
        <v>95576</v>
      </c>
      <c r="H65" s="131">
        <v>96586</v>
      </c>
      <c r="I65" s="131">
        <v>96629</v>
      </c>
      <c r="J65" s="131">
        <v>97005</v>
      </c>
      <c r="K65" s="131">
        <v>97462</v>
      </c>
      <c r="L65" s="131">
        <v>97979</v>
      </c>
      <c r="M65" s="131">
        <v>98112</v>
      </c>
      <c r="N65" s="131">
        <v>97697</v>
      </c>
      <c r="O65" s="131">
        <v>98270</v>
      </c>
      <c r="P65" s="131">
        <v>98365</v>
      </c>
      <c r="Q65" s="131">
        <v>98713</v>
      </c>
      <c r="R65" s="131">
        <v>98411</v>
      </c>
      <c r="S65" s="131">
        <f t="shared" si="0"/>
        <v>-302</v>
      </c>
      <c r="T65" s="148">
        <f t="shared" si="1"/>
        <v>-0.30593741452493717</v>
      </c>
    </row>
    <row r="66" spans="1:20" ht="10.5" customHeight="1">
      <c r="A66" s="138" t="s">
        <v>28</v>
      </c>
      <c r="B66" s="131">
        <v>46981</v>
      </c>
      <c r="C66" s="131">
        <v>48439</v>
      </c>
      <c r="D66" s="131">
        <v>49492</v>
      </c>
      <c r="E66" s="131">
        <v>50377</v>
      </c>
      <c r="F66" s="131">
        <v>50460</v>
      </c>
      <c r="G66" s="131">
        <v>50472</v>
      </c>
      <c r="H66" s="131">
        <v>50659</v>
      </c>
      <c r="I66" s="131">
        <v>50471</v>
      </c>
      <c r="J66" s="131">
        <v>50002</v>
      </c>
      <c r="K66" s="131">
        <v>50267</v>
      </c>
      <c r="L66" s="131">
        <v>49678</v>
      </c>
      <c r="M66" s="131">
        <v>49196</v>
      </c>
      <c r="N66" s="131">
        <v>48837</v>
      </c>
      <c r="O66" s="131">
        <v>49323</v>
      </c>
      <c r="P66" s="131">
        <v>49293</v>
      </c>
      <c r="Q66" s="131">
        <v>48827</v>
      </c>
      <c r="R66" s="131">
        <v>48756</v>
      </c>
      <c r="S66" s="131">
        <f t="shared" si="0"/>
        <v>-71</v>
      </c>
      <c r="T66" s="148">
        <f t="shared" si="1"/>
        <v>-0.1454113502775134</v>
      </c>
    </row>
    <row r="67" spans="1:20" ht="10.5" customHeight="1">
      <c r="A67" s="138" t="s">
        <v>42</v>
      </c>
      <c r="B67" s="131">
        <v>26338</v>
      </c>
      <c r="C67" s="131">
        <v>27358</v>
      </c>
      <c r="D67" s="131">
        <v>27134</v>
      </c>
      <c r="E67" s="131">
        <v>27207</v>
      </c>
      <c r="F67" s="131">
        <v>27447</v>
      </c>
      <c r="G67" s="131">
        <v>27332</v>
      </c>
      <c r="H67" s="131">
        <v>27402</v>
      </c>
      <c r="I67" s="131">
        <v>27115</v>
      </c>
      <c r="J67" s="131">
        <v>27032</v>
      </c>
      <c r="K67" s="131">
        <v>27457</v>
      </c>
      <c r="L67" s="131">
        <v>27497</v>
      </c>
      <c r="M67" s="131">
        <v>27124</v>
      </c>
      <c r="N67" s="131">
        <v>26965</v>
      </c>
      <c r="O67" s="131">
        <v>27068</v>
      </c>
      <c r="P67" s="131">
        <v>26895</v>
      </c>
      <c r="Q67" s="131">
        <v>27258</v>
      </c>
      <c r="R67" s="131">
        <v>27003</v>
      </c>
      <c r="S67" s="131">
        <f t="shared" si="0"/>
        <v>-255</v>
      </c>
      <c r="T67" s="148">
        <f t="shared" si="1"/>
        <v>-0.93550517279330503</v>
      </c>
    </row>
    <row r="68" spans="1:20" ht="10.5" customHeight="1">
      <c r="A68" s="138" t="s">
        <v>18</v>
      </c>
      <c r="B68" s="131">
        <v>121232</v>
      </c>
      <c r="C68" s="131">
        <v>125656</v>
      </c>
      <c r="D68" s="131">
        <v>127747</v>
      </c>
      <c r="E68" s="131">
        <v>130587</v>
      </c>
      <c r="F68" s="131">
        <v>131604</v>
      </c>
      <c r="G68" s="131">
        <v>131030</v>
      </c>
      <c r="H68" s="131">
        <v>132590</v>
      </c>
      <c r="I68" s="131">
        <v>133042</v>
      </c>
      <c r="J68" s="131">
        <v>133010</v>
      </c>
      <c r="K68" s="131">
        <v>133309</v>
      </c>
      <c r="L68" s="131">
        <v>132799</v>
      </c>
      <c r="M68" s="131">
        <v>131451</v>
      </c>
      <c r="N68" s="131">
        <v>130690</v>
      </c>
      <c r="O68" s="131">
        <v>130775</v>
      </c>
      <c r="P68" s="131">
        <v>130405</v>
      </c>
      <c r="Q68" s="131">
        <v>129775</v>
      </c>
      <c r="R68" s="131">
        <v>129278</v>
      </c>
      <c r="S68" s="131">
        <f t="shared" si="0"/>
        <v>-497</v>
      </c>
      <c r="T68" s="148">
        <f t="shared" si="1"/>
        <v>-0.38297052591023117</v>
      </c>
    </row>
    <row r="69" spans="1:20" ht="10.5" customHeight="1">
      <c r="A69" s="138" t="s">
        <v>19</v>
      </c>
      <c r="B69" s="131">
        <v>77589</v>
      </c>
      <c r="C69" s="131">
        <v>78288</v>
      </c>
      <c r="D69" s="131">
        <v>79610</v>
      </c>
      <c r="E69" s="131">
        <v>80487</v>
      </c>
      <c r="F69" s="131">
        <v>81089</v>
      </c>
      <c r="G69" s="131">
        <v>81280</v>
      </c>
      <c r="H69" s="131">
        <v>81944</v>
      </c>
      <c r="I69" s="131">
        <v>82307</v>
      </c>
      <c r="J69" s="131">
        <v>82275</v>
      </c>
      <c r="K69" s="131">
        <v>83024</v>
      </c>
      <c r="L69" s="131">
        <v>83980</v>
      </c>
      <c r="M69" s="131">
        <v>84774</v>
      </c>
      <c r="N69" s="131">
        <v>85099</v>
      </c>
      <c r="O69" s="131">
        <v>86101</v>
      </c>
      <c r="P69" s="131">
        <v>86806</v>
      </c>
      <c r="Q69" s="131">
        <v>87194</v>
      </c>
      <c r="R69" s="131">
        <v>87548</v>
      </c>
      <c r="S69" s="131">
        <f t="shared" si="0"/>
        <v>354</v>
      </c>
      <c r="T69" s="148">
        <f t="shared" si="1"/>
        <v>0.40599123792921521</v>
      </c>
    </row>
    <row r="70" spans="1:20" ht="10.5" customHeight="1">
      <c r="A70" s="138" t="s">
        <v>20</v>
      </c>
      <c r="B70" s="131">
        <v>24260</v>
      </c>
      <c r="C70" s="131">
        <v>24249</v>
      </c>
      <c r="D70" s="131">
        <v>24303</v>
      </c>
      <c r="E70" s="131">
        <v>24467</v>
      </c>
      <c r="F70" s="131">
        <v>24408</v>
      </c>
      <c r="G70" s="131">
        <v>24454</v>
      </c>
      <c r="H70" s="131">
        <v>24619</v>
      </c>
      <c r="I70" s="131">
        <v>24871</v>
      </c>
      <c r="J70" s="131">
        <v>25012</v>
      </c>
      <c r="K70" s="131">
        <v>25184</v>
      </c>
      <c r="L70" s="131">
        <v>25332</v>
      </c>
      <c r="M70" s="131">
        <v>25221</v>
      </c>
      <c r="N70" s="131">
        <v>25187</v>
      </c>
      <c r="O70" s="131">
        <v>25392</v>
      </c>
      <c r="P70" s="131">
        <v>25295</v>
      </c>
      <c r="Q70" s="131">
        <v>25327</v>
      </c>
      <c r="R70" s="131">
        <v>25271</v>
      </c>
      <c r="S70" s="131">
        <f t="shared" si="0"/>
        <v>-56</v>
      </c>
      <c r="T70" s="148">
        <f t="shared" si="1"/>
        <v>-0.22110790855608409</v>
      </c>
    </row>
    <row r="71" spans="1:20" ht="10.5" customHeight="1">
      <c r="A71" s="138" t="s">
        <v>40</v>
      </c>
      <c r="B71" s="131">
        <v>50749</v>
      </c>
      <c r="C71" s="131">
        <v>51515</v>
      </c>
      <c r="D71" s="131">
        <v>51871</v>
      </c>
      <c r="E71" s="131">
        <v>52592</v>
      </c>
      <c r="F71" s="131">
        <v>53318</v>
      </c>
      <c r="G71" s="131">
        <v>54022</v>
      </c>
      <c r="H71" s="131">
        <v>54311</v>
      </c>
      <c r="I71" s="131">
        <v>55216</v>
      </c>
      <c r="J71" s="131">
        <v>56303</v>
      </c>
      <c r="K71" s="131">
        <v>56660</v>
      </c>
      <c r="L71" s="131">
        <v>57712</v>
      </c>
      <c r="M71" s="131">
        <v>58010</v>
      </c>
      <c r="N71" s="131">
        <v>58541</v>
      </c>
      <c r="O71" s="131">
        <v>59778</v>
      </c>
      <c r="P71" s="131">
        <v>60771</v>
      </c>
      <c r="Q71" s="131">
        <v>60956</v>
      </c>
      <c r="R71" s="131">
        <v>60979</v>
      </c>
      <c r="S71" s="131">
        <f t="shared" si="0"/>
        <v>23</v>
      </c>
      <c r="T71" s="148">
        <f t="shared" si="1"/>
        <v>3.7732134654500094E-2</v>
      </c>
    </row>
    <row r="72" spans="1:20" ht="10.5" customHeight="1">
      <c r="A72" s="138" t="s">
        <v>41</v>
      </c>
      <c r="B72" s="131">
        <v>39077</v>
      </c>
      <c r="C72" s="131">
        <v>39494</v>
      </c>
      <c r="D72" s="131">
        <v>40037</v>
      </c>
      <c r="E72" s="131">
        <v>40535</v>
      </c>
      <c r="F72" s="131">
        <v>40841</v>
      </c>
      <c r="G72" s="131">
        <v>41077</v>
      </c>
      <c r="H72" s="131">
        <v>41207</v>
      </c>
      <c r="I72" s="131">
        <v>41217</v>
      </c>
      <c r="J72" s="131">
        <v>41580</v>
      </c>
      <c r="K72" s="131">
        <v>41824</v>
      </c>
      <c r="L72" s="131">
        <v>42119</v>
      </c>
      <c r="M72" s="131">
        <v>41996</v>
      </c>
      <c r="N72" s="131">
        <v>42216</v>
      </c>
      <c r="O72" s="131">
        <v>42497</v>
      </c>
      <c r="P72" s="131">
        <v>42571</v>
      </c>
      <c r="Q72" s="131">
        <v>42549</v>
      </c>
      <c r="R72" s="131">
        <v>42566</v>
      </c>
      <c r="S72" s="131">
        <f t="shared" si="0"/>
        <v>17</v>
      </c>
      <c r="T72" s="148">
        <f t="shared" si="1"/>
        <v>3.9953935462633261E-2</v>
      </c>
    </row>
    <row r="73" spans="1:20" ht="12.75" customHeight="1">
      <c r="A73" s="140" t="s">
        <v>21</v>
      </c>
      <c r="B73" s="132">
        <v>1089538</v>
      </c>
      <c r="C73" s="132">
        <v>1119088</v>
      </c>
      <c r="D73" s="132">
        <v>1138854</v>
      </c>
      <c r="E73" s="132">
        <v>1154635</v>
      </c>
      <c r="F73" s="132">
        <v>1163486</v>
      </c>
      <c r="G73" s="132">
        <v>1175173</v>
      </c>
      <c r="H73" s="132">
        <v>1187890</v>
      </c>
      <c r="I73" s="132">
        <v>1191604</v>
      </c>
      <c r="J73" s="132">
        <v>1198726</v>
      </c>
      <c r="K73" s="132">
        <v>1208542</v>
      </c>
      <c r="L73" s="132">
        <v>1218255</v>
      </c>
      <c r="M73" s="132">
        <v>1219970</v>
      </c>
      <c r="N73" s="132">
        <v>1222637</v>
      </c>
      <c r="O73" s="132">
        <v>1241175</v>
      </c>
      <c r="P73" s="132">
        <v>1249597</v>
      </c>
      <c r="Q73" s="132">
        <v>1255795</v>
      </c>
      <c r="R73" s="132">
        <v>1255834</v>
      </c>
      <c r="S73" s="132">
        <f t="shared" si="0"/>
        <v>39</v>
      </c>
      <c r="T73" s="149">
        <f t="shared" si="1"/>
        <v>3.1056024271558513E-3</v>
      </c>
    </row>
    <row r="74" spans="1:20" ht="10.5" customHeight="1">
      <c r="A74" s="135" t="s">
        <v>99</v>
      </c>
      <c r="B74" s="131"/>
      <c r="C74" s="131"/>
      <c r="D74" s="131"/>
      <c r="E74" s="131"/>
      <c r="F74" s="131"/>
      <c r="G74" s="131"/>
      <c r="H74" s="131"/>
      <c r="I74" s="276"/>
      <c r="J74" s="276"/>
      <c r="K74" s="276"/>
      <c r="L74" s="276"/>
      <c r="M74" s="276"/>
      <c r="N74" s="276"/>
      <c r="O74" s="276"/>
      <c r="P74" s="276"/>
      <c r="Q74" s="276"/>
      <c r="R74" s="276"/>
      <c r="S74" s="276"/>
      <c r="T74" s="330"/>
    </row>
    <row r="75" spans="1:20" ht="10.5" customHeight="1">
      <c r="A75" s="139" t="s">
        <v>86</v>
      </c>
      <c r="B75" s="131">
        <v>1744862</v>
      </c>
      <c r="C75" s="131">
        <v>1764773</v>
      </c>
      <c r="D75" s="131">
        <v>1781904</v>
      </c>
      <c r="E75" s="131">
        <v>1793377</v>
      </c>
      <c r="F75" s="131">
        <v>1802719</v>
      </c>
      <c r="G75" s="131">
        <v>1813282</v>
      </c>
      <c r="H75" s="131">
        <v>1824136</v>
      </c>
      <c r="I75" s="131">
        <v>1836030</v>
      </c>
      <c r="J75" s="131">
        <v>1847486</v>
      </c>
      <c r="K75" s="131">
        <v>1857986</v>
      </c>
      <c r="L75" s="131">
        <v>1869730</v>
      </c>
      <c r="M75" s="131">
        <v>1875524</v>
      </c>
      <c r="N75" s="131">
        <v>1886609</v>
      </c>
      <c r="O75" s="131">
        <v>1910952</v>
      </c>
      <c r="P75" s="131">
        <v>1926522</v>
      </c>
      <c r="Q75" s="131">
        <v>1921189</v>
      </c>
      <c r="R75" s="131">
        <v>1931891</v>
      </c>
      <c r="S75" s="131">
        <f t="shared" ref="S75:S82" si="2">R75-Q75</f>
        <v>10702</v>
      </c>
      <c r="T75" s="148">
        <f t="shared" ref="T75:T82" si="3">((R75/Q75)-1)*100</f>
        <v>0.55705086797810388</v>
      </c>
    </row>
    <row r="76" spans="1:20" ht="10.5" customHeight="1">
      <c r="A76" s="139" t="s">
        <v>87</v>
      </c>
      <c r="B76" s="131">
        <v>1076924</v>
      </c>
      <c r="C76" s="131">
        <v>1086446</v>
      </c>
      <c r="D76" s="131">
        <v>1094751</v>
      </c>
      <c r="E76" s="131">
        <v>1101280</v>
      </c>
      <c r="F76" s="131">
        <v>1107266</v>
      </c>
      <c r="G76" s="131">
        <v>1114299</v>
      </c>
      <c r="H76" s="131">
        <v>1121693</v>
      </c>
      <c r="I76" s="131">
        <v>1129849</v>
      </c>
      <c r="J76" s="131">
        <v>1138489</v>
      </c>
      <c r="K76" s="131">
        <v>1146175</v>
      </c>
      <c r="L76" s="131">
        <v>1155843</v>
      </c>
      <c r="M76" s="131">
        <v>1162084</v>
      </c>
      <c r="N76" s="131">
        <v>1173440</v>
      </c>
      <c r="O76" s="131">
        <v>1187483</v>
      </c>
      <c r="P76" s="131">
        <v>1196773</v>
      </c>
      <c r="Q76" s="243">
        <v>1204541</v>
      </c>
      <c r="R76" s="243">
        <v>1210797</v>
      </c>
      <c r="S76" s="131">
        <f t="shared" si="2"/>
        <v>6256</v>
      </c>
      <c r="T76" s="148">
        <f t="shared" si="3"/>
        <v>0.5193679584173605</v>
      </c>
    </row>
    <row r="77" spans="1:20" ht="10.5" customHeight="1">
      <c r="A77" s="235" t="s">
        <v>96</v>
      </c>
      <c r="B77" s="236">
        <v>593455</v>
      </c>
      <c r="C77" s="236">
        <v>598944</v>
      </c>
      <c r="D77" s="236">
        <v>604097</v>
      </c>
      <c r="E77" s="236">
        <v>608736</v>
      </c>
      <c r="F77" s="236">
        <v>612613</v>
      </c>
      <c r="G77" s="236">
        <v>617330</v>
      </c>
      <c r="H77" s="236">
        <v>622234</v>
      </c>
      <c r="I77" s="236">
        <v>627247</v>
      </c>
      <c r="J77" s="236">
        <v>632134</v>
      </c>
      <c r="K77" s="236">
        <v>637441</v>
      </c>
      <c r="L77" s="236">
        <v>643766</v>
      </c>
      <c r="M77" s="236">
        <v>649086</v>
      </c>
      <c r="N77" s="236">
        <v>655700</v>
      </c>
      <c r="O77" s="236">
        <v>664201</v>
      </c>
      <c r="P77" s="236">
        <v>669330</v>
      </c>
      <c r="Q77" s="236">
        <v>673503</v>
      </c>
      <c r="R77" s="236">
        <v>677168</v>
      </c>
      <c r="S77" s="236">
        <f t="shared" si="2"/>
        <v>3665</v>
      </c>
      <c r="T77" s="331">
        <f t="shared" si="3"/>
        <v>0.54416981067642034</v>
      </c>
    </row>
    <row r="78" spans="1:20" ht="10.5" customHeight="1">
      <c r="A78" s="235" t="s">
        <v>97</v>
      </c>
      <c r="B78" s="236">
        <v>483469</v>
      </c>
      <c r="C78" s="236">
        <v>487502</v>
      </c>
      <c r="D78" s="236">
        <v>490654</v>
      </c>
      <c r="E78" s="236">
        <v>492544</v>
      </c>
      <c r="F78" s="236">
        <v>494653</v>
      </c>
      <c r="G78" s="236">
        <v>496969</v>
      </c>
      <c r="H78" s="236">
        <v>499459</v>
      </c>
      <c r="I78" s="236">
        <v>502602</v>
      </c>
      <c r="J78" s="236">
        <v>506355</v>
      </c>
      <c r="K78" s="236">
        <v>508734</v>
      </c>
      <c r="L78" s="236">
        <v>512077</v>
      </c>
      <c r="M78" s="236">
        <v>512998</v>
      </c>
      <c r="N78" s="236">
        <v>517740</v>
      </c>
      <c r="O78" s="236">
        <v>523282</v>
      </c>
      <c r="P78" s="236">
        <v>527443</v>
      </c>
      <c r="Q78" s="236">
        <v>531038</v>
      </c>
      <c r="R78" s="236">
        <v>533629</v>
      </c>
      <c r="S78" s="236">
        <f t="shared" si="2"/>
        <v>2591</v>
      </c>
      <c r="T78" s="331">
        <f t="shared" si="3"/>
        <v>0.48791235278831113</v>
      </c>
    </row>
    <row r="79" spans="1:20" ht="10.5" customHeight="1">
      <c r="A79" s="139" t="s">
        <v>89</v>
      </c>
      <c r="B79" s="131">
        <v>1159366</v>
      </c>
      <c r="C79" s="131">
        <v>1164967</v>
      </c>
      <c r="D79" s="131">
        <v>1169990</v>
      </c>
      <c r="E79" s="131">
        <v>1173019</v>
      </c>
      <c r="F79" s="131">
        <v>1175508</v>
      </c>
      <c r="G79" s="131">
        <v>1178996</v>
      </c>
      <c r="H79" s="131">
        <v>1181828</v>
      </c>
      <c r="I79" s="131">
        <v>1186532</v>
      </c>
      <c r="J79" s="131">
        <v>1191059</v>
      </c>
      <c r="K79" s="131">
        <v>1195796</v>
      </c>
      <c r="L79" s="131">
        <v>1200945</v>
      </c>
      <c r="M79" s="131">
        <v>1203312</v>
      </c>
      <c r="N79" s="131">
        <v>1209011</v>
      </c>
      <c r="O79" s="131">
        <v>1220026</v>
      </c>
      <c r="P79" s="131">
        <v>1226375</v>
      </c>
      <c r="Q79" s="131">
        <v>1231585</v>
      </c>
      <c r="R79" s="131">
        <v>1235671</v>
      </c>
      <c r="S79" s="131">
        <f t="shared" si="2"/>
        <v>4086</v>
      </c>
      <c r="T79" s="148">
        <f t="shared" si="3"/>
        <v>0.3317676002874359</v>
      </c>
    </row>
    <row r="80" spans="1:20" ht="10.5" customHeight="1">
      <c r="A80" s="139" t="s">
        <v>90</v>
      </c>
      <c r="B80" s="131">
        <v>1432326</v>
      </c>
      <c r="C80" s="131">
        <v>1445831</v>
      </c>
      <c r="D80" s="131">
        <v>1454716</v>
      </c>
      <c r="E80" s="131">
        <v>1460944</v>
      </c>
      <c r="F80" s="131">
        <v>1468932</v>
      </c>
      <c r="G80" s="131">
        <v>1477346</v>
      </c>
      <c r="H80" s="131">
        <v>1486722</v>
      </c>
      <c r="I80" s="131">
        <v>1496187</v>
      </c>
      <c r="J80" s="131">
        <v>1505053</v>
      </c>
      <c r="K80" s="131">
        <v>1515064</v>
      </c>
      <c r="L80" s="131">
        <v>1525255</v>
      </c>
      <c r="M80" s="131">
        <v>1531745</v>
      </c>
      <c r="N80" s="131">
        <v>1543865</v>
      </c>
      <c r="O80" s="131">
        <v>1561316</v>
      </c>
      <c r="P80" s="131">
        <v>1572002</v>
      </c>
      <c r="Q80" s="131">
        <v>1602532</v>
      </c>
      <c r="R80" s="131">
        <v>1611409</v>
      </c>
      <c r="S80" s="131">
        <f t="shared" si="2"/>
        <v>8877</v>
      </c>
      <c r="T80" s="148">
        <f t="shared" si="3"/>
        <v>0.55393589644388008</v>
      </c>
    </row>
    <row r="81" spans="1:20" ht="10.5" customHeight="1">
      <c r="A81" s="139" t="s">
        <v>93</v>
      </c>
      <c r="B81" s="131">
        <v>838505</v>
      </c>
      <c r="C81" s="131">
        <v>844621</v>
      </c>
      <c r="D81" s="131">
        <v>849404</v>
      </c>
      <c r="E81" s="131">
        <v>853239</v>
      </c>
      <c r="F81" s="131">
        <v>856280</v>
      </c>
      <c r="G81" s="131">
        <v>860204</v>
      </c>
      <c r="H81" s="131">
        <v>863425</v>
      </c>
      <c r="I81" s="131">
        <v>867413</v>
      </c>
      <c r="J81" s="131">
        <v>870880</v>
      </c>
      <c r="K81" s="131">
        <v>874048</v>
      </c>
      <c r="L81" s="131">
        <v>877370</v>
      </c>
      <c r="M81" s="131">
        <v>880397</v>
      </c>
      <c r="N81" s="131">
        <v>885951</v>
      </c>
      <c r="O81" s="131">
        <v>895030</v>
      </c>
      <c r="P81" s="131">
        <v>900098</v>
      </c>
      <c r="Q81" s="131">
        <v>904919</v>
      </c>
      <c r="R81" s="131">
        <v>908582</v>
      </c>
      <c r="S81" s="131">
        <f t="shared" si="2"/>
        <v>3663</v>
      </c>
      <c r="T81" s="148">
        <f t="shared" si="3"/>
        <v>0.4047876108248305</v>
      </c>
    </row>
    <row r="82" spans="1:20" ht="12.75" customHeight="1">
      <c r="A82" s="140" t="s">
        <v>38</v>
      </c>
      <c r="B82" s="132">
        <v>6251983</v>
      </c>
      <c r="C82" s="132">
        <v>6306638</v>
      </c>
      <c r="D82" s="132">
        <v>6350765</v>
      </c>
      <c r="E82" s="132">
        <v>6381859</v>
      </c>
      <c r="F82" s="132">
        <v>6410705</v>
      </c>
      <c r="G82" s="132">
        <v>6444127</v>
      </c>
      <c r="H82" s="132">
        <v>6477804</v>
      </c>
      <c r="I82" s="132">
        <v>6516011</v>
      </c>
      <c r="J82" s="132">
        <v>6552967</v>
      </c>
      <c r="K82" s="132">
        <v>6589069</v>
      </c>
      <c r="L82" s="132">
        <v>6629143</v>
      </c>
      <c r="M82" s="132">
        <v>6653062</v>
      </c>
      <c r="N82" s="132">
        <v>6698876</v>
      </c>
      <c r="O82" s="132">
        <v>6774807</v>
      </c>
      <c r="P82" s="132">
        <v>6821770</v>
      </c>
      <c r="Q82" s="132">
        <v>6864766</v>
      </c>
      <c r="R82" s="132">
        <v>6898350</v>
      </c>
      <c r="S82" s="132">
        <f t="shared" si="2"/>
        <v>33584</v>
      </c>
      <c r="T82" s="149">
        <f t="shared" si="3"/>
        <v>0.48922279361014454</v>
      </c>
    </row>
    <row r="83" spans="1:20" ht="10.5" customHeight="1">
      <c r="A83" s="135" t="s">
        <v>100</v>
      </c>
      <c r="B83" s="131"/>
      <c r="C83" s="131"/>
      <c r="D83" s="131"/>
      <c r="E83" s="131"/>
      <c r="F83" s="131"/>
      <c r="G83" s="131"/>
      <c r="H83" s="131"/>
      <c r="I83" s="131"/>
      <c r="J83" s="131"/>
      <c r="K83" s="131"/>
      <c r="L83" s="131"/>
      <c r="M83" s="131"/>
      <c r="N83" s="131"/>
      <c r="O83" s="131"/>
      <c r="P83" s="131"/>
      <c r="Q83" s="131"/>
      <c r="R83" s="131"/>
      <c r="S83" s="131"/>
      <c r="T83" s="148"/>
    </row>
    <row r="84" spans="1:20" ht="22.5" customHeight="1">
      <c r="A84" s="139" t="s">
        <v>88</v>
      </c>
      <c r="B84" s="131">
        <v>379515</v>
      </c>
      <c r="C84" s="131">
        <v>382866</v>
      </c>
      <c r="D84" s="131">
        <v>385990</v>
      </c>
      <c r="E84" s="131">
        <v>388526</v>
      </c>
      <c r="F84" s="131">
        <v>390966</v>
      </c>
      <c r="G84" s="131">
        <v>393700</v>
      </c>
      <c r="H84" s="131">
        <v>396840</v>
      </c>
      <c r="I84" s="131">
        <v>399123</v>
      </c>
      <c r="J84" s="131">
        <v>401106</v>
      </c>
      <c r="K84" s="131">
        <v>403599</v>
      </c>
      <c r="L84" s="131">
        <v>406019</v>
      </c>
      <c r="M84" s="131">
        <v>407397</v>
      </c>
      <c r="N84" s="131">
        <v>409782</v>
      </c>
      <c r="O84" s="131">
        <v>412934</v>
      </c>
      <c r="P84" s="131">
        <v>414130</v>
      </c>
      <c r="Q84" s="131">
        <v>415381</v>
      </c>
      <c r="R84" s="131">
        <v>416947</v>
      </c>
      <c r="S84" s="131">
        <f t="shared" ref="S84:S91" si="4">R84-Q84</f>
        <v>1566</v>
      </c>
      <c r="T84" s="148">
        <f t="shared" ref="T84:T91" si="5">((R84/Q84)-1)*100</f>
        <v>0.37700328132486138</v>
      </c>
    </row>
    <row r="85" spans="1:20" ht="11.25" customHeight="1">
      <c r="A85" s="235" t="s">
        <v>98</v>
      </c>
      <c r="B85" s="236">
        <v>379515</v>
      </c>
      <c r="C85" s="236">
        <v>382866</v>
      </c>
      <c r="D85" s="236">
        <v>385990</v>
      </c>
      <c r="E85" s="236">
        <v>388526</v>
      </c>
      <c r="F85" s="236">
        <v>390966</v>
      </c>
      <c r="G85" s="236">
        <v>393700</v>
      </c>
      <c r="H85" s="236">
        <v>396840</v>
      </c>
      <c r="I85" s="236">
        <v>399123</v>
      </c>
      <c r="J85" s="236">
        <v>401106</v>
      </c>
      <c r="K85" s="236">
        <v>403599</v>
      </c>
      <c r="L85" s="236">
        <v>406019</v>
      </c>
      <c r="M85" s="236">
        <v>407397</v>
      </c>
      <c r="N85" s="236">
        <v>409782</v>
      </c>
      <c r="O85" s="236">
        <v>412934</v>
      </c>
      <c r="P85" s="236">
        <v>414130</v>
      </c>
      <c r="Q85" s="236">
        <v>415381</v>
      </c>
      <c r="R85" s="131">
        <v>416947</v>
      </c>
      <c r="S85" s="236">
        <f t="shared" si="4"/>
        <v>1566</v>
      </c>
      <c r="T85" s="331">
        <f t="shared" si="5"/>
        <v>0.37700328132486138</v>
      </c>
    </row>
    <row r="86" spans="1:20" ht="11.25" customHeight="1">
      <c r="A86" s="139" t="s">
        <v>91</v>
      </c>
      <c r="B86" s="131">
        <v>1309880</v>
      </c>
      <c r="C86" s="131">
        <v>1317284</v>
      </c>
      <c r="D86" s="131">
        <v>1323196</v>
      </c>
      <c r="E86" s="131">
        <v>1328760</v>
      </c>
      <c r="F86" s="131">
        <v>1332042</v>
      </c>
      <c r="G86" s="131">
        <v>1335360</v>
      </c>
      <c r="H86" s="131">
        <v>1337157</v>
      </c>
      <c r="I86" s="131">
        <v>1339562</v>
      </c>
      <c r="J86" s="131">
        <v>1341645</v>
      </c>
      <c r="K86" s="131">
        <v>1344241</v>
      </c>
      <c r="L86" s="131">
        <v>1346840</v>
      </c>
      <c r="M86" s="131">
        <v>1345947</v>
      </c>
      <c r="N86" s="131">
        <v>1351127</v>
      </c>
      <c r="O86" s="131">
        <v>1356895</v>
      </c>
      <c r="P86" s="131">
        <v>1360074</v>
      </c>
      <c r="Q86" s="131">
        <v>1365328</v>
      </c>
      <c r="R86" s="131">
        <v>1368562</v>
      </c>
      <c r="S86" s="131">
        <f t="shared" si="4"/>
        <v>3234</v>
      </c>
      <c r="T86" s="148">
        <f t="shared" si="5"/>
        <v>0.23686615963343094</v>
      </c>
    </row>
    <row r="87" spans="1:20" ht="22.5" customHeight="1">
      <c r="A87" s="139" t="s">
        <v>92</v>
      </c>
      <c r="B87" s="131">
        <v>1067685</v>
      </c>
      <c r="C87" s="131">
        <v>1077203</v>
      </c>
      <c r="D87" s="131">
        <v>1083400</v>
      </c>
      <c r="E87" s="131">
        <v>1087729</v>
      </c>
      <c r="F87" s="131">
        <v>1091734</v>
      </c>
      <c r="G87" s="131">
        <v>1094791</v>
      </c>
      <c r="H87" s="131">
        <v>1098688</v>
      </c>
      <c r="I87" s="131">
        <v>1102531</v>
      </c>
      <c r="J87" s="131">
        <v>1105326</v>
      </c>
      <c r="K87" s="131">
        <v>1106992</v>
      </c>
      <c r="L87" s="131">
        <v>1109800</v>
      </c>
      <c r="M87" s="131">
        <v>1109067</v>
      </c>
      <c r="N87" s="131">
        <v>1110989</v>
      </c>
      <c r="O87" s="131">
        <v>1115518</v>
      </c>
      <c r="P87" s="131">
        <v>1119038</v>
      </c>
      <c r="Q87" s="131">
        <v>1122925</v>
      </c>
      <c r="R87" s="131">
        <v>1125300</v>
      </c>
      <c r="S87" s="131">
        <f t="shared" si="4"/>
        <v>2375</v>
      </c>
      <c r="T87" s="148">
        <f t="shared" si="5"/>
        <v>0.21150121334907457</v>
      </c>
    </row>
    <row r="88" spans="1:20" ht="11.25" customHeight="1">
      <c r="A88" s="139" t="s">
        <v>94</v>
      </c>
      <c r="B88" s="131">
        <v>269023</v>
      </c>
      <c r="C88" s="131">
        <v>271352</v>
      </c>
      <c r="D88" s="131">
        <v>273638</v>
      </c>
      <c r="E88" s="131">
        <v>275594</v>
      </c>
      <c r="F88" s="131">
        <v>276846</v>
      </c>
      <c r="G88" s="131">
        <v>278748</v>
      </c>
      <c r="H88" s="131">
        <v>280327</v>
      </c>
      <c r="I88" s="131">
        <v>281972</v>
      </c>
      <c r="J88" s="131">
        <v>283227</v>
      </c>
      <c r="K88" s="131">
        <v>284638</v>
      </c>
      <c r="L88" s="131">
        <v>286752</v>
      </c>
      <c r="M88" s="131">
        <v>288722</v>
      </c>
      <c r="N88" s="131">
        <v>291143</v>
      </c>
      <c r="O88" s="131">
        <v>293967</v>
      </c>
      <c r="P88" s="131">
        <v>295146</v>
      </c>
      <c r="Q88" s="131">
        <v>296008</v>
      </c>
      <c r="R88" s="131">
        <v>396370</v>
      </c>
      <c r="S88" s="131">
        <f t="shared" si="4"/>
        <v>100362</v>
      </c>
      <c r="T88" s="148">
        <f t="shared" si="5"/>
        <v>33.905164725277693</v>
      </c>
    </row>
    <row r="89" spans="1:20" ht="11.25" customHeight="1">
      <c r="A89" s="139" t="s">
        <v>95</v>
      </c>
      <c r="B89" s="131">
        <v>472281</v>
      </c>
      <c r="C89" s="131">
        <v>476835</v>
      </c>
      <c r="D89" s="131">
        <v>480105</v>
      </c>
      <c r="E89" s="131">
        <v>482451</v>
      </c>
      <c r="F89" s="131">
        <v>484737</v>
      </c>
      <c r="G89" s="131">
        <v>487145</v>
      </c>
      <c r="H89" s="131">
        <v>489204</v>
      </c>
      <c r="I89" s="131">
        <v>491285</v>
      </c>
      <c r="J89" s="131">
        <v>493073</v>
      </c>
      <c r="K89" s="131">
        <v>494325</v>
      </c>
      <c r="L89" s="131">
        <v>495832</v>
      </c>
      <c r="M89" s="131">
        <v>497073</v>
      </c>
      <c r="N89" s="131">
        <v>499454</v>
      </c>
      <c r="O89" s="131">
        <v>502261</v>
      </c>
      <c r="P89" s="131">
        <v>503895</v>
      </c>
      <c r="Q89" s="131">
        <v>505348</v>
      </c>
      <c r="R89" s="131">
        <v>506271</v>
      </c>
      <c r="S89" s="131">
        <f t="shared" si="4"/>
        <v>923</v>
      </c>
      <c r="T89" s="148">
        <f t="shared" si="5"/>
        <v>0.1826464139563333</v>
      </c>
    </row>
    <row r="90" spans="1:20" ht="12.75" customHeight="1">
      <c r="A90" s="140" t="s">
        <v>39</v>
      </c>
      <c r="B90" s="132">
        <v>3498384</v>
      </c>
      <c r="C90" s="132">
        <v>3525540</v>
      </c>
      <c r="D90" s="132">
        <v>3546329</v>
      </c>
      <c r="E90" s="132">
        <v>3563060</v>
      </c>
      <c r="F90" s="132">
        <v>3576325</v>
      </c>
      <c r="G90" s="132">
        <v>3589744</v>
      </c>
      <c r="H90" s="132">
        <v>3602216</v>
      </c>
      <c r="I90" s="132">
        <v>4013596</v>
      </c>
      <c r="J90" s="132">
        <v>3624377</v>
      </c>
      <c r="K90" s="132">
        <v>3633795</v>
      </c>
      <c r="L90" s="132">
        <v>3645243</v>
      </c>
      <c r="M90" s="132">
        <v>3648206</v>
      </c>
      <c r="N90" s="132">
        <v>3662495</v>
      </c>
      <c r="O90" s="132">
        <v>3681575</v>
      </c>
      <c r="P90" s="132">
        <v>3692283</v>
      </c>
      <c r="Q90" s="132">
        <v>3704990</v>
      </c>
      <c r="R90" s="132">
        <v>3713450</v>
      </c>
      <c r="S90" s="132">
        <f t="shared" si="4"/>
        <v>8460</v>
      </c>
      <c r="T90" s="149">
        <f t="shared" si="5"/>
        <v>0.22834069727584172</v>
      </c>
    </row>
    <row r="91" spans="1:20" ht="15" customHeight="1">
      <c r="A91" s="141" t="s">
        <v>71</v>
      </c>
      <c r="B91" s="143">
        <v>10839905</v>
      </c>
      <c r="C91" s="143">
        <v>10951266</v>
      </c>
      <c r="D91" s="143">
        <v>11035948</v>
      </c>
      <c r="E91" s="143">
        <v>11099554</v>
      </c>
      <c r="F91" s="143">
        <v>11150516</v>
      </c>
      <c r="G91" s="143">
        <v>11209044</v>
      </c>
      <c r="H91" s="143">
        <v>11267910</v>
      </c>
      <c r="I91" s="143">
        <v>11322088</v>
      </c>
      <c r="J91" s="143">
        <v>11376070</v>
      </c>
      <c r="K91" s="143">
        <v>11431406</v>
      </c>
      <c r="L91" s="143">
        <v>11492641</v>
      </c>
      <c r="M91" s="143">
        <v>11521238</v>
      </c>
      <c r="N91" s="143">
        <v>11584008</v>
      </c>
      <c r="O91" s="143">
        <v>11697557</v>
      </c>
      <c r="P91" s="143">
        <v>11763650</v>
      </c>
      <c r="Q91" s="143">
        <v>11825551</v>
      </c>
      <c r="R91" s="143">
        <v>11867634</v>
      </c>
      <c r="S91" s="143">
        <f t="shared" si="4"/>
        <v>42083</v>
      </c>
      <c r="T91" s="270">
        <f t="shared" si="5"/>
        <v>0.35586502480942084</v>
      </c>
    </row>
    <row r="92" spans="1:20" ht="6" customHeight="1">
      <c r="A92" s="8"/>
      <c r="B92" s="43"/>
      <c r="C92" s="43"/>
      <c r="D92" s="43"/>
      <c r="E92" s="43"/>
      <c r="F92" s="43"/>
      <c r="G92" s="43"/>
      <c r="H92" s="43"/>
      <c r="I92" s="43"/>
      <c r="J92" s="43"/>
      <c r="K92" s="232"/>
      <c r="L92" s="233"/>
      <c r="M92" s="10"/>
    </row>
    <row r="93" spans="1:20" s="63" customFormat="1" ht="11.25">
      <c r="A93" s="54" t="s">
        <v>155</v>
      </c>
      <c r="B93" s="54"/>
      <c r="C93" s="54"/>
      <c r="D93" s="54"/>
      <c r="E93" s="54"/>
      <c r="F93" s="54"/>
      <c r="G93" s="54"/>
      <c r="H93" s="54"/>
      <c r="I93" s="54"/>
      <c r="J93" s="54"/>
      <c r="K93" s="29"/>
      <c r="L93" s="29"/>
      <c r="M93" s="10"/>
    </row>
    <row r="94" spans="1:20">
      <c r="A94" s="10"/>
      <c r="B94" s="10"/>
      <c r="C94" s="10"/>
      <c r="D94" s="10"/>
      <c r="E94" s="10"/>
      <c r="F94" s="10"/>
      <c r="G94" s="10"/>
      <c r="H94" s="10"/>
      <c r="I94" s="10"/>
      <c r="J94" s="10"/>
      <c r="K94" s="43"/>
      <c r="L94" s="43"/>
      <c r="M94" s="11"/>
    </row>
    <row r="95" spans="1:20">
      <c r="A95" s="10"/>
      <c r="B95" s="10"/>
      <c r="C95" s="10"/>
      <c r="D95" s="10"/>
      <c r="E95" s="10"/>
      <c r="F95" s="10"/>
      <c r="G95" s="10"/>
      <c r="H95" s="10"/>
      <c r="I95" s="10"/>
      <c r="J95" s="10"/>
      <c r="K95" s="54"/>
      <c r="L95" s="54"/>
      <c r="M95" s="63"/>
    </row>
    <row r="96" spans="1:20">
      <c r="A96" s="10"/>
      <c r="B96" s="10"/>
      <c r="C96" s="10"/>
      <c r="D96" s="10"/>
      <c r="E96" s="10"/>
      <c r="F96" s="10"/>
      <c r="G96" s="10"/>
      <c r="H96" s="10"/>
      <c r="I96" s="10"/>
      <c r="J96" s="10"/>
      <c r="K96" s="10"/>
      <c r="L96" s="10"/>
    </row>
    <row r="97" spans="1:14">
      <c r="A97" s="10"/>
      <c r="B97" s="10"/>
      <c r="C97" s="10"/>
      <c r="D97" s="10"/>
      <c r="E97" s="10"/>
      <c r="F97" s="10"/>
      <c r="G97" s="10"/>
      <c r="H97" s="10"/>
      <c r="I97" s="10"/>
      <c r="J97" s="10"/>
      <c r="K97" s="10"/>
      <c r="L97" s="10"/>
      <c r="M97" s="10"/>
    </row>
    <row r="98" spans="1:14">
      <c r="A98" s="10"/>
      <c r="B98" s="10"/>
      <c r="C98" s="10"/>
      <c r="D98" s="10"/>
      <c r="E98" s="10"/>
      <c r="F98" s="10"/>
      <c r="G98" s="10"/>
      <c r="H98" s="10"/>
      <c r="I98" s="10"/>
      <c r="J98" s="10"/>
      <c r="K98" s="10"/>
      <c r="L98" s="10"/>
      <c r="M98" s="10"/>
    </row>
    <row r="99" spans="1:14">
      <c r="A99" s="10"/>
      <c r="B99" s="10"/>
      <c r="C99" s="10"/>
      <c r="D99" s="10"/>
      <c r="E99" s="10"/>
      <c r="F99" s="10"/>
      <c r="G99" s="10"/>
      <c r="H99" s="10"/>
      <c r="I99" s="10"/>
      <c r="J99" s="10"/>
      <c r="K99" s="10"/>
      <c r="L99" s="10"/>
      <c r="M99" s="10"/>
    </row>
    <row r="100" spans="1:14">
      <c r="A100" s="10"/>
      <c r="B100" s="10"/>
      <c r="C100" s="10"/>
      <c r="D100" s="10"/>
      <c r="E100" s="10"/>
      <c r="F100" s="10"/>
      <c r="G100" s="10"/>
      <c r="H100" s="10"/>
      <c r="I100" s="10"/>
      <c r="J100" s="10"/>
      <c r="K100" s="10"/>
      <c r="L100" s="10"/>
      <c r="M100" s="10"/>
    </row>
    <row r="101" spans="1:14">
      <c r="A101" s="10"/>
      <c r="B101" s="10"/>
      <c r="C101" s="10"/>
      <c r="D101" s="10"/>
      <c r="E101" s="10"/>
      <c r="F101" s="10"/>
      <c r="G101" s="10"/>
      <c r="H101" s="10"/>
      <c r="I101" s="10"/>
      <c r="J101" s="10"/>
      <c r="K101" s="10"/>
      <c r="L101" s="10"/>
      <c r="M101" s="10"/>
    </row>
    <row r="102" spans="1:14">
      <c r="A102" s="10"/>
      <c r="B102" s="10"/>
      <c r="C102" s="10"/>
      <c r="D102" s="10"/>
      <c r="E102" s="10"/>
      <c r="F102" s="10"/>
      <c r="G102" s="10"/>
      <c r="H102" s="10"/>
      <c r="I102" s="10"/>
      <c r="J102" s="10"/>
      <c r="K102" s="10"/>
      <c r="L102" s="10"/>
      <c r="M102" s="10"/>
    </row>
    <row r="103" spans="1:14">
      <c r="A103" s="10"/>
      <c r="B103" s="10"/>
      <c r="C103" s="10"/>
      <c r="D103" s="10"/>
      <c r="E103" s="10"/>
      <c r="F103" s="10"/>
      <c r="G103" s="10"/>
      <c r="H103" s="10"/>
      <c r="I103" s="10"/>
      <c r="J103" s="10"/>
      <c r="K103" s="10"/>
      <c r="L103" s="10"/>
      <c r="M103" s="10"/>
      <c r="N103" s="10"/>
    </row>
    <row r="104" spans="1:14">
      <c r="A104" s="10"/>
      <c r="B104" s="10"/>
      <c r="C104" s="10"/>
      <c r="D104" s="10"/>
      <c r="E104" s="10"/>
      <c r="F104" s="10"/>
      <c r="G104" s="10"/>
      <c r="H104" s="10"/>
      <c r="I104" s="10"/>
      <c r="J104" s="10"/>
      <c r="K104" s="10"/>
      <c r="L104" s="10"/>
      <c r="M104" s="10"/>
      <c r="N104" s="10"/>
    </row>
    <row r="105" spans="1:14">
      <c r="A105" s="10"/>
      <c r="B105" s="10"/>
      <c r="C105" s="10"/>
      <c r="D105" s="10"/>
      <c r="E105" s="10"/>
      <c r="F105" s="10"/>
      <c r="G105" s="10"/>
      <c r="H105" s="10"/>
      <c r="I105" s="10"/>
      <c r="J105" s="10"/>
      <c r="K105" s="10"/>
      <c r="L105" s="10"/>
      <c r="M105" s="10"/>
      <c r="N105" s="10"/>
    </row>
    <row r="106" spans="1:14">
      <c r="A106" s="10"/>
      <c r="B106" s="10"/>
      <c r="C106" s="10"/>
      <c r="D106" s="10"/>
      <c r="E106" s="10"/>
      <c r="F106" s="10"/>
      <c r="G106" s="10"/>
      <c r="H106" s="10"/>
      <c r="I106" s="10"/>
      <c r="J106" s="10"/>
      <c r="K106" s="10"/>
      <c r="L106" s="10"/>
      <c r="M106" s="10"/>
      <c r="N106" s="10"/>
    </row>
    <row r="107" spans="1:14">
      <c r="A107" s="10"/>
      <c r="B107" s="10"/>
      <c r="C107" s="10"/>
      <c r="D107" s="10"/>
      <c r="E107" s="10"/>
      <c r="F107" s="10"/>
      <c r="G107" s="10"/>
      <c r="H107" s="10"/>
      <c r="I107" s="10"/>
      <c r="J107" s="10"/>
      <c r="K107" s="10"/>
      <c r="L107" s="10"/>
      <c r="M107" s="10"/>
      <c r="N107" s="10"/>
    </row>
    <row r="108" spans="1:14">
      <c r="A108" s="10"/>
      <c r="B108" s="10"/>
      <c r="C108" s="10"/>
      <c r="D108" s="10"/>
      <c r="E108" s="10"/>
      <c r="F108" s="10"/>
      <c r="G108" s="10"/>
      <c r="H108" s="10"/>
      <c r="I108" s="10"/>
      <c r="J108" s="10"/>
      <c r="K108" s="10"/>
      <c r="L108" s="10"/>
      <c r="M108" s="10"/>
      <c r="N108" s="10"/>
    </row>
    <row r="109" spans="1:14">
      <c r="A109" s="10"/>
      <c r="B109" s="10"/>
      <c r="C109" s="10"/>
      <c r="D109" s="10"/>
      <c r="E109" s="10"/>
      <c r="F109" s="10"/>
      <c r="G109" s="10"/>
      <c r="H109" s="10"/>
      <c r="I109" s="10"/>
      <c r="J109" s="10"/>
      <c r="K109" s="10"/>
      <c r="L109" s="10"/>
      <c r="M109" s="10"/>
      <c r="N109" s="10"/>
    </row>
    <row r="110" spans="1:14">
      <c r="A110" s="10"/>
      <c r="B110" s="10"/>
      <c r="C110" s="10"/>
      <c r="D110" s="10"/>
      <c r="E110" s="10"/>
      <c r="F110" s="10"/>
      <c r="G110" s="10"/>
      <c r="H110" s="10"/>
      <c r="I110" s="10"/>
      <c r="J110" s="10"/>
      <c r="K110" s="10"/>
      <c r="L110" s="10"/>
      <c r="M110" s="10"/>
      <c r="N110" s="10"/>
    </row>
    <row r="111" spans="1:14">
      <c r="A111" s="10"/>
      <c r="B111" s="10"/>
      <c r="C111" s="10"/>
      <c r="D111" s="10"/>
      <c r="E111" s="10"/>
      <c r="F111" s="10"/>
      <c r="G111" s="10"/>
      <c r="H111" s="10"/>
      <c r="I111" s="10"/>
      <c r="J111" s="10"/>
      <c r="K111" s="10"/>
      <c r="L111" s="10"/>
      <c r="M111" s="10"/>
      <c r="N111" s="10"/>
    </row>
    <row r="112" spans="1:14">
      <c r="A112" s="10"/>
      <c r="B112" s="10"/>
      <c r="C112" s="10"/>
      <c r="D112" s="10"/>
      <c r="E112" s="10"/>
      <c r="F112" s="10"/>
      <c r="G112" s="10"/>
      <c r="H112" s="10"/>
      <c r="I112" s="10"/>
      <c r="J112" s="10"/>
      <c r="K112" s="10"/>
      <c r="L112" s="10"/>
      <c r="M112" s="10"/>
      <c r="N112" s="10"/>
    </row>
    <row r="113" spans="1:14">
      <c r="A113" s="10"/>
      <c r="B113" s="10"/>
      <c r="C113" s="10"/>
      <c r="D113" s="10"/>
      <c r="E113" s="10"/>
      <c r="F113" s="10"/>
      <c r="G113" s="10"/>
      <c r="H113" s="10"/>
      <c r="I113" s="10"/>
      <c r="J113" s="10"/>
      <c r="K113" s="10"/>
      <c r="L113" s="10"/>
      <c r="M113" s="10"/>
      <c r="N113" s="10"/>
    </row>
    <row r="114" spans="1:14">
      <c r="A114" s="10"/>
      <c r="B114" s="10"/>
      <c r="C114" s="10"/>
      <c r="D114" s="10"/>
      <c r="E114" s="10"/>
      <c r="F114" s="10"/>
      <c r="G114" s="10"/>
      <c r="H114" s="10"/>
      <c r="I114" s="10"/>
      <c r="J114" s="10"/>
      <c r="K114" s="10"/>
      <c r="L114" s="10"/>
      <c r="M114" s="10"/>
      <c r="N114" s="10"/>
    </row>
    <row r="115" spans="1:14">
      <c r="A115" s="10"/>
      <c r="B115" s="10"/>
      <c r="C115" s="10"/>
      <c r="D115" s="10"/>
      <c r="E115" s="10"/>
      <c r="F115" s="10"/>
      <c r="G115" s="10"/>
      <c r="H115" s="10"/>
      <c r="I115" s="10"/>
      <c r="J115" s="10"/>
      <c r="K115" s="10"/>
      <c r="L115" s="10"/>
      <c r="M115" s="10"/>
      <c r="N115" s="10"/>
    </row>
    <row r="116" spans="1:14">
      <c r="A116" s="10"/>
      <c r="B116" s="10"/>
      <c r="C116" s="10"/>
      <c r="D116" s="10"/>
      <c r="E116" s="10"/>
      <c r="F116" s="10"/>
      <c r="G116" s="10"/>
      <c r="H116" s="10"/>
      <c r="I116" s="10"/>
      <c r="J116" s="10"/>
      <c r="K116" s="10"/>
      <c r="L116" s="10"/>
      <c r="M116" s="10"/>
      <c r="N116" s="10"/>
    </row>
    <row r="117" spans="1:14">
      <c r="F117" s="10"/>
      <c r="G117" s="10"/>
    </row>
    <row r="118" spans="1:14">
      <c r="F118" s="10"/>
      <c r="G118" s="10"/>
    </row>
    <row r="119" spans="1:14">
      <c r="F119" s="10"/>
      <c r="G119" s="10"/>
    </row>
    <row r="120" spans="1:14">
      <c r="F120" s="10"/>
      <c r="G120" s="10"/>
    </row>
    <row r="121" spans="1:14">
      <c r="F121" s="10"/>
      <c r="G121" s="10"/>
    </row>
    <row r="122" spans="1:14">
      <c r="F122" s="10"/>
      <c r="G122" s="10"/>
    </row>
    <row r="123" spans="1:14">
      <c r="F123" s="10"/>
      <c r="G123" s="10"/>
    </row>
    <row r="124" spans="1:14">
      <c r="F124" s="10"/>
      <c r="G124" s="10"/>
    </row>
  </sheetData>
  <mergeCells count="35">
    <mergeCell ref="P51:P52"/>
    <mergeCell ref="Q51:Q52"/>
    <mergeCell ref="F51:F52"/>
    <mergeCell ref="I51:I52"/>
    <mergeCell ref="H51:H52"/>
    <mergeCell ref="F7:F8"/>
    <mergeCell ref="G7:G8"/>
    <mergeCell ref="H7:H8"/>
    <mergeCell ref="I7:I8"/>
    <mergeCell ref="D7:D8"/>
    <mergeCell ref="E7:E8"/>
    <mergeCell ref="B51:B52"/>
    <mergeCell ref="E51:E52"/>
    <mergeCell ref="D51:D52"/>
    <mergeCell ref="A7:A8"/>
    <mergeCell ref="B7:B8"/>
    <mergeCell ref="A51:A52"/>
    <mergeCell ref="C51:C52"/>
    <mergeCell ref="C7:C8"/>
    <mergeCell ref="S51:T51"/>
    <mergeCell ref="J7:J8"/>
    <mergeCell ref="P7:P8"/>
    <mergeCell ref="N51:N52"/>
    <mergeCell ref="G51:G52"/>
    <mergeCell ref="L51:L52"/>
    <mergeCell ref="M51:M52"/>
    <mergeCell ref="N7:N8"/>
    <mergeCell ref="J51:J52"/>
    <mergeCell ref="O7:O8"/>
    <mergeCell ref="K51:K52"/>
    <mergeCell ref="O51:O52"/>
    <mergeCell ref="R51:R52"/>
    <mergeCell ref="M7:M8"/>
    <mergeCell ref="K7:K8"/>
    <mergeCell ref="L7:L8"/>
  </mergeCells>
  <phoneticPr fontId="7" type="noConversion"/>
  <hyperlinks>
    <hyperlink ref="P1" location="F!A1" display="Retour au menu" xr:uid="{00000000-0004-0000-0100-000000000000}"/>
  </hyperlinks>
  <pageMargins left="0.7" right="0.7" top="0.75" bottom="0.75" header="0.3" footer="0.3"/>
  <pageSetup paperSize="9" scale="67" fitToHeight="2" orientation="landscape" r:id="rId1"/>
  <headerFooter alignWithMargins="0">
    <oddFooter>&amp;L&amp;8&amp;K002060Le marché du travail bruxellois : Données statistiques - Caractéristiques des communes de la Région bruxelloise
Elaboration : view.brussels, www.actiris.be&amp;R&amp;8F &amp;P</oddFooter>
  </headerFooter>
  <rowBreaks count="1" manualBreakCount="1">
    <brk id="4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67"/>
  <sheetViews>
    <sheetView showGridLines="0" zoomScaleNormal="100" zoomScaleSheetLayoutView="80" workbookViewId="0"/>
  </sheetViews>
  <sheetFormatPr baseColWidth="10" defaultColWidth="11.42578125" defaultRowHeight="12.75"/>
  <cols>
    <col min="1" max="1" width="23.7109375" customWidth="1"/>
    <col min="2" max="9" width="12.42578125" customWidth="1"/>
  </cols>
  <sheetData>
    <row r="1" spans="1:9" ht="23.25">
      <c r="A1" s="55" t="s">
        <v>109</v>
      </c>
      <c r="I1" s="53" t="s">
        <v>107</v>
      </c>
    </row>
    <row r="2" spans="1:9" s="61" customFormat="1" ht="3" customHeight="1">
      <c r="A2" s="60"/>
    </row>
    <row r="3" spans="1:9" s="61" customFormat="1" ht="15.75" customHeight="1">
      <c r="A3" s="62" t="s">
        <v>110</v>
      </c>
    </row>
    <row r="4" spans="1:9" s="61" customFormat="1" ht="3" customHeight="1">
      <c r="A4" s="62"/>
    </row>
    <row r="5" spans="1:9" s="10" customFormat="1">
      <c r="A5" s="379" t="s">
        <v>210</v>
      </c>
      <c r="B5" s="379"/>
      <c r="C5" s="379"/>
      <c r="D5" s="379"/>
      <c r="E5" s="379"/>
      <c r="F5" s="379"/>
      <c r="G5" s="379"/>
      <c r="H5" s="379"/>
      <c r="I5" s="379"/>
    </row>
    <row r="6" spans="1:9" s="10" customFormat="1" ht="6" customHeight="1">
      <c r="A6" s="36"/>
    </row>
    <row r="7" spans="1:9" s="56" customFormat="1" ht="12" customHeight="1">
      <c r="A7" s="377" t="s">
        <v>59</v>
      </c>
      <c r="B7" s="375" t="s">
        <v>8</v>
      </c>
      <c r="C7" s="381" t="s">
        <v>73</v>
      </c>
      <c r="D7" s="381"/>
      <c r="E7" s="381" t="s">
        <v>2</v>
      </c>
      <c r="F7" s="381"/>
      <c r="G7" s="381"/>
      <c r="H7" s="385" t="s">
        <v>142</v>
      </c>
      <c r="I7" s="383" t="s">
        <v>111</v>
      </c>
    </row>
    <row r="8" spans="1:9" s="56" customFormat="1" ht="11.25">
      <c r="A8" s="378"/>
      <c r="B8" s="376"/>
      <c r="C8" s="152" t="s">
        <v>6</v>
      </c>
      <c r="D8" s="152" t="s">
        <v>7</v>
      </c>
      <c r="E8" s="152" t="s">
        <v>152</v>
      </c>
      <c r="F8" s="152" t="s">
        <v>153</v>
      </c>
      <c r="G8" s="152" t="s">
        <v>3</v>
      </c>
      <c r="H8" s="386"/>
      <c r="I8" s="384"/>
    </row>
    <row r="9" spans="1:9" s="10" customFormat="1" ht="10.5" customHeight="1">
      <c r="A9" s="135" t="s">
        <v>85</v>
      </c>
      <c r="B9" s="268"/>
      <c r="C9" s="147"/>
      <c r="D9" s="147"/>
      <c r="E9" s="147"/>
      <c r="F9" s="147"/>
      <c r="G9" s="147"/>
      <c r="H9" s="277"/>
      <c r="I9" s="268"/>
    </row>
    <row r="10" spans="1:9" s="10" customFormat="1" ht="10.5" customHeight="1">
      <c r="A10" s="138" t="s">
        <v>9</v>
      </c>
      <c r="B10" s="131">
        <v>129600</v>
      </c>
      <c r="C10" s="131">
        <v>64783</v>
      </c>
      <c r="D10" s="131">
        <v>64817</v>
      </c>
      <c r="E10" s="131">
        <v>32287</v>
      </c>
      <c r="F10" s="131">
        <v>81424</v>
      </c>
      <c r="G10" s="131">
        <v>15889</v>
      </c>
      <c r="H10" s="355">
        <v>17.739999999999998</v>
      </c>
      <c r="I10" s="126">
        <f>B10/H10</f>
        <v>7305.524239007892</v>
      </c>
    </row>
    <row r="11" spans="1:9" s="10" customFormat="1" ht="10.5" customHeight="1">
      <c r="A11" s="138" t="s">
        <v>10</v>
      </c>
      <c r="B11" s="131">
        <v>35659</v>
      </c>
      <c r="C11" s="131">
        <v>16972</v>
      </c>
      <c r="D11" s="131">
        <v>18687</v>
      </c>
      <c r="E11" s="131">
        <v>7095</v>
      </c>
      <c r="F11" s="131">
        <v>22589</v>
      </c>
      <c r="G11" s="131">
        <v>5975</v>
      </c>
      <c r="H11" s="355">
        <v>9.0299999999999994</v>
      </c>
      <c r="I11" s="126">
        <f t="shared" ref="I11:I34" si="0">B11/H11</f>
        <v>3948.9479512735329</v>
      </c>
    </row>
    <row r="12" spans="1:9" s="10" customFormat="1" ht="10.5" customHeight="1">
      <c r="A12" s="138" t="s">
        <v>23</v>
      </c>
      <c r="B12" s="131">
        <v>25762</v>
      </c>
      <c r="C12" s="131">
        <v>12482</v>
      </c>
      <c r="D12" s="131">
        <v>13280</v>
      </c>
      <c r="E12" s="131">
        <v>6167</v>
      </c>
      <c r="F12" s="131">
        <v>15454</v>
      </c>
      <c r="G12" s="131">
        <v>4141</v>
      </c>
      <c r="H12" s="355">
        <v>2.95</v>
      </c>
      <c r="I12" s="126">
        <f t="shared" si="0"/>
        <v>8732.8813559322025</v>
      </c>
    </row>
    <row r="13" spans="1:9" s="10" customFormat="1" ht="10.5" customHeight="1">
      <c r="A13" s="138" t="s">
        <v>11</v>
      </c>
      <c r="B13" s="131">
        <v>198674</v>
      </c>
      <c r="C13" s="131">
        <v>101023</v>
      </c>
      <c r="D13" s="131">
        <v>97651</v>
      </c>
      <c r="E13" s="131">
        <v>41612</v>
      </c>
      <c r="F13" s="131">
        <v>134415</v>
      </c>
      <c r="G13" s="131">
        <v>22647</v>
      </c>
      <c r="H13" s="355">
        <v>32.61</v>
      </c>
      <c r="I13" s="126">
        <f t="shared" si="0"/>
        <v>6092.4256363078812</v>
      </c>
    </row>
    <row r="14" spans="1:9" s="10" customFormat="1" ht="10.5" customHeight="1">
      <c r="A14" s="138" t="s">
        <v>12</v>
      </c>
      <c r="B14" s="131">
        <v>49638</v>
      </c>
      <c r="C14" s="131">
        <v>23796</v>
      </c>
      <c r="D14" s="131">
        <v>25842</v>
      </c>
      <c r="E14" s="131">
        <v>7842</v>
      </c>
      <c r="F14" s="131">
        <v>36227</v>
      </c>
      <c r="G14" s="131">
        <v>5569</v>
      </c>
      <c r="H14" s="355">
        <v>3.15</v>
      </c>
      <c r="I14" s="126">
        <f t="shared" si="0"/>
        <v>15758.095238095239</v>
      </c>
    </row>
    <row r="15" spans="1:9" s="10" customFormat="1" ht="10.5" customHeight="1">
      <c r="A15" s="138" t="s">
        <v>13</v>
      </c>
      <c r="B15" s="131">
        <v>45984</v>
      </c>
      <c r="C15" s="131">
        <v>22265</v>
      </c>
      <c r="D15" s="131">
        <v>23719</v>
      </c>
      <c r="E15" s="131">
        <v>10551</v>
      </c>
      <c r="F15" s="131">
        <v>28626</v>
      </c>
      <c r="G15" s="131">
        <v>6807</v>
      </c>
      <c r="H15" s="355">
        <v>5.07</v>
      </c>
      <c r="I15" s="126">
        <f t="shared" si="0"/>
        <v>9069.8224852070998</v>
      </c>
    </row>
    <row r="16" spans="1:9" s="10" customFormat="1" ht="10.5" customHeight="1">
      <c r="A16" s="138" t="s">
        <v>14</v>
      </c>
      <c r="B16" s="131">
        <v>58904</v>
      </c>
      <c r="C16" s="131">
        <v>28618</v>
      </c>
      <c r="D16" s="131">
        <v>30286</v>
      </c>
      <c r="E16" s="131">
        <v>12145</v>
      </c>
      <c r="F16" s="131">
        <v>39080</v>
      </c>
      <c r="G16" s="131">
        <v>7679</v>
      </c>
      <c r="H16" s="355">
        <v>6.25</v>
      </c>
      <c r="I16" s="126">
        <f t="shared" si="0"/>
        <v>9424.64</v>
      </c>
    </row>
    <row r="17" spans="1:9" s="10" customFormat="1" ht="10.5" customHeight="1">
      <c r="A17" s="138" t="s">
        <v>15</v>
      </c>
      <c r="B17" s="131">
        <v>25731</v>
      </c>
      <c r="C17" s="131">
        <v>12408</v>
      </c>
      <c r="D17" s="131">
        <v>13323</v>
      </c>
      <c r="E17" s="131">
        <v>5905</v>
      </c>
      <c r="F17" s="131">
        <v>15636</v>
      </c>
      <c r="G17" s="131">
        <v>4190</v>
      </c>
      <c r="H17" s="355">
        <v>2.46</v>
      </c>
      <c r="I17" s="126">
        <f t="shared" si="0"/>
        <v>10459.756097560976</v>
      </c>
    </row>
    <row r="18" spans="1:9" s="10" customFormat="1" ht="10.5" customHeight="1">
      <c r="A18" s="138" t="s">
        <v>5</v>
      </c>
      <c r="B18" s="131">
        <v>89162</v>
      </c>
      <c r="C18" s="131">
        <v>42764</v>
      </c>
      <c r="D18" s="131">
        <v>46398</v>
      </c>
      <c r="E18" s="131">
        <v>11752</v>
      </c>
      <c r="F18" s="131">
        <v>67078</v>
      </c>
      <c r="G18" s="131">
        <v>10332</v>
      </c>
      <c r="H18" s="355">
        <v>6.34</v>
      </c>
      <c r="I18" s="126">
        <f t="shared" si="0"/>
        <v>14063.406940063092</v>
      </c>
    </row>
    <row r="19" spans="1:9" s="10" customFormat="1" ht="10.5" customHeight="1">
      <c r="A19" s="138" t="s">
        <v>16</v>
      </c>
      <c r="B19" s="131">
        <v>54330</v>
      </c>
      <c r="C19" s="131">
        <v>26358</v>
      </c>
      <c r="D19" s="131">
        <v>27972</v>
      </c>
      <c r="E19" s="131">
        <v>12485</v>
      </c>
      <c r="F19" s="131">
        <v>33800</v>
      </c>
      <c r="G19" s="131">
        <v>8045</v>
      </c>
      <c r="H19" s="355">
        <v>5.04</v>
      </c>
      <c r="I19" s="126">
        <f t="shared" si="0"/>
        <v>10779.761904761905</v>
      </c>
    </row>
    <row r="20" spans="1:9" s="10" customFormat="1" ht="10.5" customHeight="1">
      <c r="A20" s="138" t="s">
        <v>17</v>
      </c>
      <c r="B20" s="131">
        <v>22578</v>
      </c>
      <c r="C20" s="131">
        <v>11286</v>
      </c>
      <c r="D20" s="131">
        <v>11292</v>
      </c>
      <c r="E20" s="131">
        <v>5634</v>
      </c>
      <c r="F20" s="131">
        <v>14410</v>
      </c>
      <c r="G20" s="131">
        <v>2534</v>
      </c>
      <c r="H20" s="355">
        <v>1.17</v>
      </c>
      <c r="I20" s="126">
        <f t="shared" si="0"/>
        <v>19297.435897435898</v>
      </c>
    </row>
    <row r="21" spans="1:9" s="10" customFormat="1" ht="10.5" customHeight="1">
      <c r="A21" s="138" t="s">
        <v>24</v>
      </c>
      <c r="B21" s="131">
        <v>98411</v>
      </c>
      <c r="C21" s="131">
        <v>48988</v>
      </c>
      <c r="D21" s="131">
        <v>49423</v>
      </c>
      <c r="E21" s="131">
        <v>26087</v>
      </c>
      <c r="F21" s="131">
        <v>60561</v>
      </c>
      <c r="G21" s="131">
        <v>11763</v>
      </c>
      <c r="H21" s="355">
        <v>5.89</v>
      </c>
      <c r="I21" s="126">
        <f t="shared" si="0"/>
        <v>16708.149405772496</v>
      </c>
    </row>
    <row r="22" spans="1:9" s="10" customFormat="1" ht="10.5" customHeight="1">
      <c r="A22" s="138" t="s">
        <v>28</v>
      </c>
      <c r="B22" s="131">
        <v>48756</v>
      </c>
      <c r="C22" s="131">
        <v>24297</v>
      </c>
      <c r="D22" s="131">
        <v>24459</v>
      </c>
      <c r="E22" s="131">
        <v>7603</v>
      </c>
      <c r="F22" s="131">
        <v>36017</v>
      </c>
      <c r="G22" s="131">
        <v>5136</v>
      </c>
      <c r="H22" s="355">
        <v>2.52</v>
      </c>
      <c r="I22" s="126">
        <f t="shared" si="0"/>
        <v>19347.619047619046</v>
      </c>
    </row>
    <row r="23" spans="1:9" s="10" customFormat="1" ht="10.5" customHeight="1">
      <c r="A23" s="138" t="s">
        <v>42</v>
      </c>
      <c r="B23" s="131">
        <v>27003</v>
      </c>
      <c r="C23" s="131">
        <v>14127</v>
      </c>
      <c r="D23" s="131">
        <v>12876</v>
      </c>
      <c r="E23" s="131">
        <v>5575</v>
      </c>
      <c r="F23" s="131">
        <v>18830</v>
      </c>
      <c r="G23" s="131">
        <v>2598</v>
      </c>
      <c r="H23" s="355">
        <v>1.1399999999999999</v>
      </c>
      <c r="I23" s="126">
        <f t="shared" si="0"/>
        <v>23686.84210526316</v>
      </c>
    </row>
    <row r="24" spans="1:9" s="10" customFormat="1" ht="10.5" customHeight="1">
      <c r="A24" s="138" t="s">
        <v>18</v>
      </c>
      <c r="B24" s="131">
        <v>129278</v>
      </c>
      <c r="C24" s="131">
        <v>64029</v>
      </c>
      <c r="D24" s="131">
        <v>65249</v>
      </c>
      <c r="E24" s="131">
        <v>29198</v>
      </c>
      <c r="F24" s="131">
        <v>86168</v>
      </c>
      <c r="G24" s="131">
        <v>13912</v>
      </c>
      <c r="H24" s="355">
        <v>8.14</v>
      </c>
      <c r="I24" s="126">
        <f t="shared" si="0"/>
        <v>15881.81818181818</v>
      </c>
    </row>
    <row r="25" spans="1:9" s="10" customFormat="1" ht="10.5" customHeight="1">
      <c r="A25" s="138" t="s">
        <v>19</v>
      </c>
      <c r="B25" s="131">
        <v>87548</v>
      </c>
      <c r="C25" s="131">
        <v>40742</v>
      </c>
      <c r="D25" s="131">
        <v>46806</v>
      </c>
      <c r="E25" s="131">
        <v>17010</v>
      </c>
      <c r="F25" s="131">
        <v>53946</v>
      </c>
      <c r="G25" s="131">
        <v>16592</v>
      </c>
      <c r="H25" s="355">
        <v>22.91</v>
      </c>
      <c r="I25" s="126">
        <f t="shared" si="0"/>
        <v>3821.3880401571364</v>
      </c>
    </row>
    <row r="26" spans="1:9" s="10" customFormat="1" ht="10.5" customHeight="1">
      <c r="A26" s="138" t="s">
        <v>20</v>
      </c>
      <c r="B26" s="131">
        <v>25271</v>
      </c>
      <c r="C26" s="131">
        <v>11679</v>
      </c>
      <c r="D26" s="131">
        <v>13592</v>
      </c>
      <c r="E26" s="131">
        <v>4754</v>
      </c>
      <c r="F26" s="131">
        <v>15161</v>
      </c>
      <c r="G26" s="131">
        <v>5356</v>
      </c>
      <c r="H26" s="355">
        <v>12.93</v>
      </c>
      <c r="I26" s="126">
        <f t="shared" si="0"/>
        <v>1954.447022428461</v>
      </c>
    </row>
    <row r="27" spans="1:9" s="10" customFormat="1" ht="10.5" customHeight="1">
      <c r="A27" s="138" t="s">
        <v>40</v>
      </c>
      <c r="B27" s="131">
        <v>60979</v>
      </c>
      <c r="C27" s="131">
        <v>28412</v>
      </c>
      <c r="D27" s="131">
        <v>32567</v>
      </c>
      <c r="E27" s="131">
        <v>11286</v>
      </c>
      <c r="F27" s="131">
        <v>39450</v>
      </c>
      <c r="G27" s="131">
        <v>10243</v>
      </c>
      <c r="H27" s="355">
        <v>7.22</v>
      </c>
      <c r="I27" s="126">
        <f t="shared" si="0"/>
        <v>8445.8448753462599</v>
      </c>
    </row>
    <row r="28" spans="1:9" s="10" customFormat="1" ht="10.5" customHeight="1">
      <c r="A28" s="138" t="s">
        <v>41</v>
      </c>
      <c r="B28" s="131">
        <v>42566</v>
      </c>
      <c r="C28" s="131">
        <v>19979</v>
      </c>
      <c r="D28" s="131">
        <v>22587</v>
      </c>
      <c r="E28" s="131">
        <v>8466</v>
      </c>
      <c r="F28" s="131">
        <v>25778</v>
      </c>
      <c r="G28" s="131">
        <v>8322</v>
      </c>
      <c r="H28" s="355">
        <v>8.85</v>
      </c>
      <c r="I28" s="126">
        <f t="shared" si="0"/>
        <v>4809.7175141242942</v>
      </c>
    </row>
    <row r="29" spans="1:9" s="11" customFormat="1" ht="12.75" customHeight="1">
      <c r="A29" s="140" t="s">
        <v>21</v>
      </c>
      <c r="B29" s="132">
        <v>1255834</v>
      </c>
      <c r="C29" s="132">
        <v>615008</v>
      </c>
      <c r="D29" s="132">
        <v>640826</v>
      </c>
      <c r="E29" s="132">
        <v>263454</v>
      </c>
      <c r="F29" s="132">
        <v>824650</v>
      </c>
      <c r="G29" s="132">
        <v>167730</v>
      </c>
      <c r="H29" s="342">
        <f>SUM(H10:H28)</f>
        <v>161.41000000000003</v>
      </c>
      <c r="I29" s="353">
        <f t="shared" si="0"/>
        <v>7780.3977448733031</v>
      </c>
    </row>
    <row r="30" spans="1:9" s="10" customFormat="1" ht="10.5" customHeight="1">
      <c r="A30" s="139" t="s">
        <v>87</v>
      </c>
      <c r="B30" s="126">
        <v>1210797</v>
      </c>
      <c r="C30" s="131">
        <v>594488</v>
      </c>
      <c r="D30" s="131">
        <v>616309</v>
      </c>
      <c r="E30" s="131">
        <v>243817</v>
      </c>
      <c r="F30" s="131">
        <v>715683</v>
      </c>
      <c r="G30" s="131">
        <v>251297</v>
      </c>
      <c r="H30" s="277">
        <v>2118</v>
      </c>
      <c r="I30" s="35">
        <f t="shared" si="0"/>
        <v>571.66997167138811</v>
      </c>
    </row>
    <row r="31" spans="1:9" s="11" customFormat="1" ht="12.75" customHeight="1">
      <c r="A31" s="141" t="s">
        <v>38</v>
      </c>
      <c r="B31" s="144">
        <v>6898350</v>
      </c>
      <c r="C31" s="143">
        <v>3416582</v>
      </c>
      <c r="D31" s="143">
        <v>3481768</v>
      </c>
      <c r="E31" s="143">
        <v>1312237</v>
      </c>
      <c r="F31" s="143">
        <v>4064595</v>
      </c>
      <c r="G31" s="143">
        <v>1521518</v>
      </c>
      <c r="H31" s="343">
        <v>13522</v>
      </c>
      <c r="I31" s="354">
        <f t="shared" si="0"/>
        <v>510.15752107676377</v>
      </c>
    </row>
    <row r="32" spans="1:9" s="10" customFormat="1" ht="10.5" customHeight="1">
      <c r="A32" s="139" t="s">
        <v>88</v>
      </c>
      <c r="B32" s="126">
        <v>416947</v>
      </c>
      <c r="C32" s="131">
        <v>202134</v>
      </c>
      <c r="D32" s="131">
        <v>214813</v>
      </c>
      <c r="E32" s="131">
        <v>80207</v>
      </c>
      <c r="F32" s="131">
        <v>246772</v>
      </c>
      <c r="G32" s="131">
        <v>89968</v>
      </c>
      <c r="H32" s="277">
        <v>1097</v>
      </c>
      <c r="I32" s="35">
        <f t="shared" si="0"/>
        <v>380.07930720145851</v>
      </c>
    </row>
    <row r="33" spans="1:9" s="11" customFormat="1" ht="12.75" customHeight="1">
      <c r="A33" s="141" t="s">
        <v>39</v>
      </c>
      <c r="B33" s="144">
        <v>3713450</v>
      </c>
      <c r="C33" s="143">
        <v>1819567</v>
      </c>
      <c r="D33" s="143">
        <v>1893883</v>
      </c>
      <c r="E33" s="143">
        <v>728982</v>
      </c>
      <c r="F33" s="143">
        <v>2220767</v>
      </c>
      <c r="G33" s="143">
        <v>763701</v>
      </c>
      <c r="H33" s="343">
        <v>16901</v>
      </c>
      <c r="I33" s="354">
        <f t="shared" si="0"/>
        <v>219.71776817939767</v>
      </c>
    </row>
    <row r="34" spans="1:9" s="11" customFormat="1" ht="15" customHeight="1">
      <c r="A34" s="140" t="s">
        <v>71</v>
      </c>
      <c r="B34" s="128">
        <v>11867634</v>
      </c>
      <c r="C34" s="132">
        <v>5851157</v>
      </c>
      <c r="D34" s="132">
        <v>6016477</v>
      </c>
      <c r="E34" s="132">
        <v>2304673</v>
      </c>
      <c r="F34" s="132">
        <v>7110012</v>
      </c>
      <c r="G34" s="132">
        <v>2452949</v>
      </c>
      <c r="H34" s="342">
        <f>SUM(H29,H31,H33)</f>
        <v>30584.41</v>
      </c>
      <c r="I34" s="353">
        <f t="shared" si="0"/>
        <v>388.028868302511</v>
      </c>
    </row>
    <row r="35" spans="1:9" s="11" customFormat="1" ht="4.5" customHeight="1">
      <c r="A35" s="8"/>
      <c r="B35" s="43"/>
      <c r="C35" s="43"/>
      <c r="D35" s="43"/>
      <c r="E35" s="57"/>
      <c r="F35" s="43"/>
      <c r="G35" s="57"/>
      <c r="H35" s="57"/>
      <c r="I35" s="43"/>
    </row>
    <row r="36" spans="1:9" s="54" customFormat="1" ht="9" customHeight="1">
      <c r="A36" s="54" t="s">
        <v>155</v>
      </c>
    </row>
    <row r="37" spans="1:9" ht="4.5" customHeight="1"/>
    <row r="38" spans="1:9" s="56" customFormat="1" ht="12" customHeight="1">
      <c r="A38" s="377" t="s">
        <v>60</v>
      </c>
      <c r="B38" s="375" t="s">
        <v>8</v>
      </c>
      <c r="C38" s="381" t="s">
        <v>73</v>
      </c>
      <c r="D38" s="381"/>
      <c r="E38" s="380" t="s">
        <v>2</v>
      </c>
      <c r="F38" s="381"/>
      <c r="G38" s="382"/>
    </row>
    <row r="39" spans="1:9" s="56" customFormat="1" ht="12" customHeight="1">
      <c r="A39" s="378"/>
      <c r="B39" s="376"/>
      <c r="C39" s="152" t="s">
        <v>6</v>
      </c>
      <c r="D39" s="152" t="s">
        <v>7</v>
      </c>
      <c r="E39" s="152" t="s">
        <v>152</v>
      </c>
      <c r="F39" s="152" t="s">
        <v>153</v>
      </c>
      <c r="G39" s="145" t="s">
        <v>3</v>
      </c>
    </row>
    <row r="40" spans="1:9" ht="10.5" customHeight="1">
      <c r="A40" s="135" t="s">
        <v>85</v>
      </c>
      <c r="B40" s="268"/>
      <c r="C40" s="147"/>
      <c r="D40" s="147"/>
      <c r="E40" s="279"/>
      <c r="F40" s="153"/>
      <c r="G40" s="241"/>
    </row>
    <row r="41" spans="1:9" ht="10.5" customHeight="1">
      <c r="A41" s="138" t="s">
        <v>9</v>
      </c>
      <c r="B41" s="131">
        <f>B10/$B10*100</f>
        <v>100</v>
      </c>
      <c r="C41" s="278">
        <f t="shared" ref="C41:G41" si="1">C10/$B10*100</f>
        <v>49.986882716049379</v>
      </c>
      <c r="D41" s="133">
        <f t="shared" si="1"/>
        <v>50.013117283950614</v>
      </c>
      <c r="E41" s="133">
        <f t="shared" si="1"/>
        <v>24.91280864197531</v>
      </c>
      <c r="F41" s="133">
        <f t="shared" si="1"/>
        <v>62.827160493827158</v>
      </c>
      <c r="G41" s="148">
        <f t="shared" si="1"/>
        <v>12.260030864197532</v>
      </c>
    </row>
    <row r="42" spans="1:9" ht="10.5" customHeight="1">
      <c r="A42" s="138" t="s">
        <v>10</v>
      </c>
      <c r="B42" s="131">
        <f t="shared" ref="B42:G42" si="2">B11/$B11*100</f>
        <v>100</v>
      </c>
      <c r="C42" s="278">
        <f t="shared" si="2"/>
        <v>47.59527748955383</v>
      </c>
      <c r="D42" s="133">
        <f t="shared" si="2"/>
        <v>52.404722510446163</v>
      </c>
      <c r="E42" s="133">
        <f t="shared" si="2"/>
        <v>19.896800246782018</v>
      </c>
      <c r="F42" s="133">
        <f t="shared" si="2"/>
        <v>63.347261560896264</v>
      </c>
      <c r="G42" s="148">
        <f t="shared" si="2"/>
        <v>16.755938192321715</v>
      </c>
    </row>
    <row r="43" spans="1:9" ht="10.5" customHeight="1">
      <c r="A43" s="138" t="s">
        <v>23</v>
      </c>
      <c r="B43" s="131">
        <f t="shared" ref="B43:G43" si="3">B12/$B12*100</f>
        <v>100</v>
      </c>
      <c r="C43" s="278">
        <f t="shared" si="3"/>
        <v>48.451207204409599</v>
      </c>
      <c r="D43" s="133">
        <f t="shared" si="3"/>
        <v>51.548792795590401</v>
      </c>
      <c r="E43" s="133">
        <f t="shared" si="3"/>
        <v>23.938358823072743</v>
      </c>
      <c r="F43" s="133">
        <f t="shared" si="3"/>
        <v>59.987578604145639</v>
      </c>
      <c r="G43" s="148">
        <f t="shared" si="3"/>
        <v>16.074062572781617</v>
      </c>
    </row>
    <row r="44" spans="1:9" ht="10.5" customHeight="1">
      <c r="A44" s="138" t="s">
        <v>11</v>
      </c>
      <c r="B44" s="131">
        <f t="shared" ref="B44:G44" si="4">B13/$B13*100</f>
        <v>100</v>
      </c>
      <c r="C44" s="278">
        <f t="shared" si="4"/>
        <v>50.848626392985494</v>
      </c>
      <c r="D44" s="133">
        <f t="shared" si="4"/>
        <v>49.151373607014506</v>
      </c>
      <c r="E44" s="133">
        <f t="shared" si="4"/>
        <v>20.944864451312199</v>
      </c>
      <c r="F44" s="133">
        <f t="shared" si="4"/>
        <v>67.656059675649558</v>
      </c>
      <c r="G44" s="148">
        <f t="shared" si="4"/>
        <v>11.399075873038242</v>
      </c>
    </row>
    <row r="45" spans="1:9" ht="10.5" customHeight="1">
      <c r="A45" s="138" t="s">
        <v>12</v>
      </c>
      <c r="B45" s="131">
        <f t="shared" ref="B45:G45" si="5">B14/$B14*100</f>
        <v>100</v>
      </c>
      <c r="C45" s="278">
        <f t="shared" si="5"/>
        <v>47.939078931463797</v>
      </c>
      <c r="D45" s="133">
        <f t="shared" si="5"/>
        <v>52.060921068536203</v>
      </c>
      <c r="E45" s="133">
        <f t="shared" si="5"/>
        <v>15.798380273177806</v>
      </c>
      <c r="F45" s="133">
        <f t="shared" si="5"/>
        <v>72.982392521858259</v>
      </c>
      <c r="G45" s="148">
        <f t="shared" si="5"/>
        <v>11.219227204963939</v>
      </c>
    </row>
    <row r="46" spans="1:9" ht="10.5" customHeight="1">
      <c r="A46" s="138" t="s">
        <v>13</v>
      </c>
      <c r="B46" s="131">
        <f t="shared" ref="B46:G46" si="6">B15/$B15*100</f>
        <v>100</v>
      </c>
      <c r="C46" s="278">
        <f t="shared" si="6"/>
        <v>48.419015309672929</v>
      </c>
      <c r="D46" s="133">
        <f t="shared" si="6"/>
        <v>51.580984690327071</v>
      </c>
      <c r="E46" s="133">
        <f t="shared" si="6"/>
        <v>22.944937369519831</v>
      </c>
      <c r="F46" s="133">
        <f t="shared" si="6"/>
        <v>62.252087682672233</v>
      </c>
      <c r="G46" s="148">
        <f t="shared" si="6"/>
        <v>14.802974947807934</v>
      </c>
    </row>
    <row r="47" spans="1:9" ht="10.5" customHeight="1">
      <c r="A47" s="138" t="s">
        <v>14</v>
      </c>
      <c r="B47" s="131">
        <f t="shared" ref="B47:G47" si="7">B16/$B16*100</f>
        <v>100</v>
      </c>
      <c r="C47" s="278">
        <f t="shared" si="7"/>
        <v>48.584136900719813</v>
      </c>
      <c r="D47" s="133">
        <f t="shared" si="7"/>
        <v>51.415863099280187</v>
      </c>
      <c r="E47" s="133">
        <f t="shared" si="7"/>
        <v>20.618294173570558</v>
      </c>
      <c r="F47" s="133">
        <f t="shared" si="7"/>
        <v>66.345239712073877</v>
      </c>
      <c r="G47" s="148">
        <f t="shared" si="7"/>
        <v>13.03646611435556</v>
      </c>
    </row>
    <row r="48" spans="1:9" ht="10.5" customHeight="1">
      <c r="A48" s="138" t="s">
        <v>15</v>
      </c>
      <c r="B48" s="131">
        <f t="shared" ref="B48:G48" si="8">B17/$B17*100</f>
        <v>100</v>
      </c>
      <c r="C48" s="278">
        <f t="shared" si="8"/>
        <v>48.221989040457039</v>
      </c>
      <c r="D48" s="133">
        <f t="shared" si="8"/>
        <v>51.778010959542961</v>
      </c>
      <c r="E48" s="133">
        <f t="shared" si="8"/>
        <v>22.948972057051805</v>
      </c>
      <c r="F48" s="133">
        <f t="shared" si="8"/>
        <v>60.767168007461812</v>
      </c>
      <c r="G48" s="148">
        <f t="shared" si="8"/>
        <v>16.283859935486376</v>
      </c>
    </row>
    <row r="49" spans="1:7" ht="10.5" customHeight="1">
      <c r="A49" s="138" t="s">
        <v>5</v>
      </c>
      <c r="B49" s="131">
        <f t="shared" ref="B49:G49" si="9">B18/$B18*100</f>
        <v>100</v>
      </c>
      <c r="C49" s="278">
        <f t="shared" si="9"/>
        <v>47.962136336107307</v>
      </c>
      <c r="D49" s="133">
        <f t="shared" si="9"/>
        <v>52.037863663892693</v>
      </c>
      <c r="E49" s="133">
        <f t="shared" si="9"/>
        <v>13.180502904824925</v>
      </c>
      <c r="F49" s="133">
        <f t="shared" si="9"/>
        <v>75.231600906215661</v>
      </c>
      <c r="G49" s="148">
        <f t="shared" si="9"/>
        <v>11.587896188959421</v>
      </c>
    </row>
    <row r="50" spans="1:7" ht="10.5" customHeight="1">
      <c r="A50" s="138" t="s">
        <v>16</v>
      </c>
      <c r="B50" s="131">
        <f t="shared" ref="B50:G50" si="10">B19/$B19*100</f>
        <v>100</v>
      </c>
      <c r="C50" s="278">
        <f t="shared" si="10"/>
        <v>48.514632799558257</v>
      </c>
      <c r="D50" s="133">
        <f t="shared" si="10"/>
        <v>51.485367200441743</v>
      </c>
      <c r="E50" s="133">
        <f t="shared" si="10"/>
        <v>22.979937419473586</v>
      </c>
      <c r="F50" s="133">
        <f t="shared" si="10"/>
        <v>62.212405669059457</v>
      </c>
      <c r="G50" s="148">
        <f t="shared" si="10"/>
        <v>14.80765691146696</v>
      </c>
    </row>
    <row r="51" spans="1:7" ht="10.5" customHeight="1">
      <c r="A51" s="138" t="s">
        <v>17</v>
      </c>
      <c r="B51" s="131">
        <f t="shared" ref="B51:G51" si="11">B20/$B20*100</f>
        <v>100</v>
      </c>
      <c r="C51" s="278">
        <f t="shared" si="11"/>
        <v>49.986712729205422</v>
      </c>
      <c r="D51" s="133">
        <f t="shared" si="11"/>
        <v>50.013287270794585</v>
      </c>
      <c r="E51" s="133">
        <f t="shared" si="11"/>
        <v>24.953494552218974</v>
      </c>
      <c r="F51" s="133">
        <f t="shared" si="11"/>
        <v>63.823190716626812</v>
      </c>
      <c r="G51" s="148">
        <f t="shared" si="11"/>
        <v>11.223314731154222</v>
      </c>
    </row>
    <row r="52" spans="1:7" ht="10.5" customHeight="1">
      <c r="A52" s="138" t="s">
        <v>24</v>
      </c>
      <c r="B52" s="131">
        <f t="shared" ref="B52:G52" si="12">B21/$B21*100</f>
        <v>100</v>
      </c>
      <c r="C52" s="278">
        <f t="shared" si="12"/>
        <v>49.778988121246606</v>
      </c>
      <c r="D52" s="133">
        <f t="shared" si="12"/>
        <v>50.221011878753394</v>
      </c>
      <c r="E52" s="133">
        <f t="shared" si="12"/>
        <v>26.508215545010209</v>
      </c>
      <c r="F52" s="133">
        <f t="shared" si="12"/>
        <v>61.538852364064986</v>
      </c>
      <c r="G52" s="148">
        <f t="shared" si="12"/>
        <v>11.952932090924795</v>
      </c>
    </row>
    <row r="53" spans="1:7" ht="10.5" customHeight="1">
      <c r="A53" s="138" t="s">
        <v>28</v>
      </c>
      <c r="B53" s="131">
        <f t="shared" ref="B53:G53" si="13">B22/$B22*100</f>
        <v>100</v>
      </c>
      <c r="C53" s="278">
        <f t="shared" si="13"/>
        <v>49.833866601033719</v>
      </c>
      <c r="D53" s="133">
        <f t="shared" si="13"/>
        <v>50.166133398966281</v>
      </c>
      <c r="E53" s="133">
        <f t="shared" si="13"/>
        <v>15.593978177044876</v>
      </c>
      <c r="F53" s="133">
        <f t="shared" si="13"/>
        <v>73.871933710722786</v>
      </c>
      <c r="G53" s="148">
        <f t="shared" si="13"/>
        <v>10.534088112232341</v>
      </c>
    </row>
    <row r="54" spans="1:7" ht="10.5" customHeight="1">
      <c r="A54" s="138" t="s">
        <v>42</v>
      </c>
      <c r="B54" s="131">
        <f t="shared" ref="B54:G54" si="14">B23/$B23*100</f>
        <v>100</v>
      </c>
      <c r="C54" s="278">
        <f t="shared" si="14"/>
        <v>52.316409287856899</v>
      </c>
      <c r="D54" s="133">
        <f t="shared" si="14"/>
        <v>47.683590712143101</v>
      </c>
      <c r="E54" s="133">
        <f t="shared" si="14"/>
        <v>20.645854164352109</v>
      </c>
      <c r="F54" s="133">
        <f t="shared" si="14"/>
        <v>69.732992630448464</v>
      </c>
      <c r="G54" s="148">
        <f t="shared" si="14"/>
        <v>9.6211532051994215</v>
      </c>
    </row>
    <row r="55" spans="1:7" ht="10.5" customHeight="1">
      <c r="A55" s="138" t="s">
        <v>18</v>
      </c>
      <c r="B55" s="131">
        <f t="shared" ref="B55:G55" si="15">B24/$B24*100</f>
        <v>100</v>
      </c>
      <c r="C55" s="278">
        <f t="shared" si="15"/>
        <v>49.528148640913386</v>
      </c>
      <c r="D55" s="133">
        <f t="shared" si="15"/>
        <v>50.471851359086614</v>
      </c>
      <c r="E55" s="133">
        <f t="shared" si="15"/>
        <v>22.585436037067407</v>
      </c>
      <c r="F55" s="133">
        <f t="shared" si="15"/>
        <v>66.653258868484969</v>
      </c>
      <c r="G55" s="148">
        <f t="shared" si="15"/>
        <v>10.761305094447625</v>
      </c>
    </row>
    <row r="56" spans="1:7" ht="10.5" customHeight="1">
      <c r="A56" s="138" t="s">
        <v>19</v>
      </c>
      <c r="B56" s="131">
        <f t="shared" ref="B56:G56" si="16">B25/$B25*100</f>
        <v>100</v>
      </c>
      <c r="C56" s="278">
        <f t="shared" si="16"/>
        <v>46.536756979028645</v>
      </c>
      <c r="D56" s="133">
        <f t="shared" si="16"/>
        <v>53.463243020971355</v>
      </c>
      <c r="E56" s="133">
        <f t="shared" si="16"/>
        <v>19.42934161831224</v>
      </c>
      <c r="F56" s="133">
        <f t="shared" si="16"/>
        <v>61.61876913236167</v>
      </c>
      <c r="G56" s="148">
        <f t="shared" si="16"/>
        <v>18.951889249326083</v>
      </c>
    </row>
    <row r="57" spans="1:7" ht="10.5" customHeight="1">
      <c r="A57" s="138" t="s">
        <v>20</v>
      </c>
      <c r="B57" s="131">
        <f t="shared" ref="B57:G57" si="17">B26/$B26*100</f>
        <v>100</v>
      </c>
      <c r="C57" s="278">
        <f t="shared" si="17"/>
        <v>46.215029084721614</v>
      </c>
      <c r="D57" s="133">
        <f t="shared" si="17"/>
        <v>53.784970915278386</v>
      </c>
      <c r="E57" s="133">
        <f t="shared" si="17"/>
        <v>18.81207708440505</v>
      </c>
      <c r="F57" s="133">
        <f t="shared" si="17"/>
        <v>59.993668632028808</v>
      </c>
      <c r="G57" s="148">
        <f t="shared" si="17"/>
        <v>21.194254283566146</v>
      </c>
    </row>
    <row r="58" spans="1:7" ht="10.5" customHeight="1">
      <c r="A58" s="138" t="s">
        <v>40</v>
      </c>
      <c r="B58" s="131">
        <f t="shared" ref="B58:G58" si="18">B27/$B27*100</f>
        <v>100</v>
      </c>
      <c r="C58" s="278">
        <f t="shared" si="18"/>
        <v>46.593089424228012</v>
      </c>
      <c r="D58" s="133">
        <f t="shared" si="18"/>
        <v>53.406910575771981</v>
      </c>
      <c r="E58" s="133">
        <f t="shared" si="18"/>
        <v>18.508010954590926</v>
      </c>
      <c r="F58" s="133">
        <f t="shared" si="18"/>
        <v>64.694402991193684</v>
      </c>
      <c r="G58" s="148">
        <f t="shared" si="18"/>
        <v>16.797586054215387</v>
      </c>
    </row>
    <row r="59" spans="1:7" ht="10.5" customHeight="1">
      <c r="A59" s="138" t="s">
        <v>41</v>
      </c>
      <c r="B59" s="131">
        <f t="shared" ref="B59:G59" si="19">B28/$B28*100</f>
        <v>100</v>
      </c>
      <c r="C59" s="278">
        <f t="shared" si="19"/>
        <v>46.936522106845842</v>
      </c>
      <c r="D59" s="133">
        <f t="shared" si="19"/>
        <v>53.063477893154165</v>
      </c>
      <c r="E59" s="133">
        <f t="shared" si="19"/>
        <v>19.88911337687356</v>
      </c>
      <c r="F59" s="133">
        <f t="shared" si="19"/>
        <v>60.560071418503028</v>
      </c>
      <c r="G59" s="148">
        <f t="shared" si="19"/>
        <v>19.550815204623408</v>
      </c>
    </row>
    <row r="60" spans="1:7" ht="12.75" customHeight="1">
      <c r="A60" s="140" t="s">
        <v>21</v>
      </c>
      <c r="B60" s="132">
        <f t="shared" ref="B60:G60" si="20">B29/$B29*100</f>
        <v>100</v>
      </c>
      <c r="C60" s="134">
        <f t="shared" si="20"/>
        <v>48.972077519799591</v>
      </c>
      <c r="D60" s="134">
        <f t="shared" si="20"/>
        <v>51.027922480200402</v>
      </c>
      <c r="E60" s="134">
        <f t="shared" si="20"/>
        <v>20.978409566869509</v>
      </c>
      <c r="F60" s="134">
        <f t="shared" si="20"/>
        <v>65.665525857716872</v>
      </c>
      <c r="G60" s="149">
        <f t="shared" si="20"/>
        <v>13.35606457541363</v>
      </c>
    </row>
    <row r="61" spans="1:7" s="10" customFormat="1" ht="10.5" customHeight="1">
      <c r="A61" s="139" t="s">
        <v>87</v>
      </c>
      <c r="B61" s="126">
        <f t="shared" ref="B61:G61" si="21">B30/$B30*100</f>
        <v>100</v>
      </c>
      <c r="C61" s="133">
        <f t="shared" si="21"/>
        <v>49.098899320034654</v>
      </c>
      <c r="D61" s="133">
        <f t="shared" si="21"/>
        <v>50.901100679965353</v>
      </c>
      <c r="E61" s="133">
        <f t="shared" si="21"/>
        <v>20.136901561533435</v>
      </c>
      <c r="F61" s="133">
        <f t="shared" si="21"/>
        <v>59.108421973295279</v>
      </c>
      <c r="G61" s="148">
        <f t="shared" si="21"/>
        <v>20.754676465171286</v>
      </c>
    </row>
    <row r="62" spans="1:7" s="11" customFormat="1" ht="12.75" customHeight="1">
      <c r="A62" s="141" t="s">
        <v>38</v>
      </c>
      <c r="B62" s="144">
        <f t="shared" ref="B62:G62" si="22">B31/$B31*100</f>
        <v>100</v>
      </c>
      <c r="C62" s="269">
        <f t="shared" si="22"/>
        <v>49.527524697935014</v>
      </c>
      <c r="D62" s="269">
        <f t="shared" si="22"/>
        <v>50.472475302064993</v>
      </c>
      <c r="E62" s="269">
        <f t="shared" si="22"/>
        <v>19.022476389281493</v>
      </c>
      <c r="F62" s="269">
        <f t="shared" si="22"/>
        <v>58.921263780469246</v>
      </c>
      <c r="G62" s="270">
        <f t="shared" si="22"/>
        <v>22.05625983024926</v>
      </c>
    </row>
    <row r="63" spans="1:7" s="10" customFormat="1" ht="10.5" customHeight="1">
      <c r="A63" s="139" t="s">
        <v>88</v>
      </c>
      <c r="B63" s="126">
        <f t="shared" ref="B63:G63" si="23">B32/$B32*100</f>
        <v>100</v>
      </c>
      <c r="C63" s="133">
        <f t="shared" si="23"/>
        <v>48.479542963494161</v>
      </c>
      <c r="D63" s="133">
        <f t="shared" si="23"/>
        <v>51.520457036505839</v>
      </c>
      <c r="E63" s="133">
        <f t="shared" si="23"/>
        <v>19.236737522994531</v>
      </c>
      <c r="F63" s="133">
        <f t="shared" si="23"/>
        <v>59.185460022496862</v>
      </c>
      <c r="G63" s="148">
        <f t="shared" si="23"/>
        <v>21.577802454508607</v>
      </c>
    </row>
    <row r="64" spans="1:7" s="11" customFormat="1" ht="12.75" customHeight="1">
      <c r="A64" s="141" t="s">
        <v>39</v>
      </c>
      <c r="B64" s="144">
        <f t="shared" ref="B64:G64" si="24">B33/$B33*100</f>
        <v>100</v>
      </c>
      <c r="C64" s="269">
        <f t="shared" si="24"/>
        <v>48.999367165304506</v>
      </c>
      <c r="D64" s="269">
        <f t="shared" si="24"/>
        <v>51.000632834695502</v>
      </c>
      <c r="E64" s="269">
        <f t="shared" si="24"/>
        <v>19.630855404004365</v>
      </c>
      <c r="F64" s="269">
        <f t="shared" si="24"/>
        <v>59.803336519947756</v>
      </c>
      <c r="G64" s="270">
        <f t="shared" si="24"/>
        <v>20.56580807604788</v>
      </c>
    </row>
    <row r="65" spans="1:7" s="11" customFormat="1" ht="15" customHeight="1">
      <c r="A65" s="140" t="s">
        <v>71</v>
      </c>
      <c r="B65" s="128">
        <f t="shared" ref="B65:G65" si="25">B34/$B34*100</f>
        <v>100</v>
      </c>
      <c r="C65" s="134">
        <f t="shared" si="25"/>
        <v>49.303483744106032</v>
      </c>
      <c r="D65" s="134">
        <f t="shared" si="25"/>
        <v>50.696516255893975</v>
      </c>
      <c r="E65" s="134">
        <f t="shared" si="25"/>
        <v>19.419818642873548</v>
      </c>
      <c r="F65" s="134">
        <f t="shared" si="25"/>
        <v>59.910947708700824</v>
      </c>
      <c r="G65" s="149">
        <f t="shared" si="25"/>
        <v>20.669233648425624</v>
      </c>
    </row>
    <row r="66" spans="1:7" ht="6" customHeight="1">
      <c r="A66" s="8"/>
      <c r="B66" s="43"/>
    </row>
    <row r="67" spans="1:7" s="63" customFormat="1" ht="9">
      <c r="A67" s="54" t="s">
        <v>155</v>
      </c>
      <c r="B67" s="54"/>
    </row>
  </sheetData>
  <mergeCells count="11">
    <mergeCell ref="A5:I5"/>
    <mergeCell ref="E38:G38"/>
    <mergeCell ref="E7:G7"/>
    <mergeCell ref="I7:I8"/>
    <mergeCell ref="H7:H8"/>
    <mergeCell ref="A38:A39"/>
    <mergeCell ref="B38:B39"/>
    <mergeCell ref="A7:A8"/>
    <mergeCell ref="B7:B8"/>
    <mergeCell ref="C7:D7"/>
    <mergeCell ref="C38:D38"/>
  </mergeCells>
  <phoneticPr fontId="7" type="noConversion"/>
  <hyperlinks>
    <hyperlink ref="I1" location="F!A1" display="Retour au menu" xr:uid="{00000000-0004-0000-0200-000000000000}"/>
  </hyperlinks>
  <pageMargins left="0.7" right="0.7" top="0.75" bottom="0.75" header="0.3" footer="0.3"/>
  <pageSetup paperSize="9" scale="88" fitToHeight="2" orientation="landscape" r:id="rId1"/>
  <headerFooter alignWithMargins="0">
    <oddFooter>&amp;L&amp;8&amp;K002060Le marché du travail bruxellois : Données statistiques - Caractéristiques des communes de la Région bruxelloise
Elaboration : view.brussels, www.actiris.be&amp;R&amp;8F &amp;P</oddFooter>
  </headerFooter>
  <rowBreaks count="1" manualBreakCount="1">
    <brk id="36"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51"/>
  <sheetViews>
    <sheetView showGridLines="0" zoomScaleNormal="100" zoomScaleSheetLayoutView="80" workbookViewId="0"/>
  </sheetViews>
  <sheetFormatPr baseColWidth="10" defaultColWidth="11.42578125" defaultRowHeight="12.75"/>
  <cols>
    <col min="1" max="1" width="23.7109375" customWidth="1"/>
    <col min="2" max="9" width="11" customWidth="1"/>
    <col min="10" max="10" width="6.7109375" bestFit="1" customWidth="1"/>
  </cols>
  <sheetData>
    <row r="1" spans="1:10" ht="23.25">
      <c r="A1" s="55" t="s">
        <v>109</v>
      </c>
    </row>
    <row r="2" spans="1:10" s="61" customFormat="1" ht="3" customHeight="1">
      <c r="A2" s="60"/>
    </row>
    <row r="3" spans="1:10" s="61" customFormat="1" ht="15.75" customHeight="1">
      <c r="A3" s="62" t="s">
        <v>110</v>
      </c>
      <c r="I3" s="53" t="s">
        <v>107</v>
      </c>
    </row>
    <row r="4" spans="1:10" s="61" customFormat="1" ht="3" customHeight="1">
      <c r="A4" s="62"/>
    </row>
    <row r="5" spans="1:10" s="10" customFormat="1" ht="19.5" customHeight="1">
      <c r="A5" s="51" t="s">
        <v>211</v>
      </c>
      <c r="B5" s="52"/>
      <c r="C5" s="52"/>
      <c r="D5" s="52"/>
      <c r="E5" s="52"/>
      <c r="F5" s="52"/>
      <c r="G5" s="52"/>
      <c r="H5" s="52"/>
      <c r="I5" s="52"/>
    </row>
    <row r="6" spans="1:10" s="10" customFormat="1" ht="6" customHeight="1">
      <c r="A6" s="36"/>
    </row>
    <row r="7" spans="1:10" s="10" customFormat="1" ht="6" customHeight="1">
      <c r="A7" s="391"/>
      <c r="B7" s="395" t="s">
        <v>0</v>
      </c>
      <c r="C7" s="395"/>
      <c r="D7" s="395"/>
      <c r="E7" s="395"/>
      <c r="F7" s="395"/>
      <c r="G7" s="395"/>
      <c r="H7" s="395"/>
      <c r="I7" s="396"/>
    </row>
    <row r="8" spans="1:10" s="56" customFormat="1" ht="12" customHeight="1">
      <c r="A8" s="392"/>
      <c r="B8" s="387"/>
      <c r="C8" s="387"/>
      <c r="D8" s="387"/>
      <c r="E8" s="387"/>
      <c r="F8" s="387"/>
      <c r="G8" s="387"/>
      <c r="H8" s="387"/>
      <c r="I8" s="389"/>
      <c r="J8" s="11"/>
    </row>
    <row r="9" spans="1:10" s="10" customFormat="1" ht="6" customHeight="1">
      <c r="A9" s="392"/>
      <c r="B9" s="387"/>
      <c r="C9" s="387"/>
      <c r="D9" s="387"/>
      <c r="E9" s="387"/>
      <c r="F9" s="387"/>
      <c r="G9" s="387"/>
      <c r="H9" s="387"/>
      <c r="I9" s="389"/>
    </row>
    <row r="10" spans="1:10" s="56" customFormat="1" ht="3.95" customHeight="1">
      <c r="A10" s="393"/>
      <c r="B10" s="395" t="s">
        <v>1</v>
      </c>
      <c r="C10" s="397" t="s">
        <v>177</v>
      </c>
      <c r="D10" s="395" t="s">
        <v>139</v>
      </c>
      <c r="E10" s="395" t="s">
        <v>8</v>
      </c>
      <c r="F10" s="395" t="s">
        <v>1</v>
      </c>
      <c r="G10" s="397" t="s">
        <v>177</v>
      </c>
      <c r="H10" s="395" t="s">
        <v>139</v>
      </c>
      <c r="I10" s="396" t="s">
        <v>8</v>
      </c>
    </row>
    <row r="11" spans="1:10" s="56" customFormat="1" ht="33" customHeight="1">
      <c r="A11" s="393"/>
      <c r="B11" s="387"/>
      <c r="C11" s="398"/>
      <c r="D11" s="387"/>
      <c r="E11" s="387"/>
      <c r="F11" s="387"/>
      <c r="G11" s="398"/>
      <c r="H11" s="387"/>
      <c r="I11" s="389"/>
    </row>
    <row r="12" spans="1:10" s="56" customFormat="1" ht="3.95" customHeight="1">
      <c r="A12" s="393"/>
      <c r="B12" s="388"/>
      <c r="C12" s="399"/>
      <c r="D12" s="388"/>
      <c r="E12" s="388"/>
      <c r="F12" s="388"/>
      <c r="G12" s="399"/>
      <c r="H12" s="388"/>
      <c r="I12" s="390"/>
    </row>
    <row r="13" spans="1:10" s="56" customFormat="1" ht="3.95" customHeight="1">
      <c r="A13" s="392"/>
      <c r="B13" s="387" t="s">
        <v>140</v>
      </c>
      <c r="C13" s="387"/>
      <c r="D13" s="387"/>
      <c r="E13" s="387"/>
      <c r="F13" s="387" t="s">
        <v>27</v>
      </c>
      <c r="G13" s="387"/>
      <c r="H13" s="387"/>
      <c r="I13" s="389"/>
    </row>
    <row r="14" spans="1:10" s="56" customFormat="1" ht="12.75" customHeight="1">
      <c r="A14" s="392"/>
      <c r="B14" s="387"/>
      <c r="C14" s="387"/>
      <c r="D14" s="387"/>
      <c r="E14" s="387"/>
      <c r="F14" s="387"/>
      <c r="G14" s="387"/>
      <c r="H14" s="387"/>
      <c r="I14" s="389"/>
    </row>
    <row r="15" spans="1:10" s="56" customFormat="1" ht="3.95" customHeight="1">
      <c r="A15" s="394"/>
      <c r="B15" s="388"/>
      <c r="C15" s="388"/>
      <c r="D15" s="388"/>
      <c r="E15" s="388"/>
      <c r="F15" s="388"/>
      <c r="G15" s="388"/>
      <c r="H15" s="388"/>
      <c r="I15" s="390"/>
    </row>
    <row r="16" spans="1:10" s="56" customFormat="1" ht="3.95" customHeight="1">
      <c r="A16" s="266"/>
      <c r="B16" s="137"/>
      <c r="C16" s="267"/>
      <c r="D16" s="267"/>
      <c r="E16" s="267"/>
      <c r="F16" s="267"/>
      <c r="G16" s="267"/>
      <c r="H16" s="267"/>
      <c r="I16" s="293"/>
    </row>
    <row r="17" spans="1:9" s="10" customFormat="1" ht="10.5" customHeight="1">
      <c r="A17" s="135" t="s">
        <v>85</v>
      </c>
      <c r="B17" s="147"/>
      <c r="C17" s="147"/>
      <c r="D17" s="147"/>
      <c r="E17" s="147"/>
      <c r="F17" s="147"/>
      <c r="G17" s="147"/>
      <c r="H17" s="147"/>
      <c r="I17" s="268"/>
    </row>
    <row r="18" spans="1:9" s="10" customFormat="1" ht="10.5" customHeight="1">
      <c r="A18" s="138" t="s">
        <v>9</v>
      </c>
      <c r="B18" s="131">
        <v>85106</v>
      </c>
      <c r="C18" s="131">
        <v>24169</v>
      </c>
      <c r="D18" s="131">
        <v>20325</v>
      </c>
      <c r="E18" s="131">
        <v>129600</v>
      </c>
      <c r="F18" s="133">
        <f>B18/E18*100</f>
        <v>65.668209876543216</v>
      </c>
      <c r="G18" s="133">
        <f>C18/E18*100</f>
        <v>18.648919753086421</v>
      </c>
      <c r="H18" s="133">
        <f>D18/E18*100</f>
        <v>15.682870370370368</v>
      </c>
      <c r="I18" s="148">
        <f>E18/E18*100</f>
        <v>100</v>
      </c>
    </row>
    <row r="19" spans="1:9" s="10" customFormat="1" ht="10.5" customHeight="1">
      <c r="A19" s="138" t="s">
        <v>10</v>
      </c>
      <c r="B19" s="131">
        <v>24464</v>
      </c>
      <c r="C19" s="131">
        <v>7630</v>
      </c>
      <c r="D19" s="131">
        <v>3565</v>
      </c>
      <c r="E19" s="131">
        <v>35659</v>
      </c>
      <c r="F19" s="133">
        <f t="shared" ref="F19:F42" si="0">B19/E19*100</f>
        <v>68.605401160997232</v>
      </c>
      <c r="G19" s="133">
        <f t="shared" ref="G19:G42" si="1">C19/E19*100</f>
        <v>21.397122746010826</v>
      </c>
      <c r="H19" s="133">
        <f t="shared" ref="H19:H42" si="2">D19/E19*100</f>
        <v>9.9974760929919508</v>
      </c>
      <c r="I19" s="148">
        <f t="shared" ref="I19:I42" si="3">E19/E19*100</f>
        <v>100</v>
      </c>
    </row>
    <row r="20" spans="1:9" s="10" customFormat="1" ht="10.5" customHeight="1">
      <c r="A20" s="138" t="s">
        <v>23</v>
      </c>
      <c r="B20" s="131">
        <v>20276</v>
      </c>
      <c r="C20" s="131">
        <v>3150</v>
      </c>
      <c r="D20" s="131">
        <v>2336</v>
      </c>
      <c r="E20" s="131">
        <v>25762</v>
      </c>
      <c r="F20" s="133">
        <f t="shared" si="0"/>
        <v>78.705069482183063</v>
      </c>
      <c r="G20" s="133">
        <f t="shared" si="1"/>
        <v>12.227311544134773</v>
      </c>
      <c r="H20" s="133">
        <f t="shared" si="2"/>
        <v>9.0676189736821673</v>
      </c>
      <c r="I20" s="148">
        <f t="shared" si="3"/>
        <v>100</v>
      </c>
    </row>
    <row r="21" spans="1:9" s="10" customFormat="1" ht="10.5" customHeight="1">
      <c r="A21" s="138" t="s">
        <v>11</v>
      </c>
      <c r="B21" s="131">
        <v>121702</v>
      </c>
      <c r="C21" s="131">
        <v>45043</v>
      </c>
      <c r="D21" s="131">
        <v>31929</v>
      </c>
      <c r="E21" s="131">
        <v>198674</v>
      </c>
      <c r="F21" s="133">
        <f t="shared" si="0"/>
        <v>61.257134803748855</v>
      </c>
      <c r="G21" s="133">
        <f t="shared" si="1"/>
        <v>22.67181412766643</v>
      </c>
      <c r="H21" s="133">
        <f t="shared" si="2"/>
        <v>16.071051068584715</v>
      </c>
      <c r="I21" s="148">
        <f t="shared" si="3"/>
        <v>100</v>
      </c>
    </row>
    <row r="22" spans="1:9" s="10" customFormat="1" ht="10.5" customHeight="1">
      <c r="A22" s="138" t="s">
        <v>12</v>
      </c>
      <c r="B22" s="131">
        <v>25112</v>
      </c>
      <c r="C22" s="131">
        <v>17994</v>
      </c>
      <c r="D22" s="131">
        <v>6532</v>
      </c>
      <c r="E22" s="131">
        <v>49638</v>
      </c>
      <c r="F22" s="133">
        <f t="shared" si="0"/>
        <v>50.590273580724443</v>
      </c>
      <c r="G22" s="133">
        <f t="shared" si="1"/>
        <v>36.250453281759945</v>
      </c>
      <c r="H22" s="133">
        <f t="shared" si="2"/>
        <v>13.159273137515612</v>
      </c>
      <c r="I22" s="148">
        <f t="shared" si="3"/>
        <v>100</v>
      </c>
    </row>
    <row r="23" spans="1:9" s="10" customFormat="1" ht="10.5" customHeight="1">
      <c r="A23" s="138" t="s">
        <v>13</v>
      </c>
      <c r="B23" s="131">
        <v>31565</v>
      </c>
      <c r="C23" s="131">
        <v>6863</v>
      </c>
      <c r="D23" s="131">
        <v>7556</v>
      </c>
      <c r="E23" s="131">
        <v>45984</v>
      </c>
      <c r="F23" s="133">
        <f t="shared" si="0"/>
        <v>68.64344119693807</v>
      </c>
      <c r="G23" s="133">
        <f t="shared" si="1"/>
        <v>14.924756437021571</v>
      </c>
      <c r="H23" s="133">
        <f t="shared" si="2"/>
        <v>16.431802366040362</v>
      </c>
      <c r="I23" s="148">
        <f t="shared" si="3"/>
        <v>100</v>
      </c>
    </row>
    <row r="24" spans="1:9" s="10" customFormat="1" ht="10.5" customHeight="1">
      <c r="A24" s="138" t="s">
        <v>14</v>
      </c>
      <c r="B24" s="131">
        <v>37845</v>
      </c>
      <c r="C24" s="131">
        <v>14448</v>
      </c>
      <c r="D24" s="131">
        <v>6611</v>
      </c>
      <c r="E24" s="131">
        <v>58904</v>
      </c>
      <c r="F24" s="133">
        <f t="shared" si="0"/>
        <v>64.248607904386802</v>
      </c>
      <c r="G24" s="133">
        <f t="shared" si="1"/>
        <v>24.528045633573274</v>
      </c>
      <c r="H24" s="133">
        <f t="shared" si="2"/>
        <v>11.223346462039929</v>
      </c>
      <c r="I24" s="148">
        <f t="shared" si="3"/>
        <v>100</v>
      </c>
    </row>
    <row r="25" spans="1:9" s="10" customFormat="1" ht="10.5" customHeight="1">
      <c r="A25" s="138" t="s">
        <v>15</v>
      </c>
      <c r="B25" s="131">
        <v>19428</v>
      </c>
      <c r="C25" s="131">
        <v>3777</v>
      </c>
      <c r="D25" s="131">
        <v>2526</v>
      </c>
      <c r="E25" s="131">
        <v>25731</v>
      </c>
      <c r="F25" s="133">
        <f t="shared" si="0"/>
        <v>75.504255567214642</v>
      </c>
      <c r="G25" s="133">
        <f t="shared" si="1"/>
        <v>14.678792118456338</v>
      </c>
      <c r="H25" s="133">
        <f t="shared" si="2"/>
        <v>9.8169523143290185</v>
      </c>
      <c r="I25" s="148">
        <f t="shared" si="3"/>
        <v>100</v>
      </c>
    </row>
    <row r="26" spans="1:9" s="10" customFormat="1" ht="10.5" customHeight="1">
      <c r="A26" s="138" t="s">
        <v>5</v>
      </c>
      <c r="B26" s="131">
        <v>44127</v>
      </c>
      <c r="C26" s="131">
        <v>33110</v>
      </c>
      <c r="D26" s="131">
        <v>11925</v>
      </c>
      <c r="E26" s="131">
        <v>89162</v>
      </c>
      <c r="F26" s="133">
        <f t="shared" si="0"/>
        <v>49.490814472533138</v>
      </c>
      <c r="G26" s="133">
        <f t="shared" si="1"/>
        <v>37.134653776272401</v>
      </c>
      <c r="H26" s="133">
        <f t="shared" si="2"/>
        <v>13.374531751194455</v>
      </c>
      <c r="I26" s="148">
        <f t="shared" si="3"/>
        <v>100</v>
      </c>
    </row>
    <row r="27" spans="1:9" s="10" customFormat="1" ht="10.5" customHeight="1">
      <c r="A27" s="138" t="s">
        <v>16</v>
      </c>
      <c r="B27" s="131">
        <v>40006</v>
      </c>
      <c r="C27" s="131">
        <v>7909</v>
      </c>
      <c r="D27" s="131">
        <v>6415</v>
      </c>
      <c r="E27" s="131">
        <v>54330</v>
      </c>
      <c r="F27" s="133">
        <f t="shared" si="0"/>
        <v>73.635192343088534</v>
      </c>
      <c r="G27" s="133">
        <f t="shared" si="1"/>
        <v>14.557334805816307</v>
      </c>
      <c r="H27" s="133">
        <f t="shared" si="2"/>
        <v>11.807472851095159</v>
      </c>
      <c r="I27" s="148">
        <f t="shared" si="3"/>
        <v>100</v>
      </c>
    </row>
    <row r="28" spans="1:9" s="10" customFormat="1" ht="10.5" customHeight="1">
      <c r="A28" s="138" t="s">
        <v>17</v>
      </c>
      <c r="B28" s="131">
        <v>15079</v>
      </c>
      <c r="C28" s="131">
        <v>4088</v>
      </c>
      <c r="D28" s="131">
        <v>3411</v>
      </c>
      <c r="E28" s="131">
        <v>22578</v>
      </c>
      <c r="F28" s="133">
        <f t="shared" si="0"/>
        <v>66.786252103817873</v>
      </c>
      <c r="G28" s="133">
        <f t="shared" si="1"/>
        <v>18.106121002746036</v>
      </c>
      <c r="H28" s="133">
        <f t="shared" si="2"/>
        <v>15.107626893436088</v>
      </c>
      <c r="I28" s="148">
        <f t="shared" si="3"/>
        <v>100</v>
      </c>
    </row>
    <row r="29" spans="1:9" s="10" customFormat="1" ht="10.5" customHeight="1">
      <c r="A29" s="138" t="s">
        <v>24</v>
      </c>
      <c r="B29" s="131">
        <v>69362</v>
      </c>
      <c r="C29" s="131">
        <v>13127</v>
      </c>
      <c r="D29" s="131">
        <v>15922</v>
      </c>
      <c r="E29" s="131">
        <v>98411</v>
      </c>
      <c r="F29" s="133">
        <f t="shared" si="0"/>
        <v>70.481958317667733</v>
      </c>
      <c r="G29" s="133">
        <f t="shared" si="1"/>
        <v>13.33895601101503</v>
      </c>
      <c r="H29" s="133">
        <f t="shared" si="2"/>
        <v>16.179085671317232</v>
      </c>
      <c r="I29" s="148">
        <f t="shared" si="3"/>
        <v>100</v>
      </c>
    </row>
    <row r="30" spans="1:9" s="10" customFormat="1" ht="10.5" customHeight="1">
      <c r="A30" s="138" t="s">
        <v>28</v>
      </c>
      <c r="B30" s="131">
        <v>24656</v>
      </c>
      <c r="C30" s="131">
        <v>16961</v>
      </c>
      <c r="D30" s="131">
        <v>7139</v>
      </c>
      <c r="E30" s="131">
        <v>48756</v>
      </c>
      <c r="F30" s="133">
        <f t="shared" si="0"/>
        <v>50.57018623348921</v>
      </c>
      <c r="G30" s="133">
        <f t="shared" si="1"/>
        <v>34.787513331692509</v>
      </c>
      <c r="H30" s="133">
        <f t="shared" si="2"/>
        <v>14.642300434818278</v>
      </c>
      <c r="I30" s="148">
        <f t="shared" si="3"/>
        <v>100</v>
      </c>
    </row>
    <row r="31" spans="1:9" s="10" customFormat="1" ht="10.5" customHeight="1">
      <c r="A31" s="138" t="s">
        <v>42</v>
      </c>
      <c r="B31" s="131">
        <v>14866</v>
      </c>
      <c r="C31" s="131">
        <v>6986</v>
      </c>
      <c r="D31" s="131">
        <v>5151</v>
      </c>
      <c r="E31" s="131">
        <v>27003</v>
      </c>
      <c r="F31" s="133">
        <f t="shared" si="0"/>
        <v>55.053142243454431</v>
      </c>
      <c r="G31" s="133">
        <f t="shared" si="1"/>
        <v>25.871199496352261</v>
      </c>
      <c r="H31" s="133">
        <f t="shared" si="2"/>
        <v>19.075658260193311</v>
      </c>
      <c r="I31" s="148">
        <f t="shared" si="3"/>
        <v>100</v>
      </c>
    </row>
    <row r="32" spans="1:9" s="10" customFormat="1" ht="10.5" customHeight="1">
      <c r="A32" s="138" t="s">
        <v>18</v>
      </c>
      <c r="B32" s="131">
        <v>80228</v>
      </c>
      <c r="C32" s="131">
        <v>29155</v>
      </c>
      <c r="D32" s="131">
        <v>19895</v>
      </c>
      <c r="E32" s="131">
        <v>129278</v>
      </c>
      <c r="F32" s="133">
        <f t="shared" si="0"/>
        <v>62.058509568526745</v>
      </c>
      <c r="G32" s="133">
        <f t="shared" si="1"/>
        <v>22.552174383885891</v>
      </c>
      <c r="H32" s="133">
        <f t="shared" si="2"/>
        <v>15.38931604758737</v>
      </c>
      <c r="I32" s="148">
        <f t="shared" si="3"/>
        <v>100</v>
      </c>
    </row>
    <row r="33" spans="1:10" s="10" customFormat="1" ht="10.5" customHeight="1">
      <c r="A33" s="138" t="s">
        <v>19</v>
      </c>
      <c r="B33" s="131">
        <v>57516</v>
      </c>
      <c r="C33" s="131">
        <v>22888</v>
      </c>
      <c r="D33" s="131">
        <v>7144</v>
      </c>
      <c r="E33" s="131">
        <v>87548</v>
      </c>
      <c r="F33" s="133">
        <f t="shared" si="0"/>
        <v>65.696532188056835</v>
      </c>
      <c r="G33" s="133">
        <f t="shared" si="1"/>
        <v>26.143372778361584</v>
      </c>
      <c r="H33" s="133">
        <f t="shared" si="2"/>
        <v>8.1600950335815785</v>
      </c>
      <c r="I33" s="148">
        <f t="shared" si="3"/>
        <v>100</v>
      </c>
    </row>
    <row r="34" spans="1:10" s="10" customFormat="1" ht="10.5" customHeight="1">
      <c r="A34" s="138" t="s">
        <v>20</v>
      </c>
      <c r="B34" s="131">
        <v>19829</v>
      </c>
      <c r="C34" s="131">
        <v>3873</v>
      </c>
      <c r="D34" s="131">
        <v>1569</v>
      </c>
      <c r="E34" s="131">
        <v>25271</v>
      </c>
      <c r="F34" s="133">
        <f t="shared" si="0"/>
        <v>78.465434687982267</v>
      </c>
      <c r="G34" s="133">
        <f t="shared" si="1"/>
        <v>15.325867595267303</v>
      </c>
      <c r="H34" s="133">
        <f t="shared" si="2"/>
        <v>6.2086977167504251</v>
      </c>
      <c r="I34" s="148">
        <f t="shared" si="3"/>
        <v>100</v>
      </c>
    </row>
    <row r="35" spans="1:10" s="10" customFormat="1" ht="10.5" customHeight="1">
      <c r="A35" s="138" t="s">
        <v>40</v>
      </c>
      <c r="B35" s="131">
        <v>36926</v>
      </c>
      <c r="C35" s="131">
        <v>16491</v>
      </c>
      <c r="D35" s="131">
        <v>7562</v>
      </c>
      <c r="E35" s="131">
        <v>60979</v>
      </c>
      <c r="F35" s="133">
        <f t="shared" si="0"/>
        <v>60.555273126814143</v>
      </c>
      <c r="G35" s="133">
        <f t="shared" si="1"/>
        <v>27.043736368257925</v>
      </c>
      <c r="H35" s="133">
        <f t="shared" si="2"/>
        <v>12.400990504927927</v>
      </c>
      <c r="I35" s="148">
        <f t="shared" si="3"/>
        <v>100</v>
      </c>
    </row>
    <row r="36" spans="1:10" s="10" customFormat="1" ht="10.5" customHeight="1">
      <c r="A36" s="138" t="s">
        <v>41</v>
      </c>
      <c r="B36" s="131">
        <v>26586</v>
      </c>
      <c r="C36" s="131">
        <v>12126</v>
      </c>
      <c r="D36" s="131">
        <v>3854</v>
      </c>
      <c r="E36" s="131">
        <v>42566</v>
      </c>
      <c r="F36" s="133">
        <f t="shared" si="0"/>
        <v>62.458300051684446</v>
      </c>
      <c r="G36" s="133">
        <f t="shared" si="1"/>
        <v>28.487525254898276</v>
      </c>
      <c r="H36" s="133">
        <f t="shared" si="2"/>
        <v>9.0541746934172807</v>
      </c>
      <c r="I36" s="148">
        <f t="shared" si="3"/>
        <v>100</v>
      </c>
    </row>
    <row r="37" spans="1:10" s="11" customFormat="1" ht="12.75" customHeight="1">
      <c r="A37" s="271" t="s">
        <v>21</v>
      </c>
      <c r="B37" s="272">
        <v>794679</v>
      </c>
      <c r="C37" s="272">
        <v>289788</v>
      </c>
      <c r="D37" s="272">
        <v>171367</v>
      </c>
      <c r="E37" s="272">
        <v>1255834</v>
      </c>
      <c r="F37" s="273">
        <f t="shared" si="0"/>
        <v>63.278984324361346</v>
      </c>
      <c r="G37" s="273">
        <f t="shared" si="1"/>
        <v>23.075342760269272</v>
      </c>
      <c r="H37" s="273">
        <f t="shared" si="2"/>
        <v>13.645672915369389</v>
      </c>
      <c r="I37" s="258">
        <f t="shared" si="3"/>
        <v>100</v>
      </c>
    </row>
    <row r="38" spans="1:10" s="10" customFormat="1" ht="10.5" customHeight="1">
      <c r="A38" s="360" t="s">
        <v>87</v>
      </c>
      <c r="B38" s="361">
        <v>1066586</v>
      </c>
      <c r="C38" s="361">
        <v>88653</v>
      </c>
      <c r="D38" s="361">
        <v>55558</v>
      </c>
      <c r="E38" s="361">
        <v>1210797</v>
      </c>
      <c r="F38" s="362">
        <f t="shared" ref="F38:F41" si="4">B38/E38*100</f>
        <v>88.0895806646366</v>
      </c>
      <c r="G38" s="362">
        <f t="shared" ref="G38:G41" si="5">C38/E38*100</f>
        <v>7.3218714615249301</v>
      </c>
      <c r="H38" s="362">
        <f t="shared" ref="H38:H41" si="6">D38/E38*100</f>
        <v>4.5885478738384711</v>
      </c>
      <c r="I38" s="234">
        <f t="shared" ref="I38:I41" si="7">E38/E38*100</f>
        <v>100</v>
      </c>
    </row>
    <row r="39" spans="1:10" s="11" customFormat="1" ht="12.75" customHeight="1">
      <c r="A39" s="141" t="s">
        <v>38</v>
      </c>
      <c r="B39" s="143">
        <v>6136217</v>
      </c>
      <c r="C39" s="143">
        <v>447093</v>
      </c>
      <c r="D39" s="143">
        <v>315040</v>
      </c>
      <c r="E39" s="143">
        <v>6898350</v>
      </c>
      <c r="F39" s="269">
        <f t="shared" si="4"/>
        <v>88.951952278443386</v>
      </c>
      <c r="G39" s="269">
        <f t="shared" si="5"/>
        <v>6.4811585379112397</v>
      </c>
      <c r="H39" s="269">
        <f t="shared" si="6"/>
        <v>4.5668891836453644</v>
      </c>
      <c r="I39" s="270">
        <f t="shared" si="7"/>
        <v>100</v>
      </c>
    </row>
    <row r="40" spans="1:10" s="10" customFormat="1" ht="10.5" customHeight="1">
      <c r="A40" s="139" t="s">
        <v>88</v>
      </c>
      <c r="B40" s="131">
        <v>372228</v>
      </c>
      <c r="C40" s="131">
        <v>30759</v>
      </c>
      <c r="D40" s="131">
        <v>13960</v>
      </c>
      <c r="E40" s="131">
        <v>416947</v>
      </c>
      <c r="F40" s="133">
        <f t="shared" si="4"/>
        <v>89.274656011435511</v>
      </c>
      <c r="G40" s="133">
        <f t="shared" si="5"/>
        <v>7.3771966221126428</v>
      </c>
      <c r="H40" s="133">
        <f t="shared" si="6"/>
        <v>3.3481473664518515</v>
      </c>
      <c r="I40" s="148">
        <f t="shared" si="7"/>
        <v>100</v>
      </c>
    </row>
    <row r="41" spans="1:10" s="11" customFormat="1" ht="12.75" customHeight="1">
      <c r="A41" s="141" t="s">
        <v>39</v>
      </c>
      <c r="B41" s="143">
        <v>3301606</v>
      </c>
      <c r="C41" s="143">
        <v>271333</v>
      </c>
      <c r="D41" s="143">
        <v>140511</v>
      </c>
      <c r="E41" s="143">
        <v>3713450</v>
      </c>
      <c r="F41" s="269">
        <f t="shared" si="4"/>
        <v>88.909396921999758</v>
      </c>
      <c r="G41" s="269">
        <f t="shared" si="5"/>
        <v>7.3067632525010433</v>
      </c>
      <c r="H41" s="269">
        <f t="shared" si="6"/>
        <v>3.7838398254991987</v>
      </c>
      <c r="I41" s="270">
        <f t="shared" si="7"/>
        <v>100</v>
      </c>
    </row>
    <row r="42" spans="1:10" s="11" customFormat="1" ht="15" customHeight="1">
      <c r="A42" s="140" t="s">
        <v>71</v>
      </c>
      <c r="B42" s="132">
        <v>10232502</v>
      </c>
      <c r="C42" s="132">
        <v>1008214</v>
      </c>
      <c r="D42" s="132">
        <v>626918</v>
      </c>
      <c r="E42" s="132">
        <v>11867634</v>
      </c>
      <c r="F42" s="134">
        <f t="shared" si="0"/>
        <v>86.221920898470586</v>
      </c>
      <c r="G42" s="134">
        <f t="shared" si="1"/>
        <v>8.4954928674072683</v>
      </c>
      <c r="H42" s="134">
        <f t="shared" si="2"/>
        <v>5.2825862341221512</v>
      </c>
      <c r="I42" s="149">
        <f t="shared" si="3"/>
        <v>100</v>
      </c>
    </row>
    <row r="43" spans="1:10" s="11" customFormat="1" ht="4.5" customHeight="1">
      <c r="A43" s="8"/>
      <c r="B43" s="57"/>
      <c r="C43" s="57"/>
      <c r="D43" s="43"/>
      <c r="E43" s="43"/>
      <c r="F43" s="57"/>
      <c r="G43" s="10"/>
      <c r="H43" s="57"/>
      <c r="I43" s="43"/>
      <c r="J43" s="57"/>
    </row>
    <row r="44" spans="1:10" s="54" customFormat="1" ht="9" customHeight="1">
      <c r="A44" s="54" t="s">
        <v>155</v>
      </c>
      <c r="G44" s="10"/>
    </row>
    <row r="46" spans="1:10">
      <c r="A46" s="8"/>
    </row>
    <row r="51" spans="3:3">
      <c r="C51" s="348"/>
    </row>
  </sheetData>
  <mergeCells count="12">
    <mergeCell ref="B13:E15"/>
    <mergeCell ref="F13:I15"/>
    <mergeCell ref="A7:A15"/>
    <mergeCell ref="B7:I9"/>
    <mergeCell ref="B10:B12"/>
    <mergeCell ref="C10:C12"/>
    <mergeCell ref="D10:D12"/>
    <mergeCell ref="E10:E12"/>
    <mergeCell ref="F10:F12"/>
    <mergeCell ref="G10:G12"/>
    <mergeCell ref="H10:H12"/>
    <mergeCell ref="I10:I12"/>
  </mergeCells>
  <hyperlinks>
    <hyperlink ref="I3" location="F!A1" display="Retour au menu" xr:uid="{00000000-0004-0000-0300-000000000000}"/>
  </hyperlinks>
  <pageMargins left="0.7" right="0.7" top="0.75" bottom="0.75" header="0.3" footer="0.3"/>
  <pageSetup paperSize="9" scale="88" fitToHeight="2" orientation="landscape" r:id="rId1"/>
  <headerFooter alignWithMargins="0">
    <oddFooter>&amp;L&amp;8&amp;K002060Le marché du travail bruxellois : Données statistiques - Caractéristiques des communes de la Région bruxelloise
Elaboration : view.brussels, www.actiris.be&amp;R&amp;8F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O94"/>
  <sheetViews>
    <sheetView showGridLines="0" topLeftCell="A14" zoomScale="85" zoomScaleNormal="85" zoomScaleSheetLayoutView="80" workbookViewId="0"/>
  </sheetViews>
  <sheetFormatPr baseColWidth="10" defaultColWidth="9.140625" defaultRowHeight="11.25"/>
  <cols>
    <col min="1" max="1" width="17" style="10" customWidth="1"/>
    <col min="2" max="18" width="7.28515625" style="10" customWidth="1"/>
    <col min="19" max="19" width="7.7109375" style="10" customWidth="1"/>
    <col min="20" max="22" width="8.28515625" style="10" customWidth="1"/>
    <col min="23" max="23" width="8.5703125" style="10" customWidth="1"/>
    <col min="24" max="24" width="8.42578125" style="10" customWidth="1"/>
    <col min="25" max="25" width="8.5703125" style="10" customWidth="1"/>
    <col min="26" max="37" width="7.28515625" style="10" customWidth="1"/>
    <col min="38" max="38" width="7.28515625" style="37" customWidth="1"/>
    <col min="39" max="16384" width="9.140625" style="10"/>
  </cols>
  <sheetData>
    <row r="1" spans="1:38" ht="23.25">
      <c r="A1" s="55" t="s">
        <v>109</v>
      </c>
      <c r="B1" s="55"/>
      <c r="C1" s="55"/>
      <c r="D1" s="55"/>
      <c r="E1" s="55"/>
      <c r="F1" s="55"/>
      <c r="G1" s="55"/>
      <c r="H1" s="55"/>
      <c r="I1" s="55"/>
      <c r="J1" s="55"/>
      <c r="K1" s="55"/>
      <c r="L1" s="55"/>
      <c r="M1" s="55"/>
      <c r="N1" s="55"/>
      <c r="O1" s="55"/>
      <c r="P1" s="55"/>
      <c r="Q1" s="55"/>
      <c r="R1" s="55"/>
      <c r="S1" s="55"/>
      <c r="T1" s="55"/>
      <c r="U1" s="55"/>
      <c r="AL1" s="53" t="s">
        <v>107</v>
      </c>
    </row>
    <row r="2" spans="1:38" s="61" customFormat="1" ht="3" customHeight="1">
      <c r="A2" s="60"/>
    </row>
    <row r="3" spans="1:38" s="61" customFormat="1" ht="15.75" customHeight="1">
      <c r="A3" s="62" t="s">
        <v>113</v>
      </c>
      <c r="B3" s="62"/>
      <c r="C3" s="62"/>
      <c r="D3" s="62"/>
      <c r="E3" s="62"/>
      <c r="F3" s="62"/>
      <c r="G3" s="62"/>
      <c r="H3" s="62"/>
      <c r="I3" s="62"/>
      <c r="J3" s="62"/>
      <c r="K3" s="62"/>
      <c r="L3" s="62"/>
      <c r="M3" s="62"/>
      <c r="N3" s="62"/>
      <c r="O3" s="62"/>
      <c r="P3" s="62"/>
      <c r="Q3" s="62"/>
      <c r="R3" s="62"/>
      <c r="S3" s="62"/>
      <c r="T3" s="62"/>
      <c r="U3" s="62"/>
    </row>
    <row r="4" spans="1:38" s="61" customFormat="1" ht="4.5" customHeight="1">
      <c r="A4" s="62"/>
    </row>
    <row r="5" spans="1:38" ht="19.5" customHeight="1">
      <c r="A5" s="51" t="s">
        <v>213</v>
      </c>
      <c r="B5" s="51"/>
      <c r="C5" s="51"/>
      <c r="D5" s="51"/>
      <c r="E5" s="51"/>
      <c r="F5" s="51"/>
      <c r="G5" s="51"/>
      <c r="H5" s="51"/>
      <c r="I5" s="51"/>
      <c r="J5" s="51"/>
      <c r="K5" s="51"/>
      <c r="L5" s="51"/>
      <c r="M5" s="51"/>
      <c r="N5" s="51"/>
      <c r="O5" s="51"/>
      <c r="P5" s="51"/>
      <c r="Q5" s="51"/>
      <c r="R5" s="51"/>
      <c r="S5" s="51"/>
      <c r="T5" s="51"/>
      <c r="U5" s="51"/>
      <c r="V5" s="51"/>
      <c r="W5" s="51"/>
      <c r="X5" s="51"/>
      <c r="Y5" s="51"/>
      <c r="Z5" s="51"/>
      <c r="AA5" s="51"/>
      <c r="AB5" s="51"/>
      <c r="AC5" s="51"/>
      <c r="AD5" s="51"/>
      <c r="AE5" s="51"/>
      <c r="AF5" s="51"/>
      <c r="AG5" s="51"/>
      <c r="AH5" s="51"/>
      <c r="AI5" s="51"/>
      <c r="AJ5" s="51"/>
      <c r="AK5" s="51"/>
      <c r="AL5" s="51"/>
    </row>
    <row r="6" spans="1:38" ht="4.5" customHeight="1"/>
    <row r="7" spans="1:38" s="11" customFormat="1" ht="34.5" customHeight="1">
      <c r="A7" s="404" t="s">
        <v>6</v>
      </c>
      <c r="B7" s="402">
        <v>1992</v>
      </c>
      <c r="C7" s="402">
        <v>1993</v>
      </c>
      <c r="D7" s="402">
        <v>1994</v>
      </c>
      <c r="E7" s="402">
        <v>1995</v>
      </c>
      <c r="F7" s="402">
        <v>1996</v>
      </c>
      <c r="G7" s="402">
        <v>1997</v>
      </c>
      <c r="H7" s="402">
        <v>1998</v>
      </c>
      <c r="I7" s="402">
        <v>1999</v>
      </c>
      <c r="J7" s="402">
        <v>2000</v>
      </c>
      <c r="K7" s="402">
        <v>2001</v>
      </c>
      <c r="L7" s="402">
        <v>2002</v>
      </c>
      <c r="M7" s="402">
        <v>2003</v>
      </c>
      <c r="N7" s="402">
        <v>2004</v>
      </c>
      <c r="O7" s="402">
        <v>2005</v>
      </c>
      <c r="P7" s="402">
        <v>2006</v>
      </c>
      <c r="Q7" s="402">
        <v>2007</v>
      </c>
      <c r="R7" s="402">
        <v>2008</v>
      </c>
      <c r="S7" s="402">
        <v>2009</v>
      </c>
      <c r="T7" s="402">
        <v>2010</v>
      </c>
      <c r="U7" s="402">
        <v>2011</v>
      </c>
      <c r="V7" s="402">
        <v>2012</v>
      </c>
      <c r="W7" s="402">
        <v>2013</v>
      </c>
      <c r="X7" s="402">
        <v>2014</v>
      </c>
      <c r="Y7" s="402">
        <v>2015</v>
      </c>
      <c r="Z7" s="402">
        <v>2016</v>
      </c>
      <c r="AA7" s="402">
        <v>2017</v>
      </c>
      <c r="AB7" s="402">
        <v>2018</v>
      </c>
      <c r="AC7" s="402">
        <v>2019</v>
      </c>
      <c r="AD7" s="402">
        <v>2020</v>
      </c>
      <c r="AE7" s="402">
        <v>2021</v>
      </c>
      <c r="AF7" s="402">
        <v>2022</v>
      </c>
      <c r="AG7" s="402">
        <v>2023</v>
      </c>
      <c r="AH7" s="402">
        <v>2024</v>
      </c>
      <c r="AI7" s="402">
        <v>2025</v>
      </c>
      <c r="AJ7" s="400" t="s">
        <v>214</v>
      </c>
      <c r="AK7" s="371" t="s">
        <v>215</v>
      </c>
      <c r="AL7" s="372"/>
    </row>
    <row r="8" spans="1:38" s="11" customFormat="1" ht="34.5" customHeight="1">
      <c r="A8" s="405"/>
      <c r="B8" s="403"/>
      <c r="C8" s="403"/>
      <c r="D8" s="403"/>
      <c r="E8" s="403"/>
      <c r="F8" s="403"/>
      <c r="G8" s="403"/>
      <c r="H8" s="403"/>
      <c r="I8" s="403"/>
      <c r="J8" s="403"/>
      <c r="K8" s="403"/>
      <c r="L8" s="403"/>
      <c r="M8" s="403"/>
      <c r="N8" s="403"/>
      <c r="O8" s="403"/>
      <c r="P8" s="403"/>
      <c r="Q8" s="403"/>
      <c r="R8" s="403"/>
      <c r="S8" s="403"/>
      <c r="T8" s="403"/>
      <c r="U8" s="403"/>
      <c r="V8" s="403"/>
      <c r="W8" s="403"/>
      <c r="X8" s="403"/>
      <c r="Y8" s="403"/>
      <c r="Z8" s="403"/>
      <c r="AA8" s="403"/>
      <c r="AB8" s="403"/>
      <c r="AC8" s="403"/>
      <c r="AD8" s="403"/>
      <c r="AE8" s="403"/>
      <c r="AF8" s="403"/>
      <c r="AG8" s="403"/>
      <c r="AH8" s="403"/>
      <c r="AI8" s="403"/>
      <c r="AJ8" s="401"/>
      <c r="AK8" s="150" t="s">
        <v>114</v>
      </c>
      <c r="AL8" s="264" t="s">
        <v>27</v>
      </c>
    </row>
    <row r="9" spans="1:38" ht="12" customHeight="1">
      <c r="A9" s="125" t="s">
        <v>9</v>
      </c>
      <c r="B9" s="131">
        <v>2789</v>
      </c>
      <c r="C9" s="131">
        <v>3273.6666666666665</v>
      </c>
      <c r="D9" s="131">
        <v>3692</v>
      </c>
      <c r="E9" s="131">
        <v>3815.5</v>
      </c>
      <c r="F9" s="131">
        <v>3817.0833333333335</v>
      </c>
      <c r="G9" s="131">
        <v>3905.4166666666665</v>
      </c>
      <c r="H9" s="131">
        <v>3900</v>
      </c>
      <c r="I9" s="131">
        <v>3692.8333333333335</v>
      </c>
      <c r="J9" s="131">
        <v>3506.4166666666665</v>
      </c>
      <c r="K9" s="131">
        <v>3684.9166666666665</v>
      </c>
      <c r="L9" s="131">
        <v>4059.5</v>
      </c>
      <c r="M9" s="131">
        <v>4487.25</v>
      </c>
      <c r="N9" s="131">
        <v>4761.75</v>
      </c>
      <c r="O9" s="131">
        <v>5052.75</v>
      </c>
      <c r="P9" s="131">
        <v>5253.333333333333</v>
      </c>
      <c r="Q9" s="131">
        <v>5242.5</v>
      </c>
      <c r="R9" s="131">
        <v>5225.75</v>
      </c>
      <c r="S9" s="131">
        <v>5815.916666666667</v>
      </c>
      <c r="T9" s="131">
        <v>6369.75</v>
      </c>
      <c r="U9" s="131">
        <v>6371.916666666667</v>
      </c>
      <c r="V9" s="131">
        <v>6508.333333333333</v>
      </c>
      <c r="W9" s="131">
        <v>6615.0833333332494</v>
      </c>
      <c r="X9" s="131">
        <v>6673.916666666667</v>
      </c>
      <c r="Y9" s="131">
        <v>6176.3333333333303</v>
      </c>
      <c r="Z9" s="131">
        <v>5870.583333333333</v>
      </c>
      <c r="AA9" s="131">
        <v>5548.9166666666479</v>
      </c>
      <c r="AB9" s="131">
        <v>5208.3333674743772</v>
      </c>
      <c r="AC9" s="131">
        <v>5060.8333333333358</v>
      </c>
      <c r="AD9" s="131">
        <v>5059</v>
      </c>
      <c r="AE9" s="131">
        <v>5078.1666666666688</v>
      </c>
      <c r="AF9" s="131">
        <v>5068</v>
      </c>
      <c r="AG9" s="131">
        <v>5257</v>
      </c>
      <c r="AH9" s="131">
        <v>5492</v>
      </c>
      <c r="AI9" s="131">
        <v>5705</v>
      </c>
      <c r="AJ9" s="133">
        <f>AI9/AI$28*100</f>
        <v>11.830454347510525</v>
      </c>
      <c r="AK9" s="131">
        <f>AI9-AH9</f>
        <v>213</v>
      </c>
      <c r="AL9" s="148">
        <f>((AI9/AH9)-1)*100</f>
        <v>3.8783685360524345</v>
      </c>
    </row>
    <row r="10" spans="1:38" ht="12" customHeight="1">
      <c r="A10" s="125" t="s">
        <v>10</v>
      </c>
      <c r="B10" s="131">
        <v>430.5</v>
      </c>
      <c r="C10" s="131">
        <v>501.5</v>
      </c>
      <c r="D10" s="131">
        <v>580.91666666666663</v>
      </c>
      <c r="E10" s="131">
        <v>624.58333333333326</v>
      </c>
      <c r="F10" s="131">
        <v>661.16666666666663</v>
      </c>
      <c r="G10" s="131">
        <v>654.91666666666663</v>
      </c>
      <c r="H10" s="131">
        <v>611.25</v>
      </c>
      <c r="I10" s="131">
        <v>537.83333333333337</v>
      </c>
      <c r="J10" s="131">
        <v>492.75</v>
      </c>
      <c r="K10" s="131">
        <v>473.5</v>
      </c>
      <c r="L10" s="131">
        <v>551.25</v>
      </c>
      <c r="M10" s="131">
        <v>643.66666666666663</v>
      </c>
      <c r="N10" s="131">
        <v>686.25</v>
      </c>
      <c r="O10" s="131">
        <v>684.83333333333337</v>
      </c>
      <c r="P10" s="131">
        <v>686.25</v>
      </c>
      <c r="Q10" s="131">
        <v>658.58333333333326</v>
      </c>
      <c r="R10" s="131">
        <v>695.33333333333337</v>
      </c>
      <c r="S10" s="131">
        <v>784.58333333333337</v>
      </c>
      <c r="T10" s="131">
        <v>830.66666666666663</v>
      </c>
      <c r="U10" s="131">
        <v>811.58333333333337</v>
      </c>
      <c r="V10" s="131">
        <v>824.75</v>
      </c>
      <c r="W10" s="131">
        <v>850.91666666667004</v>
      </c>
      <c r="X10" s="131">
        <v>861</v>
      </c>
      <c r="Y10" s="131">
        <v>809.33333333333303</v>
      </c>
      <c r="Z10" s="131">
        <v>770.75</v>
      </c>
      <c r="AA10" s="131">
        <v>757.08333333333394</v>
      </c>
      <c r="AB10" s="131">
        <v>710.00000576674938</v>
      </c>
      <c r="AC10" s="131">
        <v>678.75000000000023</v>
      </c>
      <c r="AD10" s="131">
        <v>750</v>
      </c>
      <c r="AE10" s="131">
        <v>781.16666666666754</v>
      </c>
      <c r="AF10" s="131">
        <v>732</v>
      </c>
      <c r="AG10" s="131">
        <v>758</v>
      </c>
      <c r="AH10" s="131">
        <v>823</v>
      </c>
      <c r="AI10" s="131">
        <v>827</v>
      </c>
      <c r="AJ10" s="133">
        <f t="shared" ref="AJ10:AJ28" si="0">AI10/AI$28*100</f>
        <v>1.7149492980527963</v>
      </c>
      <c r="AK10" s="131">
        <f t="shared" ref="AK10:AK28" si="1">AI10-AH10</f>
        <v>4</v>
      </c>
      <c r="AL10" s="148">
        <f t="shared" ref="AL10:AL28" si="2">((AI10/AH10)-1)*100</f>
        <v>0.48602673147022379</v>
      </c>
    </row>
    <row r="11" spans="1:38" ht="12" customHeight="1">
      <c r="A11" s="125" t="s">
        <v>23</v>
      </c>
      <c r="B11" s="131">
        <v>367.33333333333331</v>
      </c>
      <c r="C11" s="131">
        <v>430.66666666666669</v>
      </c>
      <c r="D11" s="131">
        <v>468.58333333333331</v>
      </c>
      <c r="E11" s="131">
        <v>461.91666666666663</v>
      </c>
      <c r="F11" s="131">
        <v>500.66666666666669</v>
      </c>
      <c r="G11" s="131">
        <v>498.08333333333331</v>
      </c>
      <c r="H11" s="131">
        <v>483.41666666666669</v>
      </c>
      <c r="I11" s="131">
        <v>457.58333333333331</v>
      </c>
      <c r="J11" s="131">
        <v>437.66666666666669</v>
      </c>
      <c r="K11" s="131">
        <v>441.75</v>
      </c>
      <c r="L11" s="131">
        <v>493.41666666666669</v>
      </c>
      <c r="M11" s="131">
        <v>560.58333333333337</v>
      </c>
      <c r="N11" s="131">
        <v>646.5</v>
      </c>
      <c r="O11" s="131">
        <v>699.08333333333337</v>
      </c>
      <c r="P11" s="131">
        <v>696.75</v>
      </c>
      <c r="Q11" s="131">
        <v>712.5</v>
      </c>
      <c r="R11" s="131">
        <v>719.91666666666663</v>
      </c>
      <c r="S11" s="131">
        <v>812.58333333333337</v>
      </c>
      <c r="T11" s="131">
        <v>879.08333333333337</v>
      </c>
      <c r="U11" s="131">
        <v>881.16666666666663</v>
      </c>
      <c r="V11" s="131">
        <v>874.41666666666663</v>
      </c>
      <c r="W11" s="131">
        <v>928.33333333333587</v>
      </c>
      <c r="X11" s="131">
        <v>901.25</v>
      </c>
      <c r="Y11" s="131">
        <v>878.91666666666697</v>
      </c>
      <c r="Z11" s="131">
        <v>874</v>
      </c>
      <c r="AA11" s="131">
        <v>830.00000000000114</v>
      </c>
      <c r="AB11" s="131">
        <v>802.83333890140057</v>
      </c>
      <c r="AC11" s="131">
        <v>764.91666666666742</v>
      </c>
      <c r="AD11" s="131">
        <v>802</v>
      </c>
      <c r="AE11" s="131">
        <v>820.91666666666606</v>
      </c>
      <c r="AF11" s="131">
        <v>775</v>
      </c>
      <c r="AG11" s="131">
        <v>792</v>
      </c>
      <c r="AH11" s="131">
        <v>803</v>
      </c>
      <c r="AI11" s="131">
        <v>803</v>
      </c>
      <c r="AJ11" s="133">
        <f t="shared" si="0"/>
        <v>1.665180515521639</v>
      </c>
      <c r="AK11" s="131">
        <f t="shared" si="1"/>
        <v>0</v>
      </c>
      <c r="AL11" s="148">
        <f t="shared" si="2"/>
        <v>0</v>
      </c>
    </row>
    <row r="12" spans="1:38" ht="12" customHeight="1">
      <c r="A12" s="125" t="s">
        <v>11</v>
      </c>
      <c r="B12" s="131">
        <v>5211.166666666667</v>
      </c>
      <c r="C12" s="131">
        <v>6195.166666666667</v>
      </c>
      <c r="D12" s="131">
        <v>6499.416666666667</v>
      </c>
      <c r="E12" s="131">
        <v>6841.166666666667</v>
      </c>
      <c r="F12" s="131">
        <v>7018.5</v>
      </c>
      <c r="G12" s="131">
        <v>7162.583333333333</v>
      </c>
      <c r="H12" s="131">
        <v>7071</v>
      </c>
      <c r="I12" s="131">
        <v>6649.416666666667</v>
      </c>
      <c r="J12" s="131">
        <v>6197.083333333333</v>
      </c>
      <c r="K12" s="131">
        <v>6332.333333333333</v>
      </c>
      <c r="L12" s="131">
        <v>7054.833333333333</v>
      </c>
      <c r="M12" s="131">
        <v>7606.833333333333</v>
      </c>
      <c r="N12" s="131">
        <v>7991.75</v>
      </c>
      <c r="O12" s="131">
        <v>8401.75</v>
      </c>
      <c r="P12" s="131">
        <v>8522.75</v>
      </c>
      <c r="Q12" s="131">
        <v>8349.75</v>
      </c>
      <c r="R12" s="131">
        <v>8112.666666666667</v>
      </c>
      <c r="S12" s="131">
        <v>8735.5</v>
      </c>
      <c r="T12" s="131">
        <v>9524.5833333333339</v>
      </c>
      <c r="U12" s="131">
        <v>9510.9166666666661</v>
      </c>
      <c r="V12" s="131">
        <v>9572.4166666666661</v>
      </c>
      <c r="W12" s="131">
        <v>9724.0833333333212</v>
      </c>
      <c r="X12" s="131">
        <v>9875.3333333333339</v>
      </c>
      <c r="Y12" s="131">
        <v>9379.5833333333303</v>
      </c>
      <c r="Z12" s="131">
        <v>8903.6666666666661</v>
      </c>
      <c r="AA12" s="131">
        <v>8449.2499999999854</v>
      </c>
      <c r="AB12" s="131">
        <v>8196.1667144745588</v>
      </c>
      <c r="AC12" s="131">
        <v>8028.6666666666697</v>
      </c>
      <c r="AD12" s="131">
        <v>8405</v>
      </c>
      <c r="AE12" s="131">
        <v>8341.2499999999854</v>
      </c>
      <c r="AF12" s="131">
        <v>7937</v>
      </c>
      <c r="AG12" s="131">
        <v>8165</v>
      </c>
      <c r="AH12" s="131">
        <v>8361</v>
      </c>
      <c r="AI12" s="131">
        <v>8481</v>
      </c>
      <c r="AJ12" s="133">
        <f t="shared" si="0"/>
        <v>17.587043526947721</v>
      </c>
      <c r="AK12" s="131">
        <f t="shared" si="1"/>
        <v>120</v>
      </c>
      <c r="AL12" s="148">
        <f t="shared" si="2"/>
        <v>1.4352350197344821</v>
      </c>
    </row>
    <row r="13" spans="1:38" ht="12" customHeight="1">
      <c r="A13" s="125" t="s">
        <v>12</v>
      </c>
      <c r="B13" s="131">
        <v>1177.6666666666667</v>
      </c>
      <c r="C13" s="131">
        <v>1331.75</v>
      </c>
      <c r="D13" s="131">
        <v>1496.6666666666999</v>
      </c>
      <c r="E13" s="131">
        <v>1558.75</v>
      </c>
      <c r="F13" s="131">
        <v>1586.0833333333333</v>
      </c>
      <c r="G13" s="131">
        <v>1633.3333333333333</v>
      </c>
      <c r="H13" s="131">
        <v>1636.25</v>
      </c>
      <c r="I13" s="131">
        <v>1508.1666666666667</v>
      </c>
      <c r="J13" s="131">
        <v>1438.5833333333333</v>
      </c>
      <c r="K13" s="131">
        <v>1421.25</v>
      </c>
      <c r="L13" s="131">
        <v>1561.6666666666667</v>
      </c>
      <c r="M13" s="131">
        <v>1579.3333333333333</v>
      </c>
      <c r="N13" s="131">
        <v>1698.25</v>
      </c>
      <c r="O13" s="131">
        <v>1705.1666666666667</v>
      </c>
      <c r="P13" s="131">
        <v>1752.0833333333333</v>
      </c>
      <c r="Q13" s="131">
        <v>1696.5</v>
      </c>
      <c r="R13" s="131">
        <v>1621.75</v>
      </c>
      <c r="S13" s="131">
        <v>1807.8333333333333</v>
      </c>
      <c r="T13" s="131">
        <v>1999.4166666666667</v>
      </c>
      <c r="U13" s="131">
        <v>2042.6666666666667</v>
      </c>
      <c r="V13" s="131">
        <v>2042.25</v>
      </c>
      <c r="W13" s="131">
        <v>2015.4999999999875</v>
      </c>
      <c r="X13" s="131">
        <v>2025.4166666666667</v>
      </c>
      <c r="Y13" s="131">
        <v>1868.3333333333301</v>
      </c>
      <c r="Z13" s="131">
        <v>1745.5</v>
      </c>
      <c r="AA13" s="131">
        <v>1671.3333333333314</v>
      </c>
      <c r="AB13" s="131">
        <v>1605.500012807548</v>
      </c>
      <c r="AC13" s="131">
        <v>1509.5833333333335</v>
      </c>
      <c r="AD13" s="131">
        <v>1548</v>
      </c>
      <c r="AE13" s="131">
        <v>1554.2499999999986</v>
      </c>
      <c r="AF13" s="131">
        <v>1526</v>
      </c>
      <c r="AG13" s="131">
        <v>1610</v>
      </c>
      <c r="AH13" s="131">
        <v>1726</v>
      </c>
      <c r="AI13" s="131">
        <v>1784</v>
      </c>
      <c r="AJ13" s="133">
        <f t="shared" si="0"/>
        <v>3.6994795014826951</v>
      </c>
      <c r="AK13" s="131">
        <f t="shared" si="1"/>
        <v>58</v>
      </c>
      <c r="AL13" s="148">
        <f t="shared" si="2"/>
        <v>3.3603707995365051</v>
      </c>
    </row>
    <row r="14" spans="1:38" ht="12" customHeight="1">
      <c r="A14" s="125" t="s">
        <v>13</v>
      </c>
      <c r="B14" s="131">
        <v>537.66666666666663</v>
      </c>
      <c r="C14" s="131">
        <v>658.33333333333337</v>
      </c>
      <c r="D14" s="131">
        <v>730.16666666666663</v>
      </c>
      <c r="E14" s="131">
        <v>731.08333333333326</v>
      </c>
      <c r="F14" s="131">
        <v>744.5</v>
      </c>
      <c r="G14" s="131">
        <v>746.25</v>
      </c>
      <c r="H14" s="131">
        <v>717.91666666666663</v>
      </c>
      <c r="I14" s="131">
        <v>697.16666666666663</v>
      </c>
      <c r="J14" s="131">
        <v>640.91666666666663</v>
      </c>
      <c r="K14" s="131">
        <v>652.08333333333337</v>
      </c>
      <c r="L14" s="131">
        <v>805.5</v>
      </c>
      <c r="M14" s="131">
        <v>870.91666666666663</v>
      </c>
      <c r="N14" s="131">
        <v>997.66666666666663</v>
      </c>
      <c r="O14" s="131">
        <v>1041.6666666666667</v>
      </c>
      <c r="P14" s="131">
        <v>1091.5833333333333</v>
      </c>
      <c r="Q14" s="131">
        <v>1069.0833333333335</v>
      </c>
      <c r="R14" s="131">
        <v>1082.25</v>
      </c>
      <c r="S14" s="131">
        <v>1320</v>
      </c>
      <c r="T14" s="131">
        <v>1430.9166666666667</v>
      </c>
      <c r="U14" s="131">
        <v>1438.1666666666667</v>
      </c>
      <c r="V14" s="131">
        <v>1459.5</v>
      </c>
      <c r="W14" s="131">
        <v>1463.4999999999943</v>
      </c>
      <c r="X14" s="131">
        <v>1483.9166666666667</v>
      </c>
      <c r="Y14" s="131">
        <v>1413.6666666666699</v>
      </c>
      <c r="Z14" s="131">
        <v>1362.1666666666667</v>
      </c>
      <c r="AA14" s="131">
        <v>1317.0000000000002</v>
      </c>
      <c r="AB14" s="131">
        <v>1292.0000087618828</v>
      </c>
      <c r="AC14" s="131">
        <v>1242.4166666666656</v>
      </c>
      <c r="AD14" s="131">
        <v>1270</v>
      </c>
      <c r="AE14" s="131">
        <v>1306.0833333333308</v>
      </c>
      <c r="AF14" s="131">
        <v>1267</v>
      </c>
      <c r="AG14" s="131">
        <v>1318</v>
      </c>
      <c r="AH14" s="131">
        <v>1347</v>
      </c>
      <c r="AI14" s="131">
        <v>1403</v>
      </c>
      <c r="AJ14" s="133">
        <f t="shared" si="0"/>
        <v>2.9094000788005725</v>
      </c>
      <c r="AK14" s="131">
        <f t="shared" si="1"/>
        <v>56</v>
      </c>
      <c r="AL14" s="148">
        <f t="shared" si="2"/>
        <v>4.1573867854491464</v>
      </c>
    </row>
    <row r="15" spans="1:38" ht="12" customHeight="1">
      <c r="A15" s="125" t="s">
        <v>14</v>
      </c>
      <c r="B15" s="131">
        <v>1342.9166666666667</v>
      </c>
      <c r="C15" s="131">
        <v>1569.5833333333333</v>
      </c>
      <c r="D15" s="131">
        <v>1848.8333333333333</v>
      </c>
      <c r="E15" s="131">
        <v>1884.4166666666667</v>
      </c>
      <c r="F15" s="131">
        <v>1909.5</v>
      </c>
      <c r="G15" s="131">
        <v>1895.8333333333333</v>
      </c>
      <c r="H15" s="131">
        <v>1864.1666666666667</v>
      </c>
      <c r="I15" s="131">
        <v>1786.4166666666667</v>
      </c>
      <c r="J15" s="131">
        <v>1686.8333333333333</v>
      </c>
      <c r="K15" s="131">
        <v>1685.75</v>
      </c>
      <c r="L15" s="131">
        <v>1898.8333333333333</v>
      </c>
      <c r="M15" s="131">
        <v>2051.25</v>
      </c>
      <c r="N15" s="131">
        <v>2129.8333333333335</v>
      </c>
      <c r="O15" s="131">
        <v>2229.9166666666665</v>
      </c>
      <c r="P15" s="131">
        <v>2290.8333333333335</v>
      </c>
      <c r="Q15" s="131">
        <v>2257.5833333333335</v>
      </c>
      <c r="R15" s="131">
        <v>2232.5</v>
      </c>
      <c r="S15" s="131">
        <v>2438.3333333333335</v>
      </c>
      <c r="T15" s="131">
        <v>2700.1666666666665</v>
      </c>
      <c r="U15" s="131">
        <v>2752.1666666666665</v>
      </c>
      <c r="V15" s="131">
        <v>2902.3333333333335</v>
      </c>
      <c r="W15" s="131">
        <v>2970.6666666666792</v>
      </c>
      <c r="X15" s="131">
        <v>2930.0833333333335</v>
      </c>
      <c r="Y15" s="131">
        <v>2713.25</v>
      </c>
      <c r="Z15" s="131">
        <v>2533.5833333333335</v>
      </c>
      <c r="AA15" s="131">
        <v>2459.5000000000068</v>
      </c>
      <c r="AB15" s="131">
        <v>2398.1666820272803</v>
      </c>
      <c r="AC15" s="131">
        <v>2339.4999999999995</v>
      </c>
      <c r="AD15" s="131">
        <v>2366</v>
      </c>
      <c r="AE15" s="131">
        <v>2332.7500000000036</v>
      </c>
      <c r="AF15" s="131">
        <v>2278</v>
      </c>
      <c r="AG15" s="131">
        <v>2466</v>
      </c>
      <c r="AH15" s="131">
        <v>2566</v>
      </c>
      <c r="AI15" s="131">
        <v>2685</v>
      </c>
      <c r="AJ15" s="133">
        <f t="shared" si="0"/>
        <v>5.5678825456732266</v>
      </c>
      <c r="AK15" s="131">
        <f t="shared" si="1"/>
        <v>119</v>
      </c>
      <c r="AL15" s="148">
        <f t="shared" si="2"/>
        <v>4.6375681995323381</v>
      </c>
    </row>
    <row r="16" spans="1:38" ht="12" customHeight="1">
      <c r="A16" s="125" t="s">
        <v>15</v>
      </c>
      <c r="B16" s="131">
        <v>361.25</v>
      </c>
      <c r="C16" s="131">
        <v>450.16666666666669</v>
      </c>
      <c r="D16" s="131">
        <v>526.46666666666704</v>
      </c>
      <c r="E16" s="131">
        <v>502.83333333333337</v>
      </c>
      <c r="F16" s="131">
        <v>478.41666666666669</v>
      </c>
      <c r="G16" s="131">
        <v>488.5</v>
      </c>
      <c r="H16" s="131">
        <v>487.5</v>
      </c>
      <c r="I16" s="131">
        <v>461.75</v>
      </c>
      <c r="J16" s="131">
        <v>476</v>
      </c>
      <c r="K16" s="131">
        <v>468.33333333333331</v>
      </c>
      <c r="L16" s="131">
        <v>491</v>
      </c>
      <c r="M16" s="131">
        <v>538.41666666666663</v>
      </c>
      <c r="N16" s="131">
        <v>646.08333333333337</v>
      </c>
      <c r="O16" s="131">
        <v>687.66666666666663</v>
      </c>
      <c r="P16" s="131">
        <v>717.25</v>
      </c>
      <c r="Q16" s="131">
        <v>722.25</v>
      </c>
      <c r="R16" s="131">
        <v>720.83333333333337</v>
      </c>
      <c r="S16" s="131">
        <v>785.58333333333337</v>
      </c>
      <c r="T16" s="131">
        <v>881</v>
      </c>
      <c r="U16" s="131">
        <v>890.25</v>
      </c>
      <c r="V16" s="131">
        <v>931.5</v>
      </c>
      <c r="W16" s="131">
        <v>958.08333333333621</v>
      </c>
      <c r="X16" s="131">
        <v>951.75</v>
      </c>
      <c r="Y16" s="131">
        <v>857.58333333333303</v>
      </c>
      <c r="Z16" s="131">
        <v>807.33333333333337</v>
      </c>
      <c r="AA16" s="131">
        <v>813.41666666666731</v>
      </c>
      <c r="AB16" s="131">
        <v>763.8333381190896</v>
      </c>
      <c r="AC16" s="131">
        <v>745.25000000000057</v>
      </c>
      <c r="AD16" s="131">
        <v>799</v>
      </c>
      <c r="AE16" s="131">
        <v>792.4166666666664</v>
      </c>
      <c r="AF16" s="131">
        <v>740</v>
      </c>
      <c r="AG16" s="131">
        <v>743</v>
      </c>
      <c r="AH16" s="131">
        <v>766</v>
      </c>
      <c r="AI16" s="131">
        <v>799</v>
      </c>
      <c r="AJ16" s="133">
        <f t="shared" si="0"/>
        <v>1.6568857184331129</v>
      </c>
      <c r="AK16" s="131">
        <f t="shared" si="1"/>
        <v>33</v>
      </c>
      <c r="AL16" s="148">
        <f t="shared" si="2"/>
        <v>4.3080939947780728</v>
      </c>
    </row>
    <row r="17" spans="1:38" ht="12" customHeight="1">
      <c r="A17" s="125" t="s">
        <v>5</v>
      </c>
      <c r="B17" s="131">
        <v>2317.5</v>
      </c>
      <c r="C17" s="131">
        <v>2745.4166666666665</v>
      </c>
      <c r="D17" s="131">
        <v>2958.9166666666665</v>
      </c>
      <c r="E17" s="131">
        <v>2984.5833333333335</v>
      </c>
      <c r="F17" s="131">
        <v>2996.25</v>
      </c>
      <c r="G17" s="131">
        <v>3034.0833333333335</v>
      </c>
      <c r="H17" s="131">
        <v>3051.6666666666665</v>
      </c>
      <c r="I17" s="131">
        <v>2709.0833333333335</v>
      </c>
      <c r="J17" s="131">
        <v>2488.75</v>
      </c>
      <c r="K17" s="131">
        <v>2582.4166666666665</v>
      </c>
      <c r="L17" s="131">
        <v>2868.9166666666665</v>
      </c>
      <c r="M17" s="131">
        <v>3077.9166666666665</v>
      </c>
      <c r="N17" s="131">
        <v>3469.3333333333335</v>
      </c>
      <c r="O17" s="131">
        <v>3568.75</v>
      </c>
      <c r="P17" s="131">
        <v>3844.0833333333335</v>
      </c>
      <c r="Q17" s="131">
        <v>3639.5</v>
      </c>
      <c r="R17" s="131">
        <v>3565.9166666666665</v>
      </c>
      <c r="S17" s="131">
        <v>3947.75</v>
      </c>
      <c r="T17" s="131">
        <v>4258.833333333333</v>
      </c>
      <c r="U17" s="131">
        <v>4277.083333333333</v>
      </c>
      <c r="V17" s="131">
        <v>4364.25</v>
      </c>
      <c r="W17" s="131">
        <v>4452.75000000003</v>
      </c>
      <c r="X17" s="131">
        <v>4489.5</v>
      </c>
      <c r="Y17" s="131">
        <v>4160.25</v>
      </c>
      <c r="Z17" s="131">
        <v>3810.5833333333335</v>
      </c>
      <c r="AA17" s="131">
        <v>3651.2500000000136</v>
      </c>
      <c r="AB17" s="131">
        <v>3499.4166897162795</v>
      </c>
      <c r="AC17" s="131">
        <v>3397.0000000000064</v>
      </c>
      <c r="AD17" s="131">
        <v>3519</v>
      </c>
      <c r="AE17" s="131">
        <v>3437.9166666666706</v>
      </c>
      <c r="AF17" s="131">
        <v>3201</v>
      </c>
      <c r="AG17" s="131">
        <v>3208</v>
      </c>
      <c r="AH17" s="131">
        <v>3291</v>
      </c>
      <c r="AI17" s="131">
        <v>3366</v>
      </c>
      <c r="AJ17" s="133">
        <f t="shared" si="0"/>
        <v>6.9800717499948162</v>
      </c>
      <c r="AK17" s="131">
        <f t="shared" si="1"/>
        <v>75</v>
      </c>
      <c r="AL17" s="148">
        <f t="shared" si="2"/>
        <v>2.2789425706472244</v>
      </c>
    </row>
    <row r="18" spans="1:38" ht="12" customHeight="1">
      <c r="A18" s="125" t="s">
        <v>16</v>
      </c>
      <c r="B18" s="131">
        <v>932.83333333333337</v>
      </c>
      <c r="C18" s="131">
        <v>1085.0833333333333</v>
      </c>
      <c r="D18" s="131">
        <v>1222.3333333333333</v>
      </c>
      <c r="E18" s="131">
        <v>1238.5</v>
      </c>
      <c r="F18" s="131">
        <v>1217.3333333333333</v>
      </c>
      <c r="G18" s="131">
        <v>1245.8333333333333</v>
      </c>
      <c r="H18" s="131">
        <v>1173.9166666666667</v>
      </c>
      <c r="I18" s="131">
        <v>1068.3333333333333</v>
      </c>
      <c r="J18" s="131">
        <v>1034.25</v>
      </c>
      <c r="K18" s="131">
        <v>1058.75</v>
      </c>
      <c r="L18" s="131">
        <v>1251.4166666666667</v>
      </c>
      <c r="M18" s="131">
        <v>1368.3333333333333</v>
      </c>
      <c r="N18" s="131">
        <v>1570.5</v>
      </c>
      <c r="O18" s="131">
        <v>1646.1666666666667</v>
      </c>
      <c r="P18" s="131">
        <v>1672.25</v>
      </c>
      <c r="Q18" s="131">
        <v>1632.0833333333333</v>
      </c>
      <c r="R18" s="131">
        <v>1642.5</v>
      </c>
      <c r="S18" s="131">
        <v>1880.1666666666667</v>
      </c>
      <c r="T18" s="131">
        <v>2036.1666666666667</v>
      </c>
      <c r="U18" s="131">
        <v>2043</v>
      </c>
      <c r="V18" s="131">
        <v>2030.5</v>
      </c>
      <c r="W18" s="131">
        <v>2105.2499999999918</v>
      </c>
      <c r="X18" s="131">
        <v>2129.75</v>
      </c>
      <c r="Y18" s="131">
        <v>2017.25</v>
      </c>
      <c r="Z18" s="131">
        <v>1879.3333333333333</v>
      </c>
      <c r="AA18" s="131">
        <v>1813.7499999999957</v>
      </c>
      <c r="AB18" s="131">
        <v>1752.8333448246121</v>
      </c>
      <c r="AC18" s="131">
        <v>1700.3333333333333</v>
      </c>
      <c r="AD18" s="131">
        <v>1800</v>
      </c>
      <c r="AE18" s="131">
        <v>1758.9166666666642</v>
      </c>
      <c r="AF18" s="131">
        <v>1708</v>
      </c>
      <c r="AG18" s="131">
        <v>1775</v>
      </c>
      <c r="AH18" s="131">
        <v>1853</v>
      </c>
      <c r="AI18" s="131">
        <v>1840</v>
      </c>
      <c r="AJ18" s="133">
        <f t="shared" si="0"/>
        <v>3.8156066607220622</v>
      </c>
      <c r="AK18" s="131">
        <f t="shared" si="1"/>
        <v>-13</v>
      </c>
      <c r="AL18" s="148">
        <f t="shared" si="2"/>
        <v>-0.70156502968159451</v>
      </c>
    </row>
    <row r="19" spans="1:38" ht="12" customHeight="1">
      <c r="A19" s="125" t="s">
        <v>17</v>
      </c>
      <c r="B19" s="131">
        <v>475.66666666666669</v>
      </c>
      <c r="C19" s="131">
        <v>604.5</v>
      </c>
      <c r="D19" s="131">
        <v>662.5</v>
      </c>
      <c r="E19" s="131">
        <v>777.58333333333337</v>
      </c>
      <c r="F19" s="131">
        <v>793.83333333333337</v>
      </c>
      <c r="G19" s="131">
        <v>775.66666666666663</v>
      </c>
      <c r="H19" s="131">
        <v>755.16666666666663</v>
      </c>
      <c r="I19" s="131">
        <v>724.41666666666663</v>
      </c>
      <c r="J19" s="131">
        <v>681.91666666666663</v>
      </c>
      <c r="K19" s="131">
        <v>701.83333333333337</v>
      </c>
      <c r="L19" s="131">
        <v>810.66666666666663</v>
      </c>
      <c r="M19" s="131">
        <v>899.58333333333337</v>
      </c>
      <c r="N19" s="131">
        <v>979.58333333333337</v>
      </c>
      <c r="O19" s="131">
        <v>1050.0833333333333</v>
      </c>
      <c r="P19" s="131">
        <v>1064.3333333333333</v>
      </c>
      <c r="Q19" s="131">
        <v>1017.8333333333334</v>
      </c>
      <c r="R19" s="131">
        <v>997.33333333333337</v>
      </c>
      <c r="S19" s="131">
        <v>1087.0833333333333</v>
      </c>
      <c r="T19" s="131">
        <v>1160.1666666666667</v>
      </c>
      <c r="U19" s="131">
        <v>1120.5</v>
      </c>
      <c r="V19" s="131">
        <v>1131.0833333333333</v>
      </c>
      <c r="W19" s="131">
        <v>1165.750000000002</v>
      </c>
      <c r="X19" s="131">
        <v>1165.75</v>
      </c>
      <c r="Y19" s="131">
        <v>1098.9166666666699</v>
      </c>
      <c r="Z19" s="131">
        <v>1047.6666666666667</v>
      </c>
      <c r="AA19" s="131">
        <v>951.50000000000171</v>
      </c>
      <c r="AB19" s="131">
        <v>914.16667299717665</v>
      </c>
      <c r="AC19" s="131">
        <v>874.08333333333337</v>
      </c>
      <c r="AD19" s="131">
        <v>915</v>
      </c>
      <c r="AE19" s="131">
        <v>923.33333333333235</v>
      </c>
      <c r="AF19" s="131">
        <v>856</v>
      </c>
      <c r="AG19" s="131">
        <v>890</v>
      </c>
      <c r="AH19" s="131">
        <v>920</v>
      </c>
      <c r="AI19" s="131">
        <v>940</v>
      </c>
      <c r="AJ19" s="133">
        <f t="shared" si="0"/>
        <v>1.949277315803662</v>
      </c>
      <c r="AK19" s="131">
        <f t="shared" si="1"/>
        <v>20</v>
      </c>
      <c r="AL19" s="148">
        <f t="shared" si="2"/>
        <v>2.1739130434782705</v>
      </c>
    </row>
    <row r="20" spans="1:38" ht="12" customHeight="1">
      <c r="A20" s="125" t="s">
        <v>24</v>
      </c>
      <c r="B20" s="131">
        <v>2710.8333333333335</v>
      </c>
      <c r="C20" s="131">
        <v>3253.25</v>
      </c>
      <c r="D20" s="131">
        <v>3548.5833333333335</v>
      </c>
      <c r="E20" s="131">
        <v>3773.75</v>
      </c>
      <c r="F20" s="131">
        <v>3915.1666666666665</v>
      </c>
      <c r="G20" s="131">
        <v>4026</v>
      </c>
      <c r="H20" s="131">
        <v>4055.0833333333335</v>
      </c>
      <c r="I20" s="131">
        <v>3818.8333333333335</v>
      </c>
      <c r="J20" s="131">
        <v>3791.9166666666665</v>
      </c>
      <c r="K20" s="131">
        <v>3955.5833333333335</v>
      </c>
      <c r="L20" s="131">
        <v>4424.833333333333</v>
      </c>
      <c r="M20" s="131">
        <v>4782.833333333333</v>
      </c>
      <c r="N20" s="131">
        <v>4927.833333333333</v>
      </c>
      <c r="O20" s="131">
        <v>5162.666666666667</v>
      </c>
      <c r="P20" s="131">
        <v>5265.583333333333</v>
      </c>
      <c r="Q20" s="131">
        <v>5152.25</v>
      </c>
      <c r="R20" s="131">
        <v>5164.25</v>
      </c>
      <c r="S20" s="131">
        <v>5695.416666666667</v>
      </c>
      <c r="T20" s="131">
        <v>6160.666666666667</v>
      </c>
      <c r="U20" s="131">
        <v>6191.25</v>
      </c>
      <c r="V20" s="131">
        <v>6193.5</v>
      </c>
      <c r="W20" s="131">
        <v>6135.6666666666461</v>
      </c>
      <c r="X20" s="131">
        <v>6185</v>
      </c>
      <c r="Y20" s="131">
        <v>5847.8333333333303</v>
      </c>
      <c r="Z20" s="131">
        <v>5481</v>
      </c>
      <c r="AA20" s="131">
        <v>5157.1666666666615</v>
      </c>
      <c r="AB20" s="131">
        <v>5043.0833642408252</v>
      </c>
      <c r="AC20" s="131">
        <v>4846.5833333333285</v>
      </c>
      <c r="AD20" s="131">
        <v>4845</v>
      </c>
      <c r="AE20" s="131">
        <v>4814.4166666666579</v>
      </c>
      <c r="AF20" s="131">
        <v>4588</v>
      </c>
      <c r="AG20" s="131">
        <v>4642</v>
      </c>
      <c r="AH20" s="131">
        <v>4712</v>
      </c>
      <c r="AI20" s="131">
        <v>4846</v>
      </c>
      <c r="AJ20" s="133">
        <f t="shared" si="0"/>
        <v>10.049146672749517</v>
      </c>
      <c r="AK20" s="131">
        <f t="shared" si="1"/>
        <v>134</v>
      </c>
      <c r="AL20" s="148">
        <f t="shared" si="2"/>
        <v>2.843803056027161</v>
      </c>
    </row>
    <row r="21" spans="1:38" ht="12" customHeight="1">
      <c r="A21" s="125" t="s">
        <v>28</v>
      </c>
      <c r="B21" s="131">
        <v>1994.4166666666667</v>
      </c>
      <c r="C21" s="131">
        <v>2402.8333333333335</v>
      </c>
      <c r="D21" s="131">
        <v>2651.25</v>
      </c>
      <c r="E21" s="131">
        <v>2700.0833333333335</v>
      </c>
      <c r="F21" s="131">
        <v>2733.25</v>
      </c>
      <c r="G21" s="131">
        <v>2861.75</v>
      </c>
      <c r="H21" s="131">
        <v>2877.4166666666665</v>
      </c>
      <c r="I21" s="131">
        <v>2729.5</v>
      </c>
      <c r="J21" s="131">
        <v>2498.5833333333335</v>
      </c>
      <c r="K21" s="131">
        <v>2543.1666666666665</v>
      </c>
      <c r="L21" s="131">
        <v>2724.5</v>
      </c>
      <c r="M21" s="131">
        <v>2950</v>
      </c>
      <c r="N21" s="131">
        <v>3146.9166666666665</v>
      </c>
      <c r="O21" s="131">
        <v>3175</v>
      </c>
      <c r="P21" s="131">
        <v>3205</v>
      </c>
      <c r="Q21" s="131">
        <v>2973.0833333333335</v>
      </c>
      <c r="R21" s="131">
        <v>3004.5</v>
      </c>
      <c r="S21" s="131">
        <v>3197.3333333333335</v>
      </c>
      <c r="T21" s="131">
        <v>3397.0833333333335</v>
      </c>
      <c r="U21" s="131">
        <v>3454.9166666666665</v>
      </c>
      <c r="V21" s="131">
        <v>3505.6666666666665</v>
      </c>
      <c r="W21" s="131">
        <v>3534.2500000000086</v>
      </c>
      <c r="X21" s="131">
        <v>3505.5</v>
      </c>
      <c r="Y21" s="131">
        <v>3242.5</v>
      </c>
      <c r="Z21" s="131">
        <v>3054.0833333333335</v>
      </c>
      <c r="AA21" s="131">
        <v>2867.4166666666824</v>
      </c>
      <c r="AB21" s="131">
        <v>2726.8333504870534</v>
      </c>
      <c r="AC21" s="131">
        <v>2625.9166666666697</v>
      </c>
      <c r="AD21" s="131">
        <v>2672</v>
      </c>
      <c r="AE21" s="131">
        <v>2587.8333333333339</v>
      </c>
      <c r="AF21" s="131">
        <v>2520</v>
      </c>
      <c r="AG21" s="131">
        <v>2507</v>
      </c>
      <c r="AH21" s="131">
        <v>2559</v>
      </c>
      <c r="AI21" s="131">
        <v>2571</v>
      </c>
      <c r="AJ21" s="133">
        <f t="shared" si="0"/>
        <v>5.3314808286502293</v>
      </c>
      <c r="AK21" s="131">
        <f t="shared" si="1"/>
        <v>12</v>
      </c>
      <c r="AL21" s="148">
        <f t="shared" si="2"/>
        <v>0.46893317702227932</v>
      </c>
    </row>
    <row r="22" spans="1:38" ht="12" customHeight="1">
      <c r="A22" s="125" t="s">
        <v>42</v>
      </c>
      <c r="B22" s="131">
        <v>1070.9166666666667</v>
      </c>
      <c r="C22" s="131">
        <v>1271.0833333333333</v>
      </c>
      <c r="D22" s="131">
        <v>1342.4166666666667</v>
      </c>
      <c r="E22" s="131">
        <v>1445.3333333333333</v>
      </c>
      <c r="F22" s="131">
        <v>1563.25</v>
      </c>
      <c r="G22" s="131">
        <v>1615.4166666666667</v>
      </c>
      <c r="H22" s="131">
        <v>1679.4166666666667</v>
      </c>
      <c r="I22" s="131">
        <v>1585.6666666666667</v>
      </c>
      <c r="J22" s="131">
        <v>1535.25</v>
      </c>
      <c r="K22" s="131">
        <v>1592.1666666666667</v>
      </c>
      <c r="L22" s="131">
        <v>1812.9166666666667</v>
      </c>
      <c r="M22" s="131">
        <v>1825.0833333333333</v>
      </c>
      <c r="N22" s="131">
        <v>2005.0833333333333</v>
      </c>
      <c r="O22" s="131">
        <v>2097.6666666666665</v>
      </c>
      <c r="P22" s="131">
        <v>2055.6666666666665</v>
      </c>
      <c r="Q22" s="131">
        <v>1934.0833333333333</v>
      </c>
      <c r="R22" s="131">
        <v>1874.3333333333333</v>
      </c>
      <c r="S22" s="131">
        <v>2058.5833333333335</v>
      </c>
      <c r="T22" s="131">
        <v>2282.25</v>
      </c>
      <c r="U22" s="131">
        <v>2284.9166666666665</v>
      </c>
      <c r="V22" s="131">
        <v>2244.8333333333335</v>
      </c>
      <c r="W22" s="131">
        <v>2223.8333333333276</v>
      </c>
      <c r="X22" s="131">
        <v>2193.4166666666665</v>
      </c>
      <c r="Y22" s="131">
        <v>2043.6666666666699</v>
      </c>
      <c r="Z22" s="131">
        <v>1889.9166666666667</v>
      </c>
      <c r="AA22" s="131">
        <v>1756.5833333333317</v>
      </c>
      <c r="AB22" s="131">
        <v>1694.2500102967024</v>
      </c>
      <c r="AC22" s="131">
        <v>1601.9166666666658</v>
      </c>
      <c r="AD22" s="131">
        <v>1585</v>
      </c>
      <c r="AE22" s="131">
        <v>1569.7500000000014</v>
      </c>
      <c r="AF22" s="131">
        <v>1485</v>
      </c>
      <c r="AG22" s="131">
        <v>1525</v>
      </c>
      <c r="AH22" s="131">
        <v>1572</v>
      </c>
      <c r="AI22" s="131">
        <v>1526</v>
      </c>
      <c r="AJ22" s="133">
        <f t="shared" si="0"/>
        <v>3.1644650892727535</v>
      </c>
      <c r="AK22" s="131">
        <f t="shared" si="1"/>
        <v>-46</v>
      </c>
      <c r="AL22" s="148">
        <f t="shared" si="2"/>
        <v>-2.9262086513994867</v>
      </c>
    </row>
    <row r="23" spans="1:38" ht="12" customHeight="1">
      <c r="A23" s="125" t="s">
        <v>18</v>
      </c>
      <c r="B23" s="131">
        <v>3809.4166666666665</v>
      </c>
      <c r="C23" s="131">
        <v>4502.5</v>
      </c>
      <c r="D23" s="131">
        <v>5060.833333333333</v>
      </c>
      <c r="E23" s="131">
        <v>5444.416666666667</v>
      </c>
      <c r="F23" s="131">
        <v>5535</v>
      </c>
      <c r="G23" s="131">
        <v>5563.166666666667</v>
      </c>
      <c r="H23" s="131">
        <v>5563.083333333333</v>
      </c>
      <c r="I23" s="131">
        <v>5265.333333333333</v>
      </c>
      <c r="J23" s="131">
        <v>5063.833333333333</v>
      </c>
      <c r="K23" s="131">
        <v>5264</v>
      </c>
      <c r="L23" s="131">
        <v>5889.416666666667</v>
      </c>
      <c r="M23" s="131">
        <v>6368.25</v>
      </c>
      <c r="N23" s="131">
        <v>6699.333333333333</v>
      </c>
      <c r="O23" s="131">
        <v>6947.416666666667</v>
      </c>
      <c r="P23" s="131">
        <v>7017.25</v>
      </c>
      <c r="Q23" s="131">
        <v>6697.1666666666661</v>
      </c>
      <c r="R23" s="131">
        <v>6638.333333333333</v>
      </c>
      <c r="S23" s="131">
        <v>7230.5</v>
      </c>
      <c r="T23" s="131">
        <v>7703.666666666667</v>
      </c>
      <c r="U23" s="131">
        <v>7586.416666666667</v>
      </c>
      <c r="V23" s="131">
        <v>7732.083333333333</v>
      </c>
      <c r="W23" s="131">
        <v>7928.4166666665569</v>
      </c>
      <c r="X23" s="131">
        <v>7980.75</v>
      </c>
      <c r="Y23" s="131">
        <v>7381.1666666666697</v>
      </c>
      <c r="Z23" s="131">
        <v>6868.416666666667</v>
      </c>
      <c r="AA23" s="131">
        <v>6554.5833333333176</v>
      </c>
      <c r="AB23" s="131">
        <v>6096.9167034775019</v>
      </c>
      <c r="AC23" s="131">
        <v>5851.1666666666661</v>
      </c>
      <c r="AD23" s="131">
        <v>5865</v>
      </c>
      <c r="AE23" s="131">
        <v>5731.4166666666642</v>
      </c>
      <c r="AF23" s="131">
        <v>5458</v>
      </c>
      <c r="AG23" s="131">
        <v>5522</v>
      </c>
      <c r="AH23" s="131">
        <v>5633</v>
      </c>
      <c r="AI23" s="131">
        <v>5663</v>
      </c>
      <c r="AJ23" s="133">
        <f t="shared" si="0"/>
        <v>11.743358978081</v>
      </c>
      <c r="AK23" s="131">
        <f t="shared" si="1"/>
        <v>30</v>
      </c>
      <c r="AL23" s="148">
        <f t="shared" si="2"/>
        <v>0.53257589206461287</v>
      </c>
    </row>
    <row r="24" spans="1:38" ht="12" customHeight="1">
      <c r="A24" s="125" t="s">
        <v>19</v>
      </c>
      <c r="B24" s="131">
        <v>1123.5</v>
      </c>
      <c r="C24" s="131">
        <v>1321.5</v>
      </c>
      <c r="D24" s="131">
        <v>1491.5</v>
      </c>
      <c r="E24" s="131">
        <v>1540.75</v>
      </c>
      <c r="F24" s="131">
        <v>1489.6666666666667</v>
      </c>
      <c r="G24" s="131">
        <v>1516.3333333333333</v>
      </c>
      <c r="H24" s="131">
        <v>1467.3333333333333</v>
      </c>
      <c r="I24" s="131">
        <v>1377.6666666666667</v>
      </c>
      <c r="J24" s="131">
        <v>1224.5</v>
      </c>
      <c r="K24" s="131">
        <v>1285.75</v>
      </c>
      <c r="L24" s="131">
        <v>1445.75</v>
      </c>
      <c r="M24" s="131">
        <v>1625.6666666666667</v>
      </c>
      <c r="N24" s="131">
        <v>1725.25</v>
      </c>
      <c r="O24" s="131">
        <v>1766.5833333333333</v>
      </c>
      <c r="P24" s="131">
        <v>1895.3333333333333</v>
      </c>
      <c r="Q24" s="131">
        <v>1817.25</v>
      </c>
      <c r="R24" s="131">
        <v>1829</v>
      </c>
      <c r="S24" s="131">
        <v>1979.1666666666667</v>
      </c>
      <c r="T24" s="131">
        <v>2136.0833333333335</v>
      </c>
      <c r="U24" s="131">
        <v>2108.5833333333335</v>
      </c>
      <c r="V24" s="131">
        <v>2169.25</v>
      </c>
      <c r="W24" s="131">
        <v>2218.4166666666579</v>
      </c>
      <c r="X24" s="131">
        <v>2254</v>
      </c>
      <c r="Y24" s="131">
        <v>2108.0833333333298</v>
      </c>
      <c r="Z24" s="131">
        <v>2055.75</v>
      </c>
      <c r="AA24" s="131">
        <v>1998.2499999999989</v>
      </c>
      <c r="AB24" s="131">
        <v>1915.5000138357282</v>
      </c>
      <c r="AC24" s="131">
        <v>1931.3333333333335</v>
      </c>
      <c r="AD24" s="131">
        <v>2017</v>
      </c>
      <c r="AE24" s="131">
        <v>2080.9999999999977</v>
      </c>
      <c r="AF24" s="131">
        <v>1986</v>
      </c>
      <c r="AG24" s="131">
        <v>2044</v>
      </c>
      <c r="AH24" s="131">
        <v>2161</v>
      </c>
      <c r="AI24" s="131">
        <v>2278</v>
      </c>
      <c r="AJ24" s="133">
        <f t="shared" si="0"/>
        <v>4.7238869419156835</v>
      </c>
      <c r="AK24" s="131">
        <f t="shared" si="1"/>
        <v>117</v>
      </c>
      <c r="AL24" s="148">
        <f t="shared" si="2"/>
        <v>5.4141601110596849</v>
      </c>
    </row>
    <row r="25" spans="1:38" ht="12" customHeight="1">
      <c r="A25" s="125" t="s">
        <v>20</v>
      </c>
      <c r="B25" s="131">
        <v>362.08333333333331</v>
      </c>
      <c r="C25" s="131">
        <v>420.08333333333331</v>
      </c>
      <c r="D25" s="131">
        <v>445</v>
      </c>
      <c r="E25" s="131">
        <v>461.83333333333337</v>
      </c>
      <c r="F25" s="131">
        <v>477.33333333333331</v>
      </c>
      <c r="G25" s="131">
        <v>464</v>
      </c>
      <c r="H25" s="131">
        <v>452.75</v>
      </c>
      <c r="I25" s="131">
        <v>399.5</v>
      </c>
      <c r="J25" s="131">
        <v>388</v>
      </c>
      <c r="K25" s="131">
        <v>413</v>
      </c>
      <c r="L25" s="131">
        <v>455.16666666666669</v>
      </c>
      <c r="M25" s="131">
        <v>515.33333333333337</v>
      </c>
      <c r="N25" s="131">
        <v>563</v>
      </c>
      <c r="O25" s="131">
        <v>580.83333333333337</v>
      </c>
      <c r="P25" s="131">
        <v>569.41666666666663</v>
      </c>
      <c r="Q25" s="131">
        <v>558.41666666666663</v>
      </c>
      <c r="R25" s="131">
        <v>538.91666666666663</v>
      </c>
      <c r="S25" s="131">
        <v>598.75</v>
      </c>
      <c r="T25" s="131">
        <v>626.41666666666663</v>
      </c>
      <c r="U25" s="131">
        <v>611.91666666666663</v>
      </c>
      <c r="V25" s="131">
        <v>632.25</v>
      </c>
      <c r="W25" s="131">
        <v>667.08333333333451</v>
      </c>
      <c r="X25" s="131">
        <v>684.25</v>
      </c>
      <c r="Y25" s="131">
        <v>646.08333333333303</v>
      </c>
      <c r="Z25" s="131">
        <v>626.75</v>
      </c>
      <c r="AA25" s="131">
        <v>601.1666666666664</v>
      </c>
      <c r="AB25" s="131">
        <v>587.41667062044144</v>
      </c>
      <c r="AC25" s="131">
        <v>590.24999999999989</v>
      </c>
      <c r="AD25" s="131">
        <v>607</v>
      </c>
      <c r="AE25" s="131">
        <v>622.24999999999966</v>
      </c>
      <c r="AF25" s="131">
        <v>610</v>
      </c>
      <c r="AG25" s="131">
        <v>647</v>
      </c>
      <c r="AH25" s="131">
        <v>650</v>
      </c>
      <c r="AI25" s="131">
        <v>649</v>
      </c>
      <c r="AJ25" s="133">
        <f t="shared" si="0"/>
        <v>1.3458308276133795</v>
      </c>
      <c r="AK25" s="131">
        <f t="shared" si="1"/>
        <v>-1</v>
      </c>
      <c r="AL25" s="148">
        <f t="shared" si="2"/>
        <v>-0.15384615384614886</v>
      </c>
    </row>
    <row r="26" spans="1:38" ht="12" customHeight="1">
      <c r="A26" s="125" t="s">
        <v>40</v>
      </c>
      <c r="B26" s="131">
        <v>623</v>
      </c>
      <c r="C26" s="131">
        <v>704.91666666666663</v>
      </c>
      <c r="D26" s="131">
        <v>838.91666666666663</v>
      </c>
      <c r="E26" s="131">
        <v>876.66666666666663</v>
      </c>
      <c r="F26" s="131">
        <v>870.16666666666663</v>
      </c>
      <c r="G26" s="131">
        <v>847.5</v>
      </c>
      <c r="H26" s="131">
        <v>799.41666666666663</v>
      </c>
      <c r="I26" s="131">
        <v>732.25</v>
      </c>
      <c r="J26" s="131">
        <v>678.66666666666663</v>
      </c>
      <c r="K26" s="131">
        <v>666.16666666666663</v>
      </c>
      <c r="L26" s="131">
        <v>764.08333333333337</v>
      </c>
      <c r="M26" s="131">
        <v>881.83333333333337</v>
      </c>
      <c r="N26" s="131">
        <v>1006.9166666666666</v>
      </c>
      <c r="O26" s="131">
        <v>1053.3333333333333</v>
      </c>
      <c r="P26" s="131">
        <v>1107</v>
      </c>
      <c r="Q26" s="131">
        <v>1037.5</v>
      </c>
      <c r="R26" s="131">
        <v>992.75</v>
      </c>
      <c r="S26" s="131">
        <v>1118.9166666666667</v>
      </c>
      <c r="T26" s="131">
        <v>1225.4166666666667</v>
      </c>
      <c r="U26" s="131">
        <v>1213.5</v>
      </c>
      <c r="V26" s="131">
        <v>1229</v>
      </c>
      <c r="W26" s="131">
        <v>1275.4166666666636</v>
      </c>
      <c r="X26" s="131">
        <v>1305.8333333333333</v>
      </c>
      <c r="Y26" s="131">
        <v>1244.0833333333301</v>
      </c>
      <c r="Z26" s="131">
        <v>1203.3333333333333</v>
      </c>
      <c r="AA26" s="131">
        <v>1155.9166666666649</v>
      </c>
      <c r="AB26" s="131">
        <v>1165.9166749343276</v>
      </c>
      <c r="AC26" s="131">
        <v>1162.4999999999995</v>
      </c>
      <c r="AD26" s="131">
        <v>1213</v>
      </c>
      <c r="AE26" s="131">
        <v>1216.3333333333319</v>
      </c>
      <c r="AF26" s="131">
        <v>1197</v>
      </c>
      <c r="AG26" s="131">
        <v>1285</v>
      </c>
      <c r="AH26" s="131">
        <v>1336</v>
      </c>
      <c r="AI26" s="131">
        <v>1332</v>
      </c>
      <c r="AJ26" s="133">
        <f t="shared" si="0"/>
        <v>2.7621674304792321</v>
      </c>
      <c r="AK26" s="131">
        <f t="shared" si="1"/>
        <v>-4</v>
      </c>
      <c r="AL26" s="148">
        <f t="shared" si="2"/>
        <v>-0.29940119760478723</v>
      </c>
    </row>
    <row r="27" spans="1:38" ht="12" customHeight="1">
      <c r="A27" s="125" t="s">
        <v>41</v>
      </c>
      <c r="B27" s="131">
        <v>442.16666666666669</v>
      </c>
      <c r="C27" s="131">
        <v>519.25</v>
      </c>
      <c r="D27" s="131">
        <v>595.25</v>
      </c>
      <c r="E27" s="131">
        <v>602.25</v>
      </c>
      <c r="F27" s="131">
        <v>585.75</v>
      </c>
      <c r="G27" s="131">
        <v>553.33333333333337</v>
      </c>
      <c r="H27" s="131">
        <v>519.58333333333337</v>
      </c>
      <c r="I27" s="131">
        <v>473.75</v>
      </c>
      <c r="J27" s="131">
        <v>421</v>
      </c>
      <c r="K27" s="131">
        <v>415</v>
      </c>
      <c r="L27" s="131">
        <v>471.5</v>
      </c>
      <c r="M27" s="131">
        <v>575.91666666666663</v>
      </c>
      <c r="N27" s="131">
        <v>625.33333333333337</v>
      </c>
      <c r="O27" s="131">
        <v>641.25</v>
      </c>
      <c r="P27" s="131">
        <v>656.83333333333337</v>
      </c>
      <c r="Q27" s="131">
        <v>627.75</v>
      </c>
      <c r="R27" s="131">
        <v>581.41666666666663</v>
      </c>
      <c r="S27" s="131">
        <v>655.16666666666663</v>
      </c>
      <c r="T27" s="131">
        <v>715</v>
      </c>
      <c r="U27" s="131">
        <v>701.5</v>
      </c>
      <c r="V27" s="131">
        <v>689.66666666666663</v>
      </c>
      <c r="W27" s="131">
        <v>707.33333333333519</v>
      </c>
      <c r="X27" s="131">
        <v>754.66666666666663</v>
      </c>
      <c r="Y27" s="131">
        <v>708.16666666666697</v>
      </c>
      <c r="Z27" s="131">
        <v>669.41666666666663</v>
      </c>
      <c r="AA27" s="131">
        <v>669.75000000000114</v>
      </c>
      <c r="AB27" s="131">
        <v>641.25000409036875</v>
      </c>
      <c r="AC27" s="131">
        <v>655.50000000000011</v>
      </c>
      <c r="AD27" s="131">
        <v>719</v>
      </c>
      <c r="AE27" s="131">
        <v>696.58333333333439</v>
      </c>
      <c r="AF27" s="131">
        <v>644</v>
      </c>
      <c r="AG27" s="131">
        <v>701</v>
      </c>
      <c r="AH27" s="131">
        <v>707</v>
      </c>
      <c r="AI27" s="131">
        <v>725</v>
      </c>
      <c r="AJ27" s="133">
        <f t="shared" si="0"/>
        <v>1.5034319722953777</v>
      </c>
      <c r="AK27" s="131">
        <f t="shared" si="1"/>
        <v>18</v>
      </c>
      <c r="AL27" s="148">
        <f t="shared" si="2"/>
        <v>2.5459688826025451</v>
      </c>
    </row>
    <row r="28" spans="1:38" s="11" customFormat="1" ht="15" customHeight="1">
      <c r="A28" s="127" t="s">
        <v>21</v>
      </c>
      <c r="B28" s="132">
        <v>28081</v>
      </c>
      <c r="C28" s="132">
        <v>33242</v>
      </c>
      <c r="D28" s="132">
        <v>36660.550000000003</v>
      </c>
      <c r="E28" s="132">
        <v>38266</v>
      </c>
      <c r="F28" s="132">
        <v>38892.916666666664</v>
      </c>
      <c r="G28" s="132">
        <v>39488</v>
      </c>
      <c r="H28" s="132">
        <v>39166.333333333343</v>
      </c>
      <c r="I28" s="132">
        <v>39166.333333333343</v>
      </c>
      <c r="J28" s="132">
        <v>34682.916666666664</v>
      </c>
      <c r="K28" s="132">
        <v>35637.75</v>
      </c>
      <c r="L28" s="132">
        <v>39835.166666666672</v>
      </c>
      <c r="M28" s="132">
        <v>43209</v>
      </c>
      <c r="N28" s="132">
        <v>46277.166666666664</v>
      </c>
      <c r="O28" s="132">
        <v>48192.583333333336</v>
      </c>
      <c r="P28" s="132">
        <v>49363.583333333336</v>
      </c>
      <c r="Q28" s="132">
        <v>47795.666666666672</v>
      </c>
      <c r="R28" s="132">
        <v>47240.25</v>
      </c>
      <c r="S28" s="132">
        <v>51949.166666666664</v>
      </c>
      <c r="T28" s="132">
        <v>56317.333333333336</v>
      </c>
      <c r="U28" s="132">
        <v>56292.416666666664</v>
      </c>
      <c r="V28" s="132">
        <v>57037.583333333336</v>
      </c>
      <c r="W28" s="132">
        <v>57940.333333333125</v>
      </c>
      <c r="X28" s="132">
        <v>58351.083333333336</v>
      </c>
      <c r="Y28" s="132">
        <v>54595</v>
      </c>
      <c r="Z28" s="132">
        <v>51453.833333333336</v>
      </c>
      <c r="AA28" s="132">
        <v>49023.833333333299</v>
      </c>
      <c r="AB28" s="132">
        <v>47014.416967853904</v>
      </c>
      <c r="AC28" s="132">
        <v>45606.500000000007</v>
      </c>
      <c r="AD28" s="132">
        <v>46756</v>
      </c>
      <c r="AE28" s="132">
        <v>46446.749999999978</v>
      </c>
      <c r="AF28" s="132">
        <v>44576</v>
      </c>
      <c r="AG28" s="132">
        <v>45855</v>
      </c>
      <c r="AH28" s="132">
        <v>47278</v>
      </c>
      <c r="AI28" s="132">
        <f>SUM(AI9:AI27)</f>
        <v>48223</v>
      </c>
      <c r="AJ28" s="149">
        <f t="shared" si="0"/>
        <v>100</v>
      </c>
      <c r="AK28" s="132">
        <f t="shared" si="1"/>
        <v>945</v>
      </c>
      <c r="AL28" s="149">
        <f t="shared" si="2"/>
        <v>1.998815516730823</v>
      </c>
    </row>
    <row r="29" spans="1:38" s="11" customFormat="1" ht="9" customHeight="1">
      <c r="A29" s="58"/>
      <c r="B29" s="38"/>
      <c r="C29" s="38"/>
      <c r="D29" s="38"/>
      <c r="E29" s="38"/>
      <c r="F29" s="38"/>
      <c r="G29" s="38"/>
      <c r="H29" s="38"/>
      <c r="I29" s="38"/>
      <c r="J29" s="38"/>
      <c r="K29" s="38"/>
      <c r="L29" s="38"/>
      <c r="M29" s="38"/>
      <c r="N29" s="38"/>
      <c r="O29" s="38"/>
      <c r="P29" s="38"/>
      <c r="Q29" s="38"/>
      <c r="R29" s="38"/>
      <c r="S29" s="38"/>
      <c r="T29" s="38"/>
      <c r="U29" s="38"/>
      <c r="V29" s="38"/>
      <c r="W29" s="38"/>
      <c r="X29" s="38"/>
      <c r="Y29" s="38"/>
      <c r="Z29" s="38"/>
      <c r="AA29" s="38"/>
      <c r="AB29" s="38"/>
      <c r="AC29" s="38"/>
      <c r="AD29" s="38"/>
      <c r="AE29" s="38"/>
      <c r="AF29" s="38"/>
      <c r="AG29" s="38"/>
      <c r="AH29" s="38"/>
      <c r="AI29" s="38"/>
      <c r="AJ29" s="28"/>
      <c r="AK29" s="38"/>
      <c r="AL29" s="28"/>
    </row>
    <row r="30" spans="1:38" s="54" customFormat="1" ht="9">
      <c r="A30" s="69" t="s">
        <v>156</v>
      </c>
      <c r="B30" s="68"/>
      <c r="C30" s="68"/>
      <c r="D30" s="68"/>
      <c r="E30" s="68"/>
      <c r="F30" s="68"/>
      <c r="G30" s="68"/>
      <c r="H30" s="68"/>
      <c r="I30" s="68"/>
      <c r="J30" s="68"/>
      <c r="K30" s="68"/>
      <c r="L30" s="68"/>
      <c r="M30" s="68"/>
      <c r="N30" s="68"/>
      <c r="O30" s="68"/>
      <c r="P30" s="68"/>
      <c r="Q30" s="68"/>
      <c r="R30" s="68"/>
      <c r="S30" s="68"/>
      <c r="T30" s="68"/>
      <c r="U30" s="68"/>
      <c r="V30" s="68"/>
      <c r="W30" s="68"/>
      <c r="X30" s="68"/>
      <c r="Y30" s="68"/>
      <c r="Z30" s="68"/>
      <c r="AA30" s="68"/>
      <c r="AB30" s="68"/>
      <c r="AC30" s="68"/>
      <c r="AD30" s="68"/>
      <c r="AE30" s="68"/>
      <c r="AF30" s="68"/>
      <c r="AG30" s="68"/>
      <c r="AH30" s="68"/>
      <c r="AI30" s="68"/>
      <c r="AJ30" s="68"/>
      <c r="AK30" s="68"/>
      <c r="AL30" s="68"/>
    </row>
    <row r="31" spans="1:38" ht="4.5" customHeight="1">
      <c r="B31" s="29"/>
      <c r="C31" s="29"/>
      <c r="D31" s="29"/>
      <c r="E31" s="29"/>
      <c r="F31" s="29"/>
      <c r="G31" s="29"/>
      <c r="H31" s="29"/>
      <c r="I31" s="29"/>
      <c r="J31" s="29"/>
      <c r="K31" s="29"/>
      <c r="L31" s="29"/>
      <c r="M31" s="29"/>
      <c r="N31" s="29"/>
      <c r="O31" s="29"/>
      <c r="P31" s="29"/>
      <c r="Q31" s="29"/>
      <c r="R31" s="29"/>
      <c r="S31" s="29"/>
      <c r="T31" s="29"/>
      <c r="U31" s="29"/>
      <c r="V31" s="29"/>
      <c r="W31" s="29"/>
      <c r="X31" s="29"/>
      <c r="Y31" s="29"/>
      <c r="Z31" s="29"/>
      <c r="AA31" s="29"/>
      <c r="AB31" s="29"/>
      <c r="AC31" s="29"/>
      <c r="AD31" s="29"/>
      <c r="AE31" s="29"/>
      <c r="AF31" s="29"/>
      <c r="AG31" s="29"/>
      <c r="AH31" s="29"/>
      <c r="AI31" s="29"/>
      <c r="AJ31" s="29"/>
      <c r="AK31" s="29"/>
      <c r="AL31" s="39"/>
    </row>
    <row r="32" spans="1:38" ht="34.5" customHeight="1">
      <c r="A32" s="404" t="s">
        <v>7</v>
      </c>
      <c r="B32" s="402">
        <v>1992</v>
      </c>
      <c r="C32" s="402">
        <v>1993</v>
      </c>
      <c r="D32" s="402">
        <v>1994</v>
      </c>
      <c r="E32" s="402">
        <v>1995</v>
      </c>
      <c r="F32" s="402">
        <v>1996</v>
      </c>
      <c r="G32" s="402">
        <v>1997</v>
      </c>
      <c r="H32" s="402">
        <v>1998</v>
      </c>
      <c r="I32" s="402">
        <v>1999</v>
      </c>
      <c r="J32" s="402">
        <v>2000</v>
      </c>
      <c r="K32" s="402">
        <v>2001</v>
      </c>
      <c r="L32" s="402">
        <v>2002</v>
      </c>
      <c r="M32" s="402">
        <v>2003</v>
      </c>
      <c r="N32" s="402">
        <v>2004</v>
      </c>
      <c r="O32" s="402">
        <v>2005</v>
      </c>
      <c r="P32" s="402">
        <v>2006</v>
      </c>
      <c r="Q32" s="402">
        <v>2007</v>
      </c>
      <c r="R32" s="402">
        <v>2008</v>
      </c>
      <c r="S32" s="402">
        <v>2009</v>
      </c>
      <c r="T32" s="402">
        <v>2010</v>
      </c>
      <c r="U32" s="402">
        <v>2011</v>
      </c>
      <c r="V32" s="402">
        <v>2012</v>
      </c>
      <c r="W32" s="402">
        <v>2013</v>
      </c>
      <c r="X32" s="402">
        <v>2014</v>
      </c>
      <c r="Y32" s="402">
        <v>2015</v>
      </c>
      <c r="Z32" s="402">
        <v>2016</v>
      </c>
      <c r="AA32" s="402">
        <v>2017</v>
      </c>
      <c r="AB32" s="402">
        <v>2018</v>
      </c>
      <c r="AC32" s="402">
        <v>2019</v>
      </c>
      <c r="AD32" s="402">
        <v>2020</v>
      </c>
      <c r="AE32" s="402">
        <v>2021</v>
      </c>
      <c r="AF32" s="402">
        <v>2022</v>
      </c>
      <c r="AG32" s="402">
        <v>2023</v>
      </c>
      <c r="AH32" s="402">
        <v>2024</v>
      </c>
      <c r="AI32" s="402">
        <v>2025</v>
      </c>
      <c r="AJ32" s="400" t="s">
        <v>214</v>
      </c>
      <c r="AK32" s="371" t="s">
        <v>215</v>
      </c>
      <c r="AL32" s="372"/>
    </row>
    <row r="33" spans="1:41" ht="34.5" customHeight="1">
      <c r="A33" s="405"/>
      <c r="B33" s="403"/>
      <c r="C33" s="403"/>
      <c r="D33" s="403"/>
      <c r="E33" s="403"/>
      <c r="F33" s="403"/>
      <c r="G33" s="403"/>
      <c r="H33" s="403"/>
      <c r="I33" s="403"/>
      <c r="J33" s="403"/>
      <c r="K33" s="403"/>
      <c r="L33" s="403"/>
      <c r="M33" s="403"/>
      <c r="N33" s="403"/>
      <c r="O33" s="403"/>
      <c r="P33" s="403"/>
      <c r="Q33" s="403"/>
      <c r="R33" s="403"/>
      <c r="S33" s="403"/>
      <c r="T33" s="403"/>
      <c r="U33" s="403"/>
      <c r="V33" s="403"/>
      <c r="W33" s="403"/>
      <c r="X33" s="403"/>
      <c r="Y33" s="403"/>
      <c r="Z33" s="403"/>
      <c r="AA33" s="403"/>
      <c r="AB33" s="403"/>
      <c r="AC33" s="403"/>
      <c r="AD33" s="403"/>
      <c r="AE33" s="403"/>
      <c r="AF33" s="403"/>
      <c r="AG33" s="403"/>
      <c r="AH33" s="403"/>
      <c r="AI33" s="403"/>
      <c r="AJ33" s="401"/>
      <c r="AK33" s="150" t="s">
        <v>114</v>
      </c>
      <c r="AL33" s="264" t="s">
        <v>27</v>
      </c>
      <c r="AN33" s="151"/>
    </row>
    <row r="34" spans="1:41" ht="12" customHeight="1">
      <c r="A34" s="125" t="s">
        <v>9</v>
      </c>
      <c r="B34" s="131">
        <v>3219.5</v>
      </c>
      <c r="C34" s="131">
        <v>3472.1666666666665</v>
      </c>
      <c r="D34" s="131">
        <v>3662.8333333333335</v>
      </c>
      <c r="E34" s="131">
        <v>3727</v>
      </c>
      <c r="F34" s="131">
        <v>3767.8333333333335</v>
      </c>
      <c r="G34" s="131">
        <v>3893.4166666666665</v>
      </c>
      <c r="H34" s="131">
        <v>4059.6666666666665</v>
      </c>
      <c r="I34" s="131">
        <v>3885.3333333333335</v>
      </c>
      <c r="J34" s="131">
        <v>3824.6666666666665</v>
      </c>
      <c r="K34" s="131">
        <v>3798.75</v>
      </c>
      <c r="L34" s="131">
        <v>3981.5833333333335</v>
      </c>
      <c r="M34" s="131">
        <v>4403.083333333333</v>
      </c>
      <c r="N34" s="131">
        <v>4645.083333333333</v>
      </c>
      <c r="O34" s="131">
        <v>4854.583333333333</v>
      </c>
      <c r="P34" s="131">
        <v>5153.75</v>
      </c>
      <c r="Q34" s="131">
        <v>5019.083333333333</v>
      </c>
      <c r="R34" s="131">
        <v>4929</v>
      </c>
      <c r="S34" s="131">
        <v>5162.083333333333</v>
      </c>
      <c r="T34" s="131">
        <v>5499.666666666667</v>
      </c>
      <c r="U34" s="131">
        <v>5491.25</v>
      </c>
      <c r="V34" s="131">
        <v>5565.083333333333</v>
      </c>
      <c r="W34" s="131">
        <v>5638.916666666647</v>
      </c>
      <c r="X34" s="131">
        <v>5672.583333333333</v>
      </c>
      <c r="Y34" s="131">
        <v>5273.3333333333303</v>
      </c>
      <c r="Z34" s="131">
        <v>5115.5</v>
      </c>
      <c r="AA34" s="131">
        <v>4815.5833333333394</v>
      </c>
      <c r="AB34" s="131">
        <v>4615.5000257641077</v>
      </c>
      <c r="AC34" s="131">
        <v>4463.4166666666588</v>
      </c>
      <c r="AD34" s="131">
        <v>4322</v>
      </c>
      <c r="AE34" s="131">
        <v>4401.5833333333367</v>
      </c>
      <c r="AF34" s="131">
        <v>4493</v>
      </c>
      <c r="AG34" s="131">
        <v>4718</v>
      </c>
      <c r="AH34" s="131">
        <v>4902</v>
      </c>
      <c r="AI34" s="131">
        <v>4926</v>
      </c>
      <c r="AJ34" s="133">
        <f>AI34/AI$53*100</f>
        <v>11.020380769144724</v>
      </c>
      <c r="AK34" s="131">
        <f>AI34-AH34</f>
        <v>24</v>
      </c>
      <c r="AL34" s="148">
        <f>((AI34/AH34)-1)*100</f>
        <v>0.48959608323133619</v>
      </c>
      <c r="AO34" s="151"/>
    </row>
    <row r="35" spans="1:41" ht="12" customHeight="1">
      <c r="A35" s="125" t="s">
        <v>10</v>
      </c>
      <c r="B35" s="131">
        <v>585.08333333333337</v>
      </c>
      <c r="C35" s="131">
        <v>658.66666666666663</v>
      </c>
      <c r="D35" s="131">
        <v>723.33333333333337</v>
      </c>
      <c r="E35" s="131">
        <v>736.58333333333337</v>
      </c>
      <c r="F35" s="131">
        <v>733.83333333333337</v>
      </c>
      <c r="G35" s="131">
        <v>727.91666666666663</v>
      </c>
      <c r="H35" s="131">
        <v>717.41666666666663</v>
      </c>
      <c r="I35" s="131">
        <v>620.58333333333337</v>
      </c>
      <c r="J35" s="131">
        <v>590.83333333333337</v>
      </c>
      <c r="K35" s="131">
        <v>555.25</v>
      </c>
      <c r="L35" s="131">
        <v>617.75</v>
      </c>
      <c r="M35" s="131">
        <v>675.58333333333337</v>
      </c>
      <c r="N35" s="131">
        <v>746.16666666666663</v>
      </c>
      <c r="O35" s="131">
        <v>751.83333333333337</v>
      </c>
      <c r="P35" s="131">
        <v>790.5</v>
      </c>
      <c r="Q35" s="131">
        <v>760.16666666666674</v>
      </c>
      <c r="R35" s="131">
        <v>767.16666666666663</v>
      </c>
      <c r="S35" s="131">
        <v>834.33333333333337</v>
      </c>
      <c r="T35" s="131">
        <v>891.5</v>
      </c>
      <c r="U35" s="131">
        <v>870.58333333333337</v>
      </c>
      <c r="V35" s="131">
        <v>880.91666666666663</v>
      </c>
      <c r="W35" s="131">
        <v>875.91666666666845</v>
      </c>
      <c r="X35" s="131">
        <v>902.58333333333337</v>
      </c>
      <c r="Y35" s="131">
        <v>877.5</v>
      </c>
      <c r="Z35" s="131">
        <v>847.25</v>
      </c>
      <c r="AA35" s="131">
        <v>845.83333333333348</v>
      </c>
      <c r="AB35" s="131">
        <v>806.83333891630173</v>
      </c>
      <c r="AC35" s="131">
        <v>763.25000000000114</v>
      </c>
      <c r="AD35" s="131">
        <v>777</v>
      </c>
      <c r="AE35" s="131">
        <v>804.24999999999909</v>
      </c>
      <c r="AF35" s="131">
        <v>818</v>
      </c>
      <c r="AG35" s="131">
        <v>834</v>
      </c>
      <c r="AH35" s="131">
        <v>888</v>
      </c>
      <c r="AI35" s="131">
        <v>827</v>
      </c>
      <c r="AJ35" s="133">
        <f t="shared" ref="AJ35:AJ53" si="3">AI35/AI$53*100</f>
        <v>1.8501532472762254</v>
      </c>
      <c r="AK35" s="131">
        <f t="shared" ref="AK35:AK53" si="4">AI35-AH35</f>
        <v>-61</v>
      </c>
      <c r="AL35" s="148">
        <f t="shared" ref="AL35:AL53" si="5">((AI35/AH35)-1)*100</f>
        <v>-6.8693693693693714</v>
      </c>
    </row>
    <row r="36" spans="1:41" ht="12" customHeight="1">
      <c r="A36" s="125" t="s">
        <v>23</v>
      </c>
      <c r="B36" s="131">
        <v>458.66666666666669</v>
      </c>
      <c r="C36" s="131">
        <v>501.25</v>
      </c>
      <c r="D36" s="131">
        <v>535.83333333333337</v>
      </c>
      <c r="E36" s="131">
        <v>597.33333333333337</v>
      </c>
      <c r="F36" s="131">
        <v>609.58333333333337</v>
      </c>
      <c r="G36" s="131">
        <v>614.91666666666663</v>
      </c>
      <c r="H36" s="131">
        <v>601.66666666666663</v>
      </c>
      <c r="I36" s="131">
        <v>569.08333333333337</v>
      </c>
      <c r="J36" s="131">
        <v>594.58333333333337</v>
      </c>
      <c r="K36" s="131">
        <v>556.83333333333337</v>
      </c>
      <c r="L36" s="131">
        <v>596.25</v>
      </c>
      <c r="M36" s="131">
        <v>682.25</v>
      </c>
      <c r="N36" s="131">
        <v>746.16666666666663</v>
      </c>
      <c r="O36" s="131">
        <v>798.5</v>
      </c>
      <c r="P36" s="131">
        <v>850.91666666666663</v>
      </c>
      <c r="Q36" s="131">
        <v>819.41666666666663</v>
      </c>
      <c r="R36" s="131">
        <v>818.41666666666663</v>
      </c>
      <c r="S36" s="131">
        <v>896.91666666666663</v>
      </c>
      <c r="T36" s="131">
        <v>989.66666666666663</v>
      </c>
      <c r="U36" s="131">
        <v>984.75</v>
      </c>
      <c r="V36" s="131">
        <v>1025.1666666666667</v>
      </c>
      <c r="W36" s="131">
        <v>1069.0833333333351</v>
      </c>
      <c r="X36" s="131">
        <v>1052.75</v>
      </c>
      <c r="Y36" s="131">
        <v>972.75</v>
      </c>
      <c r="Z36" s="131">
        <v>970.91666666666663</v>
      </c>
      <c r="AA36" s="131">
        <v>954.08333333333223</v>
      </c>
      <c r="AB36" s="131">
        <v>943.08333875983953</v>
      </c>
      <c r="AC36" s="131">
        <v>902.83333333333269</v>
      </c>
      <c r="AD36" s="131">
        <v>907</v>
      </c>
      <c r="AE36" s="131">
        <v>908.58333333333314</v>
      </c>
      <c r="AF36" s="131">
        <v>853</v>
      </c>
      <c r="AG36" s="131">
        <v>840</v>
      </c>
      <c r="AH36" s="131">
        <v>853</v>
      </c>
      <c r="AI36" s="131">
        <v>841</v>
      </c>
      <c r="AJ36" s="133">
        <f t="shared" si="3"/>
        <v>1.881473858475581</v>
      </c>
      <c r="AK36" s="131">
        <f t="shared" si="4"/>
        <v>-12</v>
      </c>
      <c r="AL36" s="148">
        <f t="shared" si="5"/>
        <v>-1.4067995310668269</v>
      </c>
    </row>
    <row r="37" spans="1:41" ht="12" customHeight="1">
      <c r="A37" s="125" t="s">
        <v>11</v>
      </c>
      <c r="B37" s="131">
        <v>4519.333333333333</v>
      </c>
      <c r="C37" s="131">
        <v>4948.333333333333</v>
      </c>
      <c r="D37" s="131">
        <v>5164.4833333333299</v>
      </c>
      <c r="E37" s="131">
        <v>5515.416666666667</v>
      </c>
      <c r="F37" s="131">
        <v>5756.583333333333</v>
      </c>
      <c r="G37" s="131">
        <v>5802.333333333333</v>
      </c>
      <c r="H37" s="131">
        <v>5725.583333333333</v>
      </c>
      <c r="I37" s="131">
        <v>5547.333333333333</v>
      </c>
      <c r="J37" s="131">
        <v>5446.75</v>
      </c>
      <c r="K37" s="131">
        <v>5301.916666666667</v>
      </c>
      <c r="L37" s="131">
        <v>5865.583333333333</v>
      </c>
      <c r="M37" s="131">
        <v>6457.916666666667</v>
      </c>
      <c r="N37" s="131">
        <v>6682.416666666667</v>
      </c>
      <c r="O37" s="131">
        <v>6907.583333333333</v>
      </c>
      <c r="P37" s="131">
        <v>7120.25</v>
      </c>
      <c r="Q37" s="131">
        <v>6827.25</v>
      </c>
      <c r="R37" s="131">
        <v>6662</v>
      </c>
      <c r="S37" s="131">
        <v>7033.5</v>
      </c>
      <c r="T37" s="131">
        <v>7422.416666666667</v>
      </c>
      <c r="U37" s="131">
        <v>7430.75</v>
      </c>
      <c r="V37" s="131">
        <v>7651.5</v>
      </c>
      <c r="W37" s="131">
        <v>7735.4166666665651</v>
      </c>
      <c r="X37" s="131">
        <v>7826.833333333333</v>
      </c>
      <c r="Y37" s="131">
        <v>7333.4166666666697</v>
      </c>
      <c r="Z37" s="131">
        <v>7019.25</v>
      </c>
      <c r="AA37" s="131">
        <v>6730.2499999999964</v>
      </c>
      <c r="AB37" s="131">
        <v>6652.166704274714</v>
      </c>
      <c r="AC37" s="131">
        <v>6618.833333333333</v>
      </c>
      <c r="AD37" s="131">
        <v>6630</v>
      </c>
      <c r="AE37" s="131">
        <v>6731.0000000000055</v>
      </c>
      <c r="AF37" s="131">
        <v>6573</v>
      </c>
      <c r="AG37" s="131">
        <v>6874</v>
      </c>
      <c r="AH37" s="131">
        <v>7108</v>
      </c>
      <c r="AI37" s="131">
        <v>7070</v>
      </c>
      <c r="AJ37" s="133">
        <f t="shared" si="3"/>
        <v>15.816908655674625</v>
      </c>
      <c r="AK37" s="131">
        <f t="shared" si="4"/>
        <v>-38</v>
      </c>
      <c r="AL37" s="148">
        <f t="shared" si="5"/>
        <v>-0.53460889138998713</v>
      </c>
      <c r="AN37" s="151"/>
    </row>
    <row r="38" spans="1:41" ht="12" customHeight="1">
      <c r="A38" s="125" t="s">
        <v>12</v>
      </c>
      <c r="B38" s="131">
        <v>1179.5</v>
      </c>
      <c r="C38" s="131">
        <v>1320.0833333333333</v>
      </c>
      <c r="D38" s="131">
        <v>1401.6666666666667</v>
      </c>
      <c r="E38" s="131">
        <v>1504.5833333333335</v>
      </c>
      <c r="F38" s="131">
        <v>1596.25</v>
      </c>
      <c r="G38" s="131">
        <v>1600.5833333333333</v>
      </c>
      <c r="H38" s="131">
        <v>1583.4166666666667</v>
      </c>
      <c r="I38" s="131">
        <v>1480.5833333333333</v>
      </c>
      <c r="J38" s="131">
        <v>1404.6666666666667</v>
      </c>
      <c r="K38" s="131">
        <v>1417.8333333333333</v>
      </c>
      <c r="L38" s="131">
        <v>1554.9166666666667</v>
      </c>
      <c r="M38" s="131">
        <v>1580.6666666666667</v>
      </c>
      <c r="N38" s="131">
        <v>1721.1666666666667</v>
      </c>
      <c r="O38" s="131">
        <v>1775.25</v>
      </c>
      <c r="P38" s="131">
        <v>1818.0833333333333</v>
      </c>
      <c r="Q38" s="131">
        <v>1691.25</v>
      </c>
      <c r="R38" s="131">
        <v>1662.25</v>
      </c>
      <c r="S38" s="131">
        <v>1736.75</v>
      </c>
      <c r="T38" s="131">
        <v>1864.75</v>
      </c>
      <c r="U38" s="131">
        <v>1891.0833333333333</v>
      </c>
      <c r="V38" s="131">
        <v>1889.0833333333333</v>
      </c>
      <c r="W38" s="131">
        <v>1914.9166666666542</v>
      </c>
      <c r="X38" s="131">
        <v>1934.0833333333333</v>
      </c>
      <c r="Y38" s="131">
        <v>1775.5</v>
      </c>
      <c r="Z38" s="131">
        <v>1646.25</v>
      </c>
      <c r="AA38" s="131">
        <v>1574.916666666664</v>
      </c>
      <c r="AB38" s="131">
        <v>1556.2500112503767</v>
      </c>
      <c r="AC38" s="131">
        <v>1522.5833333333319</v>
      </c>
      <c r="AD38" s="131">
        <v>1519</v>
      </c>
      <c r="AE38" s="131">
        <v>1500.1666666666665</v>
      </c>
      <c r="AF38" s="131">
        <v>1456</v>
      </c>
      <c r="AG38" s="131">
        <v>1591</v>
      </c>
      <c r="AH38" s="131">
        <v>1650</v>
      </c>
      <c r="AI38" s="131">
        <v>1710</v>
      </c>
      <c r="AJ38" s="133">
        <f t="shared" si="3"/>
        <v>3.8255889393498737</v>
      </c>
      <c r="AK38" s="131">
        <f t="shared" si="4"/>
        <v>60</v>
      </c>
      <c r="AL38" s="148">
        <f t="shared" si="5"/>
        <v>3.6363636363636376</v>
      </c>
    </row>
    <row r="39" spans="1:41" ht="12" customHeight="1">
      <c r="A39" s="125" t="s">
        <v>13</v>
      </c>
      <c r="B39" s="131">
        <v>811.66666666666663</v>
      </c>
      <c r="C39" s="131">
        <v>921.33333333333337</v>
      </c>
      <c r="D39" s="131">
        <v>990.48333333333301</v>
      </c>
      <c r="E39" s="131">
        <v>1048.8333333333335</v>
      </c>
      <c r="F39" s="131">
        <v>1065.25</v>
      </c>
      <c r="G39" s="131">
        <v>1062.0833333333333</v>
      </c>
      <c r="H39" s="131">
        <v>1070.4166666666667</v>
      </c>
      <c r="I39" s="131">
        <v>1006.0833333333334</v>
      </c>
      <c r="J39" s="131">
        <v>1001.5</v>
      </c>
      <c r="K39" s="131">
        <v>1000.3333333333334</v>
      </c>
      <c r="L39" s="131">
        <v>1038.5</v>
      </c>
      <c r="M39" s="131">
        <v>1096.3333333333333</v>
      </c>
      <c r="N39" s="131">
        <v>1241.8333333333333</v>
      </c>
      <c r="O39" s="131">
        <v>1317.1666666666667</v>
      </c>
      <c r="P39" s="131">
        <v>1457.9166666666667</v>
      </c>
      <c r="Q39" s="131">
        <v>1419.9166666666667</v>
      </c>
      <c r="R39" s="131">
        <v>1404.6666666666667</v>
      </c>
      <c r="S39" s="131">
        <v>1570.3333333333333</v>
      </c>
      <c r="T39" s="131">
        <v>1630.0833333333333</v>
      </c>
      <c r="U39" s="131">
        <v>1616.9166666666667</v>
      </c>
      <c r="V39" s="131">
        <v>1654.6666666666667</v>
      </c>
      <c r="W39" s="131">
        <v>1688.8333333333283</v>
      </c>
      <c r="X39" s="131">
        <v>1714.8333333333333</v>
      </c>
      <c r="Y39" s="131">
        <v>1644.75</v>
      </c>
      <c r="Z39" s="131">
        <v>1544.5</v>
      </c>
      <c r="AA39" s="131">
        <v>1488.4166666666679</v>
      </c>
      <c r="AB39" s="131">
        <v>1530.9166765287519</v>
      </c>
      <c r="AC39" s="131">
        <v>1525.8333333333314</v>
      </c>
      <c r="AD39" s="131">
        <v>1481</v>
      </c>
      <c r="AE39" s="131">
        <v>1494.4166666666663</v>
      </c>
      <c r="AF39" s="131">
        <v>1457</v>
      </c>
      <c r="AG39" s="131">
        <v>1509</v>
      </c>
      <c r="AH39" s="131">
        <v>1575</v>
      </c>
      <c r="AI39" s="131">
        <v>1623</v>
      </c>
      <c r="AJ39" s="133">
        <f t="shared" si="3"/>
        <v>3.6309537126110203</v>
      </c>
      <c r="AK39" s="131">
        <f t="shared" si="4"/>
        <v>48</v>
      </c>
      <c r="AL39" s="148">
        <f t="shared" si="5"/>
        <v>3.0476190476190546</v>
      </c>
    </row>
    <row r="40" spans="1:41" ht="12" customHeight="1">
      <c r="A40" s="125" t="s">
        <v>14</v>
      </c>
      <c r="B40" s="131">
        <v>1575.3333333333333</v>
      </c>
      <c r="C40" s="131">
        <v>1778.6666666666667</v>
      </c>
      <c r="D40" s="131">
        <v>1950.38333333333</v>
      </c>
      <c r="E40" s="131">
        <v>2024.8333333333333</v>
      </c>
      <c r="F40" s="131">
        <v>2125.1666666666665</v>
      </c>
      <c r="G40" s="131">
        <v>2115.3333333333335</v>
      </c>
      <c r="H40" s="131">
        <v>2092.5833333333335</v>
      </c>
      <c r="I40" s="131">
        <v>2051.4166666666665</v>
      </c>
      <c r="J40" s="131">
        <v>1885.8333333333333</v>
      </c>
      <c r="K40" s="131">
        <v>1835</v>
      </c>
      <c r="L40" s="131">
        <v>2014</v>
      </c>
      <c r="M40" s="131">
        <v>2173.4166666666665</v>
      </c>
      <c r="N40" s="131">
        <v>2284</v>
      </c>
      <c r="O40" s="131">
        <v>2424.6666666666665</v>
      </c>
      <c r="P40" s="131">
        <v>2423.25</v>
      </c>
      <c r="Q40" s="131">
        <v>2355</v>
      </c>
      <c r="R40" s="131">
        <v>2330.8333333333335</v>
      </c>
      <c r="S40" s="131">
        <v>2448.75</v>
      </c>
      <c r="T40" s="131">
        <v>2656.4166666666665</v>
      </c>
      <c r="U40" s="131">
        <v>2743.0833333333335</v>
      </c>
      <c r="V40" s="131">
        <v>2811.75</v>
      </c>
      <c r="W40" s="131">
        <v>2803.0000000000109</v>
      </c>
      <c r="X40" s="131">
        <v>2801.9166666666665</v>
      </c>
      <c r="Y40" s="131">
        <v>2589</v>
      </c>
      <c r="Z40" s="131">
        <v>2462.9166666666665</v>
      </c>
      <c r="AA40" s="131">
        <v>2382.5833333333321</v>
      </c>
      <c r="AB40" s="131">
        <v>2320.583348557353</v>
      </c>
      <c r="AC40" s="131">
        <v>2282.0000000000009</v>
      </c>
      <c r="AD40" s="131">
        <v>2281</v>
      </c>
      <c r="AE40" s="131">
        <v>2265.3333333333326</v>
      </c>
      <c r="AF40" s="131">
        <v>2337</v>
      </c>
      <c r="AG40" s="131">
        <v>2397</v>
      </c>
      <c r="AH40" s="131">
        <v>2487</v>
      </c>
      <c r="AI40" s="131">
        <v>2570</v>
      </c>
      <c r="AJ40" s="133">
        <f t="shared" si="3"/>
        <v>5.7495693415960085</v>
      </c>
      <c r="AK40" s="131">
        <f t="shared" si="4"/>
        <v>83</v>
      </c>
      <c r="AL40" s="148">
        <f t="shared" si="5"/>
        <v>3.3373542420586988</v>
      </c>
    </row>
    <row r="41" spans="1:41" ht="12" customHeight="1">
      <c r="A41" s="125" t="s">
        <v>15</v>
      </c>
      <c r="B41" s="131">
        <v>539.08333333333337</v>
      </c>
      <c r="C41" s="131">
        <v>578.41666666666663</v>
      </c>
      <c r="D41" s="131">
        <v>643.5</v>
      </c>
      <c r="E41" s="131">
        <v>643.41666666666663</v>
      </c>
      <c r="F41" s="131">
        <v>667.16666666666663</v>
      </c>
      <c r="G41" s="131">
        <v>662.75</v>
      </c>
      <c r="H41" s="131">
        <v>662.5</v>
      </c>
      <c r="I41" s="131">
        <v>663.58333333333337</v>
      </c>
      <c r="J41" s="131">
        <v>635.66666666666663</v>
      </c>
      <c r="K41" s="131">
        <v>598.08333333333337</v>
      </c>
      <c r="L41" s="131">
        <v>619.83333333333337</v>
      </c>
      <c r="M41" s="131">
        <v>695.16666666666663</v>
      </c>
      <c r="N41" s="131">
        <v>797.33333333333337</v>
      </c>
      <c r="O41" s="131">
        <v>846.41666666666663</v>
      </c>
      <c r="P41" s="131">
        <v>921.58333333333337</v>
      </c>
      <c r="Q41" s="131">
        <v>891.83333333333337</v>
      </c>
      <c r="R41" s="131">
        <v>874</v>
      </c>
      <c r="S41" s="131">
        <v>943.91666666666663</v>
      </c>
      <c r="T41" s="131">
        <v>1038.5833333333333</v>
      </c>
      <c r="U41" s="131">
        <v>1060.25</v>
      </c>
      <c r="V41" s="131">
        <v>1064.9166666666667</v>
      </c>
      <c r="W41" s="131">
        <v>1084.0000000000016</v>
      </c>
      <c r="X41" s="131">
        <v>1089.9166666666667</v>
      </c>
      <c r="Y41" s="131">
        <v>1007.75</v>
      </c>
      <c r="Z41" s="131">
        <v>950</v>
      </c>
      <c r="AA41" s="131">
        <v>917.25000000000011</v>
      </c>
      <c r="AB41" s="131">
        <v>896.00000523775816</v>
      </c>
      <c r="AC41" s="131">
        <v>898.00000000000034</v>
      </c>
      <c r="AD41" s="131">
        <v>917</v>
      </c>
      <c r="AE41" s="131">
        <v>914.91666666666822</v>
      </c>
      <c r="AF41" s="131">
        <v>827</v>
      </c>
      <c r="AG41" s="131">
        <v>830</v>
      </c>
      <c r="AH41" s="131">
        <v>869</v>
      </c>
      <c r="AI41" s="131">
        <v>842</v>
      </c>
      <c r="AJ41" s="133">
        <f t="shared" si="3"/>
        <v>1.8837110449898209</v>
      </c>
      <c r="AK41" s="131">
        <f t="shared" si="4"/>
        <v>-27</v>
      </c>
      <c r="AL41" s="148">
        <f t="shared" si="5"/>
        <v>-3.1070195627157626</v>
      </c>
    </row>
    <row r="42" spans="1:41" ht="12" customHeight="1">
      <c r="A42" s="125" t="s">
        <v>5</v>
      </c>
      <c r="B42" s="131">
        <v>2111.6666666666665</v>
      </c>
      <c r="C42" s="131">
        <v>2465.6666666666665</v>
      </c>
      <c r="D42" s="131">
        <v>2603.5833333333335</v>
      </c>
      <c r="E42" s="131">
        <v>2583.833333333333</v>
      </c>
      <c r="F42" s="131">
        <v>2634.3333333333335</v>
      </c>
      <c r="G42" s="131">
        <v>2666.8333333333335</v>
      </c>
      <c r="H42" s="131">
        <v>2573.5833333333335</v>
      </c>
      <c r="I42" s="131">
        <v>2378.6666666666665</v>
      </c>
      <c r="J42" s="131">
        <v>2260.8333333333335</v>
      </c>
      <c r="K42" s="131">
        <v>2277.4166666666665</v>
      </c>
      <c r="L42" s="131">
        <v>2366.5833333333335</v>
      </c>
      <c r="M42" s="131">
        <v>2686.3333333333335</v>
      </c>
      <c r="N42" s="131">
        <v>2951.6666666666665</v>
      </c>
      <c r="O42" s="131">
        <v>3055.0833333333335</v>
      </c>
      <c r="P42" s="131">
        <v>3200.9166666666665</v>
      </c>
      <c r="Q42" s="131">
        <v>3034.666666666667</v>
      </c>
      <c r="R42" s="131">
        <v>2957.75</v>
      </c>
      <c r="S42" s="131">
        <v>3192.75</v>
      </c>
      <c r="T42" s="131">
        <v>3334.4166666666665</v>
      </c>
      <c r="U42" s="131">
        <v>3372.0833333333335</v>
      </c>
      <c r="V42" s="131">
        <v>3374.5</v>
      </c>
      <c r="W42" s="131">
        <v>3444.166666666692</v>
      </c>
      <c r="X42" s="131">
        <v>3419.75</v>
      </c>
      <c r="Y42" s="131">
        <v>3179.0833333333298</v>
      </c>
      <c r="Z42" s="131">
        <v>3047.25</v>
      </c>
      <c r="AA42" s="131">
        <v>2895.5833333333412</v>
      </c>
      <c r="AB42" s="131">
        <v>2810.8333532363176</v>
      </c>
      <c r="AC42" s="131">
        <v>2757.8333333333348</v>
      </c>
      <c r="AD42" s="131">
        <v>2839</v>
      </c>
      <c r="AE42" s="131">
        <v>2802.1666666666711</v>
      </c>
      <c r="AF42" s="131">
        <v>2738</v>
      </c>
      <c r="AG42" s="131">
        <v>2840</v>
      </c>
      <c r="AH42" s="131">
        <v>2907</v>
      </c>
      <c r="AI42" s="131">
        <v>2996</v>
      </c>
      <c r="AJ42" s="133">
        <f t="shared" si="3"/>
        <v>6.7026107966621176</v>
      </c>
      <c r="AK42" s="131">
        <f t="shared" si="4"/>
        <v>89</v>
      </c>
      <c r="AL42" s="148">
        <f t="shared" si="5"/>
        <v>3.0615755073959416</v>
      </c>
    </row>
    <row r="43" spans="1:41" ht="12" customHeight="1">
      <c r="A43" s="125" t="s">
        <v>16</v>
      </c>
      <c r="B43" s="131">
        <v>1165.75</v>
      </c>
      <c r="C43" s="131">
        <v>1253.9166666666667</v>
      </c>
      <c r="D43" s="131">
        <v>1326.9166666666667</v>
      </c>
      <c r="E43" s="131">
        <v>1435.0833333333333</v>
      </c>
      <c r="F43" s="131">
        <v>1480.5</v>
      </c>
      <c r="G43" s="131">
        <v>1505.6666666666667</v>
      </c>
      <c r="H43" s="131">
        <v>1442.25</v>
      </c>
      <c r="I43" s="131">
        <v>1355</v>
      </c>
      <c r="J43" s="131">
        <v>1329.4166666666667</v>
      </c>
      <c r="K43" s="131">
        <v>1325.8333333333333</v>
      </c>
      <c r="L43" s="131">
        <v>1405.25</v>
      </c>
      <c r="M43" s="131">
        <v>1501.75</v>
      </c>
      <c r="N43" s="131">
        <v>1746.3333333333333</v>
      </c>
      <c r="O43" s="131">
        <v>1895.5</v>
      </c>
      <c r="P43" s="131">
        <v>2087.4166666666665</v>
      </c>
      <c r="Q43" s="131">
        <v>2004</v>
      </c>
      <c r="R43" s="131">
        <v>1961.75</v>
      </c>
      <c r="S43" s="131">
        <v>2085.0833333333335</v>
      </c>
      <c r="T43" s="131">
        <v>2233.75</v>
      </c>
      <c r="U43" s="131">
        <v>2264.8333333333335</v>
      </c>
      <c r="V43" s="131">
        <v>2260.6666666666665</v>
      </c>
      <c r="W43" s="131">
        <v>2325.1666666666683</v>
      </c>
      <c r="X43" s="131">
        <v>2309.25</v>
      </c>
      <c r="Y43" s="131">
        <v>2174.3333333333298</v>
      </c>
      <c r="Z43" s="131">
        <v>2143.4166666666665</v>
      </c>
      <c r="AA43" s="131">
        <v>2053.4999999999941</v>
      </c>
      <c r="AB43" s="131">
        <v>1980.2500118166208</v>
      </c>
      <c r="AC43" s="131">
        <v>1948.9999999999975</v>
      </c>
      <c r="AD43" s="131">
        <v>1917</v>
      </c>
      <c r="AE43" s="131">
        <v>1937.9166666666674</v>
      </c>
      <c r="AF43" s="131">
        <v>1864</v>
      </c>
      <c r="AG43" s="131">
        <v>1934</v>
      </c>
      <c r="AH43" s="131">
        <v>1936</v>
      </c>
      <c r="AI43" s="131">
        <v>1914</v>
      </c>
      <c r="AJ43" s="133">
        <f t="shared" si="3"/>
        <v>4.2819749882547704</v>
      </c>
      <c r="AK43" s="131">
        <f t="shared" si="4"/>
        <v>-22</v>
      </c>
      <c r="AL43" s="148">
        <f t="shared" si="5"/>
        <v>-1.1363636363636354</v>
      </c>
    </row>
    <row r="44" spans="1:41" ht="12" customHeight="1">
      <c r="A44" s="125" t="s">
        <v>17</v>
      </c>
      <c r="B44" s="131">
        <v>548.33333333333337</v>
      </c>
      <c r="C44" s="131">
        <v>613.41666666666663</v>
      </c>
      <c r="D44" s="131">
        <v>661.58333333333337</v>
      </c>
      <c r="E44" s="131">
        <v>689.66666666666663</v>
      </c>
      <c r="F44" s="131">
        <v>704.66666666666663</v>
      </c>
      <c r="G44" s="131">
        <v>741.83333333333337</v>
      </c>
      <c r="H44" s="131">
        <v>710.75</v>
      </c>
      <c r="I44" s="131">
        <v>722.25</v>
      </c>
      <c r="J44" s="131">
        <v>729.66666666666663</v>
      </c>
      <c r="K44" s="131">
        <v>708.33333333333337</v>
      </c>
      <c r="L44" s="131">
        <v>805.75</v>
      </c>
      <c r="M44" s="131">
        <v>888.16666666666663</v>
      </c>
      <c r="N44" s="131">
        <v>954.08333333333337</v>
      </c>
      <c r="O44" s="131">
        <v>1030</v>
      </c>
      <c r="P44" s="131">
        <v>1078.75</v>
      </c>
      <c r="Q44" s="131">
        <v>1037.5833333333333</v>
      </c>
      <c r="R44" s="131">
        <v>1029.5833333333333</v>
      </c>
      <c r="S44" s="131">
        <v>1055.1666666666667</v>
      </c>
      <c r="T44" s="131">
        <v>1082.5833333333333</v>
      </c>
      <c r="U44" s="131">
        <v>1075.5</v>
      </c>
      <c r="V44" s="131">
        <v>1071.4166666666667</v>
      </c>
      <c r="W44" s="131">
        <v>1089.8333333333339</v>
      </c>
      <c r="X44" s="131">
        <v>1102.25</v>
      </c>
      <c r="Y44" s="131">
        <v>1009.25</v>
      </c>
      <c r="Z44" s="131">
        <v>941.41666666666663</v>
      </c>
      <c r="AA44" s="131">
        <v>893.75000000000023</v>
      </c>
      <c r="AB44" s="131">
        <v>827.33333870768547</v>
      </c>
      <c r="AC44" s="131">
        <v>788.50000000000011</v>
      </c>
      <c r="AD44" s="131">
        <v>767</v>
      </c>
      <c r="AE44" s="131">
        <v>754.33333333333314</v>
      </c>
      <c r="AF44" s="131">
        <v>786</v>
      </c>
      <c r="AG44" s="131">
        <v>830</v>
      </c>
      <c r="AH44" s="131">
        <v>864</v>
      </c>
      <c r="AI44" s="131">
        <v>861</v>
      </c>
      <c r="AJ44" s="133">
        <f t="shared" si="3"/>
        <v>1.926217588760375</v>
      </c>
      <c r="AK44" s="131">
        <f t="shared" si="4"/>
        <v>-3</v>
      </c>
      <c r="AL44" s="148">
        <f t="shared" si="5"/>
        <v>-0.34722222222222099</v>
      </c>
    </row>
    <row r="45" spans="1:41" ht="12" customHeight="1">
      <c r="A45" s="125" t="s">
        <v>24</v>
      </c>
      <c r="B45" s="131">
        <v>2466.8333333333335</v>
      </c>
      <c r="C45" s="131">
        <v>2763.3333333333335</v>
      </c>
      <c r="D45" s="131">
        <v>3011.6666666666665</v>
      </c>
      <c r="E45" s="131">
        <v>3273.5833333333335</v>
      </c>
      <c r="F45" s="131">
        <v>3373.5</v>
      </c>
      <c r="G45" s="131">
        <v>3454.6666666666665</v>
      </c>
      <c r="H45" s="131">
        <v>3540.1666666666665</v>
      </c>
      <c r="I45" s="131">
        <v>3447</v>
      </c>
      <c r="J45" s="131">
        <v>3395.9166666666665</v>
      </c>
      <c r="K45" s="131">
        <v>3516.25</v>
      </c>
      <c r="L45" s="131">
        <v>3868</v>
      </c>
      <c r="M45" s="131">
        <v>4249.916666666667</v>
      </c>
      <c r="N45" s="131">
        <v>4516.916666666667</v>
      </c>
      <c r="O45" s="131">
        <v>4769.75</v>
      </c>
      <c r="P45" s="131">
        <v>4855.083333333333</v>
      </c>
      <c r="Q45" s="131">
        <v>4710</v>
      </c>
      <c r="R45" s="131">
        <v>4717.333333333333</v>
      </c>
      <c r="S45" s="131">
        <v>4959.75</v>
      </c>
      <c r="T45" s="131">
        <v>5132.666666666667</v>
      </c>
      <c r="U45" s="131">
        <v>5224.583333333333</v>
      </c>
      <c r="V45" s="131">
        <v>5209</v>
      </c>
      <c r="W45" s="131">
        <v>5185.5833333333212</v>
      </c>
      <c r="X45" s="131">
        <v>5239.333333333333</v>
      </c>
      <c r="Y45" s="131">
        <v>4818.5833333333303</v>
      </c>
      <c r="Z45" s="131">
        <v>4573.416666666667</v>
      </c>
      <c r="AA45" s="131">
        <v>4342.1666666666761</v>
      </c>
      <c r="AB45" s="131">
        <v>4180.5833584368229</v>
      </c>
      <c r="AC45" s="131">
        <v>4083.3333333333312</v>
      </c>
      <c r="AD45" s="131">
        <v>3955</v>
      </c>
      <c r="AE45" s="131">
        <v>4039.5833333333353</v>
      </c>
      <c r="AF45" s="131">
        <v>4000</v>
      </c>
      <c r="AG45" s="131">
        <v>4172</v>
      </c>
      <c r="AH45" s="131">
        <v>4186</v>
      </c>
      <c r="AI45" s="131">
        <v>4261</v>
      </c>
      <c r="AJ45" s="133">
        <f t="shared" si="3"/>
        <v>9.5326517371753283</v>
      </c>
      <c r="AK45" s="131">
        <f t="shared" si="4"/>
        <v>75</v>
      </c>
      <c r="AL45" s="148">
        <f t="shared" si="5"/>
        <v>1.7916865742952703</v>
      </c>
    </row>
    <row r="46" spans="1:41" ht="12" customHeight="1">
      <c r="A46" s="125" t="s">
        <v>28</v>
      </c>
      <c r="B46" s="131">
        <v>1743.1666666666667</v>
      </c>
      <c r="C46" s="131">
        <v>1987.1666666666667</v>
      </c>
      <c r="D46" s="131">
        <v>2115.4166666666665</v>
      </c>
      <c r="E46" s="131">
        <v>2208.666666666667</v>
      </c>
      <c r="F46" s="131">
        <v>2211.6666666666665</v>
      </c>
      <c r="G46" s="131">
        <v>2267.25</v>
      </c>
      <c r="H46" s="131">
        <v>2309</v>
      </c>
      <c r="I46" s="131">
        <v>2188.9166666666665</v>
      </c>
      <c r="J46" s="131">
        <v>2098.3333333333335</v>
      </c>
      <c r="K46" s="131">
        <v>2048.75</v>
      </c>
      <c r="L46" s="131">
        <v>2178.3333333333335</v>
      </c>
      <c r="M46" s="131">
        <v>2382</v>
      </c>
      <c r="N46" s="131">
        <v>2450.1666666666665</v>
      </c>
      <c r="O46" s="131">
        <v>2567.5</v>
      </c>
      <c r="P46" s="131">
        <v>2641.4166666666665</v>
      </c>
      <c r="Q46" s="131">
        <v>2545.9166666666665</v>
      </c>
      <c r="R46" s="131">
        <v>2435.8333333333335</v>
      </c>
      <c r="S46" s="131">
        <v>2562.5833333333335</v>
      </c>
      <c r="T46" s="131">
        <v>2683.8333333333335</v>
      </c>
      <c r="U46" s="131">
        <v>2725.0833333333335</v>
      </c>
      <c r="V46" s="131">
        <v>2725.4166666666665</v>
      </c>
      <c r="W46" s="131">
        <v>2760.8333333333489</v>
      </c>
      <c r="X46" s="131">
        <v>2712.5</v>
      </c>
      <c r="Y46" s="131">
        <v>2545.6666666666702</v>
      </c>
      <c r="Z46" s="131">
        <v>2381.5833333333335</v>
      </c>
      <c r="AA46" s="131">
        <v>2264.3333333333335</v>
      </c>
      <c r="AB46" s="131">
        <v>2181.2500143572688</v>
      </c>
      <c r="AC46" s="131">
        <v>2146.4999999999991</v>
      </c>
      <c r="AD46" s="131">
        <v>2129</v>
      </c>
      <c r="AE46" s="131">
        <v>2124.6666666666674</v>
      </c>
      <c r="AF46" s="131">
        <v>2062</v>
      </c>
      <c r="AG46" s="131">
        <v>2075</v>
      </c>
      <c r="AH46" s="131">
        <v>2105</v>
      </c>
      <c r="AI46" s="131">
        <v>2187</v>
      </c>
      <c r="AJ46" s="133">
        <f t="shared" si="3"/>
        <v>4.8927269066422063</v>
      </c>
      <c r="AK46" s="131">
        <f t="shared" si="4"/>
        <v>82</v>
      </c>
      <c r="AL46" s="148">
        <f t="shared" si="5"/>
        <v>3.8954869358669875</v>
      </c>
    </row>
    <row r="47" spans="1:41" ht="12" customHeight="1">
      <c r="A47" s="125" t="s">
        <v>42</v>
      </c>
      <c r="B47" s="131">
        <v>940.41666666666663</v>
      </c>
      <c r="C47" s="131">
        <v>1051.1666666666667</v>
      </c>
      <c r="D47" s="131">
        <v>1067.5</v>
      </c>
      <c r="E47" s="131">
        <v>1158.3333333333333</v>
      </c>
      <c r="F47" s="131">
        <v>1248.4166666666667</v>
      </c>
      <c r="G47" s="131">
        <v>1314.8333333333333</v>
      </c>
      <c r="H47" s="131">
        <v>1423.9166666666667</v>
      </c>
      <c r="I47" s="131">
        <v>1383.5</v>
      </c>
      <c r="J47" s="131">
        <v>1356.4166666666667</v>
      </c>
      <c r="K47" s="131">
        <v>1384.3333333333333</v>
      </c>
      <c r="L47" s="131">
        <v>1502.3333333333333</v>
      </c>
      <c r="M47" s="131">
        <v>1512.0833333333333</v>
      </c>
      <c r="N47" s="131">
        <v>1595.8333333333333</v>
      </c>
      <c r="O47" s="131">
        <v>1663.5833333333333</v>
      </c>
      <c r="P47" s="131">
        <v>1632.9166666666667</v>
      </c>
      <c r="Q47" s="131">
        <v>1529</v>
      </c>
      <c r="R47" s="131">
        <v>1479.1666666666667</v>
      </c>
      <c r="S47" s="131">
        <v>1579.75</v>
      </c>
      <c r="T47" s="131">
        <v>1660.3333333333333</v>
      </c>
      <c r="U47" s="131">
        <v>1673.4166666666667</v>
      </c>
      <c r="V47" s="131">
        <v>1695.0833333333333</v>
      </c>
      <c r="W47" s="131">
        <v>1662.4999999999936</v>
      </c>
      <c r="X47" s="131">
        <v>1699.25</v>
      </c>
      <c r="Y47" s="131">
        <v>1611.8333333333301</v>
      </c>
      <c r="Z47" s="131">
        <v>1464.0833333333333</v>
      </c>
      <c r="AA47" s="131">
        <v>1337.8333333333335</v>
      </c>
      <c r="AB47" s="131">
        <v>1288.3333413675427</v>
      </c>
      <c r="AC47" s="131">
        <v>1246.25</v>
      </c>
      <c r="AD47" s="131">
        <v>1166</v>
      </c>
      <c r="AE47" s="131">
        <v>1176.9166666666667</v>
      </c>
      <c r="AF47" s="131">
        <v>1155</v>
      </c>
      <c r="AG47" s="131">
        <v>1173</v>
      </c>
      <c r="AH47" s="131">
        <v>1204</v>
      </c>
      <c r="AI47" s="131">
        <v>1188</v>
      </c>
      <c r="AJ47" s="133">
        <f t="shared" si="3"/>
        <v>2.6577775789167544</v>
      </c>
      <c r="AK47" s="131">
        <f t="shared" si="4"/>
        <v>-16</v>
      </c>
      <c r="AL47" s="148">
        <f t="shared" si="5"/>
        <v>-1.3289036544850474</v>
      </c>
    </row>
    <row r="48" spans="1:41" ht="12" customHeight="1">
      <c r="A48" s="125" t="s">
        <v>18</v>
      </c>
      <c r="B48" s="131">
        <v>3752.5</v>
      </c>
      <c r="C48" s="131">
        <v>4231.416666666667</v>
      </c>
      <c r="D48" s="131">
        <v>4585.083333333333</v>
      </c>
      <c r="E48" s="131">
        <v>4702.6666666666661</v>
      </c>
      <c r="F48" s="131">
        <v>4809.416666666667</v>
      </c>
      <c r="G48" s="131">
        <v>4990.416666666667</v>
      </c>
      <c r="H48" s="131">
        <v>5197.416666666667</v>
      </c>
      <c r="I48" s="131">
        <v>5036.5</v>
      </c>
      <c r="J48" s="131">
        <v>5012.166666666667</v>
      </c>
      <c r="K48" s="131">
        <v>4988.166666666667</v>
      </c>
      <c r="L48" s="131">
        <v>5261.916666666667</v>
      </c>
      <c r="M48" s="131">
        <v>5759.916666666667</v>
      </c>
      <c r="N48" s="131">
        <v>6266.75</v>
      </c>
      <c r="O48" s="131">
        <v>6347.083333333333</v>
      </c>
      <c r="P48" s="131">
        <v>6547.416666666667</v>
      </c>
      <c r="Q48" s="131">
        <v>6315.583333333333</v>
      </c>
      <c r="R48" s="131">
        <v>6112.25</v>
      </c>
      <c r="S48" s="131">
        <v>6330.083333333333</v>
      </c>
      <c r="T48" s="131">
        <v>6588.166666666667</v>
      </c>
      <c r="U48" s="131">
        <v>6517.666666666667</v>
      </c>
      <c r="V48" s="131">
        <v>6582.166666666667</v>
      </c>
      <c r="W48" s="131">
        <v>6744.3333333333094</v>
      </c>
      <c r="X48" s="131">
        <v>6864</v>
      </c>
      <c r="Y48" s="131">
        <v>6379</v>
      </c>
      <c r="Z48" s="131">
        <v>6066.75</v>
      </c>
      <c r="AA48" s="131">
        <v>5851.4999999999973</v>
      </c>
      <c r="AB48" s="131">
        <v>5528.9167001619935</v>
      </c>
      <c r="AC48" s="131">
        <v>5308.6666666666679</v>
      </c>
      <c r="AD48" s="131">
        <v>5054</v>
      </c>
      <c r="AE48" s="131">
        <v>5093.8333333333358</v>
      </c>
      <c r="AF48" s="131">
        <v>4972</v>
      </c>
      <c r="AG48" s="131">
        <v>5058</v>
      </c>
      <c r="AH48" s="131">
        <v>5142</v>
      </c>
      <c r="AI48" s="131">
        <v>5155</v>
      </c>
      <c r="AJ48" s="133">
        <f t="shared" si="3"/>
        <v>11.532696480905614</v>
      </c>
      <c r="AK48" s="131">
        <f t="shared" si="4"/>
        <v>13</v>
      </c>
      <c r="AL48" s="148">
        <f t="shared" si="5"/>
        <v>0.25281991443018015</v>
      </c>
    </row>
    <row r="49" spans="1:38" ht="12" customHeight="1">
      <c r="A49" s="125" t="s">
        <v>19</v>
      </c>
      <c r="B49" s="131">
        <v>1532.5</v>
      </c>
      <c r="C49" s="131">
        <v>1730.1666666666667</v>
      </c>
      <c r="D49" s="131">
        <v>1902.3333333333333</v>
      </c>
      <c r="E49" s="131">
        <v>2024.75</v>
      </c>
      <c r="F49" s="131">
        <v>2033.25</v>
      </c>
      <c r="G49" s="131">
        <v>2029.25</v>
      </c>
      <c r="H49" s="131">
        <v>2030.1666666666667</v>
      </c>
      <c r="I49" s="131">
        <v>1890.8333333333333</v>
      </c>
      <c r="J49" s="131">
        <v>1773.5833333333333</v>
      </c>
      <c r="K49" s="131">
        <v>1762.25</v>
      </c>
      <c r="L49" s="131">
        <v>1902.4166666666667</v>
      </c>
      <c r="M49" s="131">
        <v>2006.6666666666667</v>
      </c>
      <c r="N49" s="131">
        <v>2132.1666666666665</v>
      </c>
      <c r="O49" s="131">
        <v>2184.25</v>
      </c>
      <c r="P49" s="131">
        <v>2363.1666666666665</v>
      </c>
      <c r="Q49" s="131">
        <v>2228.3333333333335</v>
      </c>
      <c r="R49" s="131">
        <v>2193.75</v>
      </c>
      <c r="S49" s="131">
        <v>2303.3333333333335</v>
      </c>
      <c r="T49" s="131">
        <v>2377.0833333333335</v>
      </c>
      <c r="U49" s="131">
        <v>2344.6666666666665</v>
      </c>
      <c r="V49" s="131">
        <v>2452.0833333333335</v>
      </c>
      <c r="W49" s="131">
        <v>2494.6666666666711</v>
      </c>
      <c r="X49" s="131">
        <v>2580.5833333333335</v>
      </c>
      <c r="Y49" s="131">
        <v>2482.6666666666702</v>
      </c>
      <c r="Z49" s="131">
        <v>2390.1666666666665</v>
      </c>
      <c r="AA49" s="131">
        <v>2296.166666666667</v>
      </c>
      <c r="AB49" s="131">
        <v>2287.0833467692137</v>
      </c>
      <c r="AC49" s="131">
        <v>2329.916666666667</v>
      </c>
      <c r="AD49" s="131">
        <v>2388</v>
      </c>
      <c r="AE49" s="131">
        <v>2385.833333333333</v>
      </c>
      <c r="AF49" s="131">
        <v>2343</v>
      </c>
      <c r="AG49" s="131">
        <v>2350</v>
      </c>
      <c r="AH49" s="131">
        <v>2481</v>
      </c>
      <c r="AI49" s="131">
        <v>2562</v>
      </c>
      <c r="AJ49" s="133">
        <f t="shared" si="3"/>
        <v>5.7316718494820913</v>
      </c>
      <c r="AK49" s="131">
        <f t="shared" si="4"/>
        <v>81</v>
      </c>
      <c r="AL49" s="148">
        <f t="shared" si="5"/>
        <v>3.2648125755743607</v>
      </c>
    </row>
    <row r="50" spans="1:38" ht="12" customHeight="1">
      <c r="A50" s="125" t="s">
        <v>20</v>
      </c>
      <c r="B50" s="131">
        <v>516.08333333333337</v>
      </c>
      <c r="C50" s="131">
        <v>565.33333333333337</v>
      </c>
      <c r="D50" s="131">
        <v>585.08333333333337</v>
      </c>
      <c r="E50" s="131">
        <v>621.16666666666663</v>
      </c>
      <c r="F50" s="131">
        <v>641.83333333333337</v>
      </c>
      <c r="G50" s="131">
        <v>621.41666666666663</v>
      </c>
      <c r="H50" s="131">
        <v>597.41666666666663</v>
      </c>
      <c r="I50" s="131">
        <v>598.08333333333337</v>
      </c>
      <c r="J50" s="131">
        <v>546.5</v>
      </c>
      <c r="K50" s="131">
        <v>519.58333333333337</v>
      </c>
      <c r="L50" s="131">
        <v>535</v>
      </c>
      <c r="M50" s="131">
        <v>601.25</v>
      </c>
      <c r="N50" s="131">
        <v>652.25</v>
      </c>
      <c r="O50" s="131">
        <v>658.75</v>
      </c>
      <c r="P50" s="131">
        <v>688.25</v>
      </c>
      <c r="Q50" s="131">
        <v>668.58333333333337</v>
      </c>
      <c r="R50" s="131">
        <v>623.33333333333337</v>
      </c>
      <c r="S50" s="131">
        <v>666</v>
      </c>
      <c r="T50" s="131">
        <v>722.58333333333337</v>
      </c>
      <c r="U50" s="131">
        <v>711.83333333333337</v>
      </c>
      <c r="V50" s="131">
        <v>711.33333333333337</v>
      </c>
      <c r="W50" s="131">
        <v>754.24999999999955</v>
      </c>
      <c r="X50" s="131">
        <v>789.41666666666663</v>
      </c>
      <c r="Y50" s="131">
        <v>752.08333333333303</v>
      </c>
      <c r="Z50" s="131">
        <v>706.41666666666663</v>
      </c>
      <c r="AA50" s="131">
        <v>667.91666666666742</v>
      </c>
      <c r="AB50" s="131">
        <v>652.08333735913038</v>
      </c>
      <c r="AC50" s="131">
        <v>678.24999999999977</v>
      </c>
      <c r="AD50" s="131">
        <v>696</v>
      </c>
      <c r="AE50" s="131">
        <v>687.66666666666742</v>
      </c>
      <c r="AF50" s="131">
        <v>687</v>
      </c>
      <c r="AG50" s="131">
        <v>716</v>
      </c>
      <c r="AH50" s="131">
        <v>722</v>
      </c>
      <c r="AI50" s="131">
        <v>733</v>
      </c>
      <c r="AJ50" s="133">
        <f t="shared" si="3"/>
        <v>1.6398577149376943</v>
      </c>
      <c r="AK50" s="131">
        <f t="shared" si="4"/>
        <v>11</v>
      </c>
      <c r="AL50" s="148">
        <f t="shared" si="5"/>
        <v>1.5235457063711877</v>
      </c>
    </row>
    <row r="51" spans="1:38" ht="12" customHeight="1">
      <c r="A51" s="125" t="s">
        <v>40</v>
      </c>
      <c r="B51" s="131">
        <v>900.25</v>
      </c>
      <c r="C51" s="131">
        <v>968.91666666666663</v>
      </c>
      <c r="D51" s="131">
        <v>1076.1666666666667</v>
      </c>
      <c r="E51" s="131">
        <v>1080.25</v>
      </c>
      <c r="F51" s="131">
        <v>1095.5</v>
      </c>
      <c r="G51" s="131">
        <v>1064.75</v>
      </c>
      <c r="H51" s="131">
        <v>1021</v>
      </c>
      <c r="I51" s="131">
        <v>976.08333333333337</v>
      </c>
      <c r="J51" s="131">
        <v>902.33333333333337</v>
      </c>
      <c r="K51" s="131">
        <v>919.83333333333337</v>
      </c>
      <c r="L51" s="131">
        <v>982.75</v>
      </c>
      <c r="M51" s="131">
        <v>1074.5</v>
      </c>
      <c r="N51" s="131">
        <v>1169.9166666666667</v>
      </c>
      <c r="O51" s="131">
        <v>1245.6666666666667</v>
      </c>
      <c r="P51" s="131">
        <v>1313.6666666666667</v>
      </c>
      <c r="Q51" s="131">
        <v>1264.3333333333333</v>
      </c>
      <c r="R51" s="131">
        <v>1194.25</v>
      </c>
      <c r="S51" s="131">
        <v>1290.6666666666667</v>
      </c>
      <c r="T51" s="131">
        <v>1405.6666666666667</v>
      </c>
      <c r="U51" s="131">
        <v>1355.9166666666667</v>
      </c>
      <c r="V51" s="131">
        <v>1339.25</v>
      </c>
      <c r="W51" s="131">
        <v>1376.2500000000002</v>
      </c>
      <c r="X51" s="131">
        <v>1425.8333333333333</v>
      </c>
      <c r="Y51" s="131">
        <v>1387.75</v>
      </c>
      <c r="Z51" s="131">
        <v>1323.8333333333333</v>
      </c>
      <c r="AA51" s="131">
        <v>1288.3333333333308</v>
      </c>
      <c r="AB51" s="131">
        <v>1374.5000089108944</v>
      </c>
      <c r="AC51" s="131">
        <v>1394.4166666666663</v>
      </c>
      <c r="AD51" s="131">
        <v>1487</v>
      </c>
      <c r="AE51" s="131">
        <v>1508.4166666666663</v>
      </c>
      <c r="AF51" s="131">
        <v>1441</v>
      </c>
      <c r="AG51" s="131">
        <v>1527</v>
      </c>
      <c r="AH51" s="131">
        <v>1616</v>
      </c>
      <c r="AI51" s="131">
        <v>1593</v>
      </c>
      <c r="AJ51" s="133">
        <f t="shared" si="3"/>
        <v>3.5638381171838298</v>
      </c>
      <c r="AK51" s="131">
        <f t="shared" si="4"/>
        <v>-23</v>
      </c>
      <c r="AL51" s="148">
        <f t="shared" si="5"/>
        <v>-1.423267326732669</v>
      </c>
    </row>
    <row r="52" spans="1:38" ht="12" customHeight="1">
      <c r="A52" s="125" t="s">
        <v>41</v>
      </c>
      <c r="B52" s="131">
        <v>553.08333333333337</v>
      </c>
      <c r="C52" s="131">
        <v>625.66666666666663</v>
      </c>
      <c r="D52" s="131">
        <v>707.75</v>
      </c>
      <c r="E52" s="131">
        <v>751.16666666666674</v>
      </c>
      <c r="F52" s="131">
        <v>750.41666666666663</v>
      </c>
      <c r="G52" s="131">
        <v>711.41666666666663</v>
      </c>
      <c r="H52" s="131">
        <v>654.66666666666663</v>
      </c>
      <c r="I52" s="131">
        <v>623.41666666666663</v>
      </c>
      <c r="J52" s="131">
        <v>567.08333333333337</v>
      </c>
      <c r="K52" s="131">
        <v>561.33333333333337</v>
      </c>
      <c r="L52" s="131">
        <v>593.91666666666663</v>
      </c>
      <c r="M52" s="131">
        <v>623.25</v>
      </c>
      <c r="N52" s="131">
        <v>744.16666666666663</v>
      </c>
      <c r="O52" s="131">
        <v>789.25</v>
      </c>
      <c r="P52" s="131">
        <v>790.41666666666663</v>
      </c>
      <c r="Q52" s="131">
        <v>753.75</v>
      </c>
      <c r="R52" s="131">
        <v>720.58333333333337</v>
      </c>
      <c r="S52" s="131">
        <v>775.66666666666663</v>
      </c>
      <c r="T52" s="131">
        <v>858.41666666666663</v>
      </c>
      <c r="U52" s="131">
        <v>859.08333333333337</v>
      </c>
      <c r="V52" s="131">
        <v>852.25</v>
      </c>
      <c r="W52" s="131">
        <v>841.08333333333576</v>
      </c>
      <c r="X52" s="131">
        <v>847.25</v>
      </c>
      <c r="Y52" s="131">
        <v>803.08333333333303</v>
      </c>
      <c r="Z52" s="131">
        <v>770.91666666666663</v>
      </c>
      <c r="AA52" s="131">
        <v>767.66666666666731</v>
      </c>
      <c r="AB52" s="131">
        <v>755.83333784341812</v>
      </c>
      <c r="AC52" s="131">
        <v>781.00000000000057</v>
      </c>
      <c r="AD52" s="131">
        <v>814</v>
      </c>
      <c r="AE52" s="131">
        <v>801.74999999999977</v>
      </c>
      <c r="AF52" s="131">
        <v>812</v>
      </c>
      <c r="AG52" s="131">
        <v>859</v>
      </c>
      <c r="AH52" s="131">
        <v>857</v>
      </c>
      <c r="AI52" s="131">
        <v>842</v>
      </c>
      <c r="AJ52" s="133">
        <f t="shared" si="3"/>
        <v>1.8837110449898209</v>
      </c>
      <c r="AK52" s="131">
        <f t="shared" si="4"/>
        <v>-15</v>
      </c>
      <c r="AL52" s="148">
        <f t="shared" si="5"/>
        <v>-1.7502917152858788</v>
      </c>
    </row>
    <row r="53" spans="1:38" s="11" customFormat="1" ht="15" customHeight="1">
      <c r="A53" s="127" t="s">
        <v>21</v>
      </c>
      <c r="B53" s="132">
        <v>29118.75</v>
      </c>
      <c r="C53" s="132">
        <v>32436</v>
      </c>
      <c r="D53" s="132">
        <v>34715.599999999999</v>
      </c>
      <c r="E53" s="132">
        <v>36328</v>
      </c>
      <c r="F53" s="132">
        <v>37305.166666666664</v>
      </c>
      <c r="G53" s="132">
        <v>37847.666666666664</v>
      </c>
      <c r="H53" s="132">
        <v>38013.583333333328</v>
      </c>
      <c r="I53" s="132">
        <v>36424.25</v>
      </c>
      <c r="J53" s="132">
        <v>35356.75</v>
      </c>
      <c r="K53" s="132">
        <v>35076.083333333336</v>
      </c>
      <c r="L53" s="132">
        <v>37690.666666666657</v>
      </c>
      <c r="M53" s="132">
        <v>41050.25</v>
      </c>
      <c r="N53" s="132">
        <v>44044.416666666664</v>
      </c>
      <c r="O53" s="132">
        <v>45882.416666666664</v>
      </c>
      <c r="P53" s="132">
        <v>47735.666666666664</v>
      </c>
      <c r="Q53" s="132">
        <v>45875.666666666672</v>
      </c>
      <c r="R53" s="132">
        <v>44873.916666666664</v>
      </c>
      <c r="S53" s="132">
        <v>47427.416666666664</v>
      </c>
      <c r="T53" s="132">
        <v>50072.583333333336</v>
      </c>
      <c r="U53" s="132">
        <v>50213.333333333336</v>
      </c>
      <c r="V53" s="132">
        <v>50816.25</v>
      </c>
      <c r="W53" s="132">
        <v>51488.749999999884</v>
      </c>
      <c r="X53" s="132">
        <v>51984.916666666664</v>
      </c>
      <c r="Y53" s="132">
        <v>48617.333333333299</v>
      </c>
      <c r="Z53" s="132">
        <v>46365.833333333336</v>
      </c>
      <c r="AA53" s="132">
        <v>44367.666666666664</v>
      </c>
      <c r="AB53" s="132">
        <v>43188.333598256111</v>
      </c>
      <c r="AC53" s="132">
        <v>42440.41666666665</v>
      </c>
      <c r="AD53" s="132">
        <v>42047</v>
      </c>
      <c r="AE53" s="132">
        <v>42333.33333333335</v>
      </c>
      <c r="AF53" s="132">
        <v>41674</v>
      </c>
      <c r="AG53" s="132">
        <v>43127</v>
      </c>
      <c r="AH53" s="132">
        <v>44350</v>
      </c>
      <c r="AI53" s="132">
        <v>44699</v>
      </c>
      <c r="AJ53" s="149">
        <f t="shared" si="3"/>
        <v>100</v>
      </c>
      <c r="AK53" s="132">
        <f t="shared" si="4"/>
        <v>349</v>
      </c>
      <c r="AL53" s="149">
        <f t="shared" si="5"/>
        <v>0.78692220969560633</v>
      </c>
    </row>
    <row r="54" spans="1:38" s="11" customFormat="1" ht="9" customHeight="1">
      <c r="A54" s="58"/>
      <c r="B54" s="38"/>
      <c r="C54" s="38"/>
      <c r="D54" s="38"/>
      <c r="E54" s="38"/>
      <c r="F54" s="38"/>
      <c r="G54" s="38"/>
      <c r="H54" s="38"/>
      <c r="I54" s="38"/>
      <c r="J54" s="38"/>
      <c r="K54" s="38"/>
      <c r="L54" s="38"/>
      <c r="M54" s="38"/>
      <c r="N54" s="38"/>
      <c r="O54" s="38"/>
      <c r="P54" s="38"/>
      <c r="Q54" s="38"/>
      <c r="R54" s="38"/>
      <c r="S54" s="38"/>
      <c r="T54" s="38"/>
      <c r="U54" s="43"/>
      <c r="V54" s="43"/>
      <c r="W54" s="43"/>
      <c r="X54" s="43"/>
      <c r="Y54" s="43"/>
      <c r="Z54" s="43"/>
      <c r="AA54" s="43"/>
      <c r="AB54" s="43"/>
      <c r="AC54" s="43"/>
      <c r="AD54" s="43"/>
      <c r="AE54" s="43"/>
      <c r="AF54" s="43"/>
      <c r="AG54" s="43"/>
      <c r="AH54" s="43"/>
      <c r="AI54" s="43"/>
      <c r="AJ54" s="28"/>
      <c r="AK54" s="38"/>
      <c r="AL54" s="28"/>
    </row>
    <row r="55" spans="1:38" s="54" customFormat="1" ht="9">
      <c r="A55" s="69" t="s">
        <v>156</v>
      </c>
      <c r="B55" s="68"/>
      <c r="C55" s="68"/>
      <c r="D55" s="68"/>
      <c r="E55" s="68"/>
      <c r="F55" s="68"/>
      <c r="G55" s="68"/>
      <c r="H55" s="68"/>
      <c r="I55" s="68"/>
      <c r="J55" s="68"/>
      <c r="K55" s="68"/>
      <c r="L55" s="68"/>
      <c r="M55" s="68"/>
      <c r="N55" s="68"/>
      <c r="O55" s="68"/>
      <c r="P55" s="68"/>
      <c r="Q55" s="68"/>
      <c r="R55" s="68"/>
      <c r="S55" s="68"/>
      <c r="T55" s="68"/>
      <c r="U55" s="68"/>
      <c r="V55" s="68"/>
      <c r="W55" s="68"/>
      <c r="X55" s="68"/>
      <c r="Y55" s="68"/>
      <c r="Z55" s="68"/>
      <c r="AA55" s="68"/>
      <c r="AB55" s="68"/>
      <c r="AC55" s="68"/>
      <c r="AD55" s="68"/>
      <c r="AE55" s="68"/>
      <c r="AF55" s="68"/>
      <c r="AG55" s="68"/>
      <c r="AH55" s="68"/>
      <c r="AI55" s="68"/>
      <c r="AJ55" s="68"/>
      <c r="AK55" s="68"/>
      <c r="AL55" s="68"/>
    </row>
    <row r="56" spans="1:38" ht="4.5" customHeight="1"/>
    <row r="57" spans="1:38" ht="34.5" customHeight="1">
      <c r="A57" s="404" t="s">
        <v>8</v>
      </c>
      <c r="B57" s="402">
        <v>1992</v>
      </c>
      <c r="C57" s="402">
        <v>1993</v>
      </c>
      <c r="D57" s="402">
        <v>1994</v>
      </c>
      <c r="E57" s="402">
        <v>1995</v>
      </c>
      <c r="F57" s="402">
        <v>1996</v>
      </c>
      <c r="G57" s="402">
        <v>1997</v>
      </c>
      <c r="H57" s="402">
        <v>1998</v>
      </c>
      <c r="I57" s="402">
        <v>1999</v>
      </c>
      <c r="J57" s="402">
        <v>2000</v>
      </c>
      <c r="K57" s="402">
        <v>2001</v>
      </c>
      <c r="L57" s="402">
        <v>2002</v>
      </c>
      <c r="M57" s="402">
        <v>2003</v>
      </c>
      <c r="N57" s="402">
        <v>2004</v>
      </c>
      <c r="O57" s="402">
        <v>2005</v>
      </c>
      <c r="P57" s="402">
        <v>2006</v>
      </c>
      <c r="Q57" s="402">
        <v>2007</v>
      </c>
      <c r="R57" s="402">
        <v>2008</v>
      </c>
      <c r="S57" s="402">
        <v>2009</v>
      </c>
      <c r="T57" s="402">
        <v>2010</v>
      </c>
      <c r="U57" s="402">
        <v>2011</v>
      </c>
      <c r="V57" s="402">
        <v>2012</v>
      </c>
      <c r="W57" s="402">
        <v>2013</v>
      </c>
      <c r="X57" s="402">
        <v>2014</v>
      </c>
      <c r="Y57" s="402">
        <v>2015</v>
      </c>
      <c r="Z57" s="402">
        <v>2016</v>
      </c>
      <c r="AA57" s="402">
        <v>2017</v>
      </c>
      <c r="AB57" s="402">
        <v>2018</v>
      </c>
      <c r="AC57" s="402">
        <v>2019</v>
      </c>
      <c r="AD57" s="402">
        <v>2020</v>
      </c>
      <c r="AE57" s="402">
        <v>2021</v>
      </c>
      <c r="AF57" s="402">
        <v>2022</v>
      </c>
      <c r="AG57" s="402">
        <v>2023</v>
      </c>
      <c r="AH57" s="402">
        <v>2024</v>
      </c>
      <c r="AI57" s="402">
        <v>2025</v>
      </c>
      <c r="AJ57" s="400" t="s">
        <v>214</v>
      </c>
      <c r="AK57" s="371" t="s">
        <v>215</v>
      </c>
      <c r="AL57" s="372"/>
    </row>
    <row r="58" spans="1:38" ht="34.5" customHeight="1">
      <c r="A58" s="405"/>
      <c r="B58" s="403"/>
      <c r="C58" s="403"/>
      <c r="D58" s="403"/>
      <c r="E58" s="403"/>
      <c r="F58" s="403"/>
      <c r="G58" s="403"/>
      <c r="H58" s="403"/>
      <c r="I58" s="403"/>
      <c r="J58" s="403"/>
      <c r="K58" s="403"/>
      <c r="L58" s="403"/>
      <c r="M58" s="403"/>
      <c r="N58" s="403"/>
      <c r="O58" s="403"/>
      <c r="P58" s="403"/>
      <c r="Q58" s="403"/>
      <c r="R58" s="403"/>
      <c r="S58" s="403"/>
      <c r="T58" s="403"/>
      <c r="U58" s="403"/>
      <c r="V58" s="403"/>
      <c r="W58" s="403"/>
      <c r="X58" s="403"/>
      <c r="Y58" s="403"/>
      <c r="Z58" s="403"/>
      <c r="AA58" s="403"/>
      <c r="AB58" s="403"/>
      <c r="AC58" s="403"/>
      <c r="AD58" s="403"/>
      <c r="AE58" s="403"/>
      <c r="AF58" s="403"/>
      <c r="AG58" s="403"/>
      <c r="AH58" s="403"/>
      <c r="AI58" s="403"/>
      <c r="AJ58" s="401"/>
      <c r="AK58" s="150" t="s">
        <v>114</v>
      </c>
      <c r="AL58" s="264" t="s">
        <v>27</v>
      </c>
    </row>
    <row r="59" spans="1:38" ht="12" customHeight="1">
      <c r="A59" s="125" t="s">
        <v>9</v>
      </c>
      <c r="B59" s="131">
        <v>6008.5</v>
      </c>
      <c r="C59" s="131">
        <v>6745.833333333333</v>
      </c>
      <c r="D59" s="131">
        <v>7354.833333333333</v>
      </c>
      <c r="E59" s="131">
        <v>7542.5</v>
      </c>
      <c r="F59" s="131">
        <v>7584.916666666667</v>
      </c>
      <c r="G59" s="131">
        <v>7798.833333333333</v>
      </c>
      <c r="H59" s="131">
        <v>7959.666666666667</v>
      </c>
      <c r="I59" s="131">
        <v>7578.166666666667</v>
      </c>
      <c r="J59" s="131">
        <v>7331.083333333333</v>
      </c>
      <c r="K59" s="131">
        <v>7483.666666666667</v>
      </c>
      <c r="L59" s="131">
        <v>8041.0833333333303</v>
      </c>
      <c r="M59" s="131">
        <v>8890.3333333333339</v>
      </c>
      <c r="N59" s="131">
        <v>9406.8333333333339</v>
      </c>
      <c r="O59" s="131">
        <v>9907.3333333333321</v>
      </c>
      <c r="P59" s="131">
        <v>10407.083333333334</v>
      </c>
      <c r="Q59" s="131">
        <v>10261.583333333334</v>
      </c>
      <c r="R59" s="131">
        <v>10154.75</v>
      </c>
      <c r="S59" s="131">
        <v>10978</v>
      </c>
      <c r="T59" s="131">
        <v>11869.416666666668</v>
      </c>
      <c r="U59" s="131">
        <v>11863.166666666668</v>
      </c>
      <c r="V59" s="131">
        <v>12073.416666666666</v>
      </c>
      <c r="W59" s="131">
        <v>12253.999999999896</v>
      </c>
      <c r="X59" s="131">
        <v>12346.5</v>
      </c>
      <c r="Y59" s="131">
        <v>11449.666666666701</v>
      </c>
      <c r="Z59" s="131">
        <v>10986.083333333332</v>
      </c>
      <c r="AA59" s="131">
        <v>10364.499999999993</v>
      </c>
      <c r="AB59" s="131">
        <v>9823.8333932384849</v>
      </c>
      <c r="AC59" s="131">
        <v>9524.24999999998</v>
      </c>
      <c r="AD59" s="131">
        <v>9381</v>
      </c>
      <c r="AE59" s="131">
        <v>9469.5833333333358</v>
      </c>
      <c r="AF59" s="131">
        <v>9561</v>
      </c>
      <c r="AG59" s="131">
        <v>9975</v>
      </c>
      <c r="AH59" s="131">
        <v>10394</v>
      </c>
      <c r="AI59" s="131">
        <v>10631</v>
      </c>
      <c r="AJ59" s="133">
        <f>AI59/AI$78*100</f>
        <v>11.440901410875904</v>
      </c>
      <c r="AK59" s="131">
        <f>AI59-AH59</f>
        <v>237</v>
      </c>
      <c r="AL59" s="148">
        <f>((AI59/AH59)-1)*100</f>
        <v>2.2801616317106088</v>
      </c>
    </row>
    <row r="60" spans="1:38" ht="12" customHeight="1">
      <c r="A60" s="125" t="s">
        <v>10</v>
      </c>
      <c r="B60" s="131">
        <v>1015.5833333333334</v>
      </c>
      <c r="C60" s="131">
        <v>1160.1666666666667</v>
      </c>
      <c r="D60" s="131">
        <v>1304.25</v>
      </c>
      <c r="E60" s="131">
        <v>1361.1666666666667</v>
      </c>
      <c r="F60" s="131">
        <v>1395</v>
      </c>
      <c r="G60" s="131">
        <v>1382.8333333333333</v>
      </c>
      <c r="H60" s="131">
        <v>1328.6666666666667</v>
      </c>
      <c r="I60" s="131">
        <v>1158.4166666666667</v>
      </c>
      <c r="J60" s="131">
        <v>1083.5833333333333</v>
      </c>
      <c r="K60" s="131">
        <v>1028.75</v>
      </c>
      <c r="L60" s="131">
        <v>1169</v>
      </c>
      <c r="M60" s="131">
        <v>1319.25</v>
      </c>
      <c r="N60" s="131">
        <v>1432.4166666666667</v>
      </c>
      <c r="O60" s="131">
        <v>1436.6666666666667</v>
      </c>
      <c r="P60" s="131">
        <v>1476.75</v>
      </c>
      <c r="Q60" s="131">
        <v>1418.75</v>
      </c>
      <c r="R60" s="131">
        <v>1462.5</v>
      </c>
      <c r="S60" s="131">
        <v>1618.9166666666667</v>
      </c>
      <c r="T60" s="131">
        <v>1722.1666666666665</v>
      </c>
      <c r="U60" s="131">
        <v>1682.1666666666667</v>
      </c>
      <c r="V60" s="131">
        <v>1705.6666666666667</v>
      </c>
      <c r="W60" s="131">
        <v>1726.8333333333385</v>
      </c>
      <c r="X60" s="131">
        <v>1763.5833333333333</v>
      </c>
      <c r="Y60" s="131">
        <v>1686.8333333333301</v>
      </c>
      <c r="Z60" s="131">
        <v>1618</v>
      </c>
      <c r="AA60" s="131">
        <v>1602.9166666666683</v>
      </c>
      <c r="AB60" s="131">
        <v>1516.8333446830511</v>
      </c>
      <c r="AC60" s="131">
        <v>1442.000000000003</v>
      </c>
      <c r="AD60" s="131">
        <v>1526</v>
      </c>
      <c r="AE60" s="131">
        <v>1536.2499999999991</v>
      </c>
      <c r="AF60" s="131">
        <v>1549</v>
      </c>
      <c r="AG60" s="131">
        <v>1591</v>
      </c>
      <c r="AH60" s="131">
        <v>1710</v>
      </c>
      <c r="AI60" s="131">
        <v>1654</v>
      </c>
      <c r="AJ60" s="133">
        <f t="shared" ref="AJ60:AJ78" si="6">AI60/AI$78*100</f>
        <v>1.7800066723345638</v>
      </c>
      <c r="AK60" s="131">
        <f t="shared" ref="AK60:AK78" si="7">AI60-AH60</f>
        <v>-56</v>
      </c>
      <c r="AL60" s="148">
        <f t="shared" ref="AL60:AL78" si="8">((AI60/AH60)-1)*100</f>
        <v>-3.274853801169586</v>
      </c>
    </row>
    <row r="61" spans="1:38" ht="12" customHeight="1">
      <c r="A61" s="125" t="s">
        <v>23</v>
      </c>
      <c r="B61" s="131">
        <v>826</v>
      </c>
      <c r="C61" s="131">
        <v>931.91666666666663</v>
      </c>
      <c r="D61" s="131">
        <v>1004.4166666666666</v>
      </c>
      <c r="E61" s="131">
        <v>1059.25</v>
      </c>
      <c r="F61" s="131">
        <v>1110.25</v>
      </c>
      <c r="G61" s="131">
        <v>1113</v>
      </c>
      <c r="H61" s="131">
        <v>1085.0833333333333</v>
      </c>
      <c r="I61" s="131">
        <v>1026.6666666666667</v>
      </c>
      <c r="J61" s="131">
        <v>1032.25</v>
      </c>
      <c r="K61" s="131">
        <v>998.58333333333337</v>
      </c>
      <c r="L61" s="131">
        <v>1089.6666666666667</v>
      </c>
      <c r="M61" s="131">
        <v>1242.8333333333333</v>
      </c>
      <c r="N61" s="131">
        <v>1392.6666666666667</v>
      </c>
      <c r="O61" s="131">
        <v>1497.5833333333335</v>
      </c>
      <c r="P61" s="131">
        <v>1547.6666666666667</v>
      </c>
      <c r="Q61" s="131">
        <v>1531.9166666666667</v>
      </c>
      <c r="R61" s="131">
        <v>1538.3333333333333</v>
      </c>
      <c r="S61" s="131">
        <v>1709.5</v>
      </c>
      <c r="T61" s="131">
        <v>1868.75</v>
      </c>
      <c r="U61" s="131">
        <v>1865.9166666666665</v>
      </c>
      <c r="V61" s="131">
        <v>1899.5833333333333</v>
      </c>
      <c r="W61" s="131">
        <v>1997.4166666666711</v>
      </c>
      <c r="X61" s="131">
        <v>1954</v>
      </c>
      <c r="Y61" s="131">
        <v>1851.6666666666699</v>
      </c>
      <c r="Z61" s="131">
        <v>1844.9166666666665</v>
      </c>
      <c r="AA61" s="131">
        <v>1784.083333333333</v>
      </c>
      <c r="AB61" s="131">
        <v>1745.9166776612401</v>
      </c>
      <c r="AC61" s="131">
        <v>1667.7499999999982</v>
      </c>
      <c r="AD61" s="131">
        <v>1710</v>
      </c>
      <c r="AE61" s="131">
        <v>1683.583333333333</v>
      </c>
      <c r="AF61" s="131">
        <v>1629</v>
      </c>
      <c r="AG61" s="131">
        <v>1632</v>
      </c>
      <c r="AH61" s="131">
        <v>1656</v>
      </c>
      <c r="AI61" s="131">
        <v>1644</v>
      </c>
      <c r="AJ61" s="133">
        <f t="shared" si="6"/>
        <v>1.7692448423930005</v>
      </c>
      <c r="AK61" s="131">
        <f t="shared" si="7"/>
        <v>-12</v>
      </c>
      <c r="AL61" s="148">
        <f t="shared" si="8"/>
        <v>-0.72463768115942351</v>
      </c>
    </row>
    <row r="62" spans="1:38" ht="12" customHeight="1">
      <c r="A62" s="125" t="s">
        <v>11</v>
      </c>
      <c r="B62" s="131">
        <v>9730.5</v>
      </c>
      <c r="C62" s="131">
        <v>11143.5</v>
      </c>
      <c r="D62" s="131">
        <v>11663.5</v>
      </c>
      <c r="E62" s="131">
        <v>12356.583333333334</v>
      </c>
      <c r="F62" s="131">
        <v>12775.083333333334</v>
      </c>
      <c r="G62" s="131">
        <v>12964.916666666666</v>
      </c>
      <c r="H62" s="131">
        <v>12796.583333333334</v>
      </c>
      <c r="I62" s="131">
        <v>12196.75</v>
      </c>
      <c r="J62" s="131">
        <v>11643.833333333334</v>
      </c>
      <c r="K62" s="131">
        <v>11634.25</v>
      </c>
      <c r="L62" s="131">
        <v>12920.416666666666</v>
      </c>
      <c r="M62" s="131">
        <v>14064.75</v>
      </c>
      <c r="N62" s="131">
        <v>14674.166666666666</v>
      </c>
      <c r="O62" s="131">
        <v>15309.333333333332</v>
      </c>
      <c r="P62" s="131">
        <v>15643</v>
      </c>
      <c r="Q62" s="131">
        <v>15177</v>
      </c>
      <c r="R62" s="131">
        <v>14774.666666666668</v>
      </c>
      <c r="S62" s="131">
        <v>15769</v>
      </c>
      <c r="T62" s="131">
        <v>16947</v>
      </c>
      <c r="U62" s="131">
        <v>16941.666666666664</v>
      </c>
      <c r="V62" s="131">
        <v>17223.916666666668</v>
      </c>
      <c r="W62" s="131">
        <v>17459.499999999887</v>
      </c>
      <c r="X62" s="131">
        <v>17702.166666666668</v>
      </c>
      <c r="Y62" s="131">
        <v>16713</v>
      </c>
      <c r="Z62" s="131">
        <v>15922.916666666666</v>
      </c>
      <c r="AA62" s="131">
        <v>15179.500000000005</v>
      </c>
      <c r="AB62" s="131">
        <v>14848.333418749273</v>
      </c>
      <c r="AC62" s="131">
        <v>14647.500000000002</v>
      </c>
      <c r="AD62" s="131">
        <v>15035</v>
      </c>
      <c r="AE62" s="131">
        <v>14668.000000000005</v>
      </c>
      <c r="AF62" s="131">
        <v>14510</v>
      </c>
      <c r="AG62" s="131">
        <v>15039</v>
      </c>
      <c r="AH62" s="131">
        <v>15468</v>
      </c>
      <c r="AI62" s="131">
        <v>15551</v>
      </c>
      <c r="AJ62" s="133">
        <f t="shared" si="6"/>
        <v>16.73572174212503</v>
      </c>
      <c r="AK62" s="131">
        <f t="shared" si="7"/>
        <v>83</v>
      </c>
      <c r="AL62" s="148">
        <f t="shared" si="8"/>
        <v>0.53659167313162559</v>
      </c>
    </row>
    <row r="63" spans="1:38" ht="12" customHeight="1">
      <c r="A63" s="125" t="s">
        <v>12</v>
      </c>
      <c r="B63" s="131">
        <v>2357.1666666666665</v>
      </c>
      <c r="C63" s="131">
        <v>2651.8333333333335</v>
      </c>
      <c r="D63" s="131">
        <v>2897.8333333333335</v>
      </c>
      <c r="E63" s="131">
        <v>3063.333333333333</v>
      </c>
      <c r="F63" s="131">
        <v>3182.3333333333335</v>
      </c>
      <c r="G63" s="131">
        <v>3233.9166666666665</v>
      </c>
      <c r="H63" s="131">
        <v>3219.6666666666665</v>
      </c>
      <c r="I63" s="131">
        <v>2988.75</v>
      </c>
      <c r="J63" s="131">
        <v>2843.25</v>
      </c>
      <c r="K63" s="131">
        <v>2839.0833333333335</v>
      </c>
      <c r="L63" s="131">
        <v>3116.5833333333335</v>
      </c>
      <c r="M63" s="131">
        <v>3160</v>
      </c>
      <c r="N63" s="131">
        <v>3419.4166666666665</v>
      </c>
      <c r="O63" s="131">
        <v>3480.416666666667</v>
      </c>
      <c r="P63" s="131">
        <v>3570.1666666666665</v>
      </c>
      <c r="Q63" s="131">
        <v>3387.75</v>
      </c>
      <c r="R63" s="131">
        <v>3284</v>
      </c>
      <c r="S63" s="131">
        <v>3544.583333333333</v>
      </c>
      <c r="T63" s="131">
        <v>3864.166666666667</v>
      </c>
      <c r="U63" s="131">
        <v>3933.75</v>
      </c>
      <c r="V63" s="131">
        <v>3931.3333333333335</v>
      </c>
      <c r="W63" s="131">
        <v>3930.4166666666415</v>
      </c>
      <c r="X63" s="131">
        <v>3959.5</v>
      </c>
      <c r="Y63" s="131">
        <v>3643.8333333333298</v>
      </c>
      <c r="Z63" s="131">
        <v>3391.75</v>
      </c>
      <c r="AA63" s="131">
        <v>3246.25</v>
      </c>
      <c r="AB63" s="131">
        <v>3161.7500240579247</v>
      </c>
      <c r="AC63" s="131">
        <v>3032.1666666666592</v>
      </c>
      <c r="AD63" s="131">
        <v>3067</v>
      </c>
      <c r="AE63" s="131">
        <v>3026.1666666666665</v>
      </c>
      <c r="AF63" s="131">
        <v>2982</v>
      </c>
      <c r="AG63" s="131">
        <v>3201</v>
      </c>
      <c r="AH63" s="131">
        <v>3376</v>
      </c>
      <c r="AI63" s="131">
        <v>3494</v>
      </c>
      <c r="AJ63" s="133">
        <f t="shared" si="6"/>
        <v>3.7601833815822041</v>
      </c>
      <c r="AK63" s="131">
        <f t="shared" si="7"/>
        <v>118</v>
      </c>
      <c r="AL63" s="148">
        <f t="shared" si="8"/>
        <v>3.495260663507116</v>
      </c>
    </row>
    <row r="64" spans="1:38" ht="12" customHeight="1">
      <c r="A64" s="125" t="s">
        <v>13</v>
      </c>
      <c r="B64" s="131">
        <v>1349.3333333333333</v>
      </c>
      <c r="C64" s="131">
        <v>1579.6666666666667</v>
      </c>
      <c r="D64" s="131">
        <v>1720.25</v>
      </c>
      <c r="E64" s="131">
        <v>1779.9166666666667</v>
      </c>
      <c r="F64" s="131">
        <v>1809.75</v>
      </c>
      <c r="G64" s="131">
        <v>1808.3333333333333</v>
      </c>
      <c r="H64" s="131">
        <v>1788.3333333333333</v>
      </c>
      <c r="I64" s="131">
        <v>1703.25</v>
      </c>
      <c r="J64" s="131">
        <v>1642.4166666666667</v>
      </c>
      <c r="K64" s="131">
        <v>1652.4166666666667</v>
      </c>
      <c r="L64" s="131">
        <v>1844</v>
      </c>
      <c r="M64" s="131">
        <v>1967.25</v>
      </c>
      <c r="N64" s="131">
        <v>2239.5</v>
      </c>
      <c r="O64" s="131">
        <v>2358.8333333333335</v>
      </c>
      <c r="P64" s="131">
        <v>2549.5</v>
      </c>
      <c r="Q64" s="131">
        <v>2489</v>
      </c>
      <c r="R64" s="131">
        <v>2486.916666666667</v>
      </c>
      <c r="S64" s="131">
        <v>2890.333333333333</v>
      </c>
      <c r="T64" s="131">
        <v>3061</v>
      </c>
      <c r="U64" s="131">
        <v>3055.0833333333335</v>
      </c>
      <c r="V64" s="131">
        <v>3114.1666666666665</v>
      </c>
      <c r="W64" s="131">
        <v>3152.3333333333226</v>
      </c>
      <c r="X64" s="131">
        <v>3198.75</v>
      </c>
      <c r="Y64" s="131">
        <v>3058.4166666666702</v>
      </c>
      <c r="Z64" s="131">
        <v>2906.666666666667</v>
      </c>
      <c r="AA64" s="131">
        <v>2805.4166666666692</v>
      </c>
      <c r="AB64" s="131">
        <v>2822.9166852906346</v>
      </c>
      <c r="AC64" s="131">
        <v>2768.2499999999945</v>
      </c>
      <c r="AD64" s="131">
        <v>2751</v>
      </c>
      <c r="AE64" s="131">
        <v>2761.4166666666661</v>
      </c>
      <c r="AF64" s="131">
        <v>2724</v>
      </c>
      <c r="AG64" s="131">
        <v>2827</v>
      </c>
      <c r="AH64" s="131">
        <v>2922</v>
      </c>
      <c r="AI64" s="131">
        <v>3026</v>
      </c>
      <c r="AJ64" s="133">
        <f t="shared" si="6"/>
        <v>3.2565297403170437</v>
      </c>
      <c r="AK64" s="131">
        <f t="shared" si="7"/>
        <v>104</v>
      </c>
      <c r="AL64" s="148">
        <f t="shared" si="8"/>
        <v>3.5592060232717326</v>
      </c>
    </row>
    <row r="65" spans="1:38" ht="12" customHeight="1">
      <c r="A65" s="125" t="s">
        <v>14</v>
      </c>
      <c r="B65" s="131">
        <v>2918.25</v>
      </c>
      <c r="C65" s="131">
        <v>3348.25</v>
      </c>
      <c r="D65" s="131">
        <v>3798.9166666666665</v>
      </c>
      <c r="E65" s="131">
        <v>3909.25</v>
      </c>
      <c r="F65" s="131">
        <v>4034.6666666666665</v>
      </c>
      <c r="G65" s="131">
        <v>4011.1666666666665</v>
      </c>
      <c r="H65" s="131">
        <v>3956.75</v>
      </c>
      <c r="I65" s="131">
        <v>3837.8333333333335</v>
      </c>
      <c r="J65" s="131">
        <v>3572.6666666666665</v>
      </c>
      <c r="K65" s="131">
        <v>3520.75</v>
      </c>
      <c r="L65" s="131">
        <v>3912.8333333333335</v>
      </c>
      <c r="M65" s="131">
        <v>4224.666666666667</v>
      </c>
      <c r="N65" s="131">
        <v>4413.833333333333</v>
      </c>
      <c r="O65" s="131">
        <v>4654.583333333333</v>
      </c>
      <c r="P65" s="131">
        <v>4714.083333333333</v>
      </c>
      <c r="Q65" s="131">
        <v>4612.583333333333</v>
      </c>
      <c r="R65" s="131">
        <v>4563.3333333333339</v>
      </c>
      <c r="S65" s="131">
        <v>4887.0833333333339</v>
      </c>
      <c r="T65" s="131">
        <v>5356.583333333333</v>
      </c>
      <c r="U65" s="131">
        <v>5495.25</v>
      </c>
      <c r="V65" s="131">
        <v>5714.083333333333</v>
      </c>
      <c r="W65" s="131">
        <v>5773.6666666666897</v>
      </c>
      <c r="X65" s="131">
        <v>5732</v>
      </c>
      <c r="Y65" s="131">
        <v>5302.25</v>
      </c>
      <c r="Z65" s="131">
        <v>4996.5</v>
      </c>
      <c r="AA65" s="131">
        <v>4842.0833333333494</v>
      </c>
      <c r="AB65" s="131">
        <v>4718.7500305846334</v>
      </c>
      <c r="AC65" s="131">
        <v>4621.5000000000082</v>
      </c>
      <c r="AD65" s="131">
        <v>4647</v>
      </c>
      <c r="AE65" s="131">
        <v>4543.3333333333321</v>
      </c>
      <c r="AF65" s="131">
        <v>4615</v>
      </c>
      <c r="AG65" s="131">
        <v>4864</v>
      </c>
      <c r="AH65" s="131">
        <v>5053</v>
      </c>
      <c r="AI65" s="131">
        <v>5255</v>
      </c>
      <c r="AJ65" s="133">
        <f t="shared" si="6"/>
        <v>5.6553416342914948</v>
      </c>
      <c r="AK65" s="131">
        <f t="shared" si="7"/>
        <v>202</v>
      </c>
      <c r="AL65" s="148">
        <f t="shared" si="8"/>
        <v>3.9976251731644652</v>
      </c>
    </row>
    <row r="66" spans="1:38" ht="12" customHeight="1">
      <c r="A66" s="125" t="s">
        <v>15</v>
      </c>
      <c r="B66" s="131">
        <v>900.33333333333337</v>
      </c>
      <c r="C66" s="131">
        <v>1028.5833333333333</v>
      </c>
      <c r="D66" s="131">
        <v>1169.6666666666667</v>
      </c>
      <c r="E66" s="131">
        <v>1146.25</v>
      </c>
      <c r="F66" s="131">
        <v>1145.5833333333333</v>
      </c>
      <c r="G66" s="131">
        <v>1151.25</v>
      </c>
      <c r="H66" s="131">
        <v>1150</v>
      </c>
      <c r="I66" s="131">
        <v>1125.3333333333333</v>
      </c>
      <c r="J66" s="131">
        <v>1111.6666666666667</v>
      </c>
      <c r="K66" s="131">
        <v>1066.4166666666667</v>
      </c>
      <c r="L66" s="131">
        <v>1110.8333333333333</v>
      </c>
      <c r="M66" s="131">
        <v>1233.5833333333333</v>
      </c>
      <c r="N66" s="131">
        <v>1443.4166666666667</v>
      </c>
      <c r="O66" s="131">
        <v>1534.0833333333333</v>
      </c>
      <c r="P66" s="131">
        <v>1638.8333333333333</v>
      </c>
      <c r="Q66" s="131">
        <v>1614.0833333333333</v>
      </c>
      <c r="R66" s="131">
        <v>1594.8333333333335</v>
      </c>
      <c r="S66" s="131">
        <v>1729.5</v>
      </c>
      <c r="T66" s="131">
        <v>1919.5833333333333</v>
      </c>
      <c r="U66" s="131">
        <v>1950.5</v>
      </c>
      <c r="V66" s="131">
        <v>1996.4166666666667</v>
      </c>
      <c r="W66" s="131">
        <v>2042.0833333333378</v>
      </c>
      <c r="X66" s="131">
        <v>2041.6666666666667</v>
      </c>
      <c r="Y66" s="131">
        <v>1865.3333333333301</v>
      </c>
      <c r="Z66" s="131">
        <v>1757.3333333333335</v>
      </c>
      <c r="AA66" s="131">
        <v>1730.6666666666661</v>
      </c>
      <c r="AB66" s="131">
        <v>1659.8333433568478</v>
      </c>
      <c r="AC66" s="131">
        <v>1643.2499999999984</v>
      </c>
      <c r="AD66" s="131">
        <v>1716</v>
      </c>
      <c r="AE66" s="131">
        <v>1654.9166666666683</v>
      </c>
      <c r="AF66" s="131">
        <v>1566</v>
      </c>
      <c r="AG66" s="131">
        <v>1573</v>
      </c>
      <c r="AH66" s="131">
        <v>1636</v>
      </c>
      <c r="AI66" s="131">
        <v>1641</v>
      </c>
      <c r="AJ66" s="133">
        <f t="shared" si="6"/>
        <v>1.7660162934105315</v>
      </c>
      <c r="AK66" s="131">
        <f t="shared" si="7"/>
        <v>5</v>
      </c>
      <c r="AL66" s="148">
        <f t="shared" si="8"/>
        <v>0.30562347188263228</v>
      </c>
    </row>
    <row r="67" spans="1:38" ht="12" customHeight="1">
      <c r="A67" s="125" t="s">
        <v>5</v>
      </c>
      <c r="B67" s="131">
        <v>4429.166666666667</v>
      </c>
      <c r="C67" s="131">
        <v>5211.083333333333</v>
      </c>
      <c r="D67" s="131">
        <v>5562.5</v>
      </c>
      <c r="E67" s="131">
        <v>5568.4166666666661</v>
      </c>
      <c r="F67" s="131">
        <v>5630.583333333333</v>
      </c>
      <c r="G67" s="131">
        <v>5700.916666666667</v>
      </c>
      <c r="H67" s="131">
        <v>5625.25</v>
      </c>
      <c r="I67" s="131">
        <v>5087.75</v>
      </c>
      <c r="J67" s="131">
        <v>4749.583333333333</v>
      </c>
      <c r="K67" s="131">
        <v>4859.833333333333</v>
      </c>
      <c r="L67" s="131">
        <v>5235.5</v>
      </c>
      <c r="M67" s="131">
        <v>5764.25</v>
      </c>
      <c r="N67" s="131">
        <v>6421</v>
      </c>
      <c r="O67" s="131">
        <v>6623.8333333333339</v>
      </c>
      <c r="P67" s="131">
        <v>7045</v>
      </c>
      <c r="Q67" s="131">
        <v>6674.166666666667</v>
      </c>
      <c r="R67" s="131">
        <v>6523.6666666666661</v>
      </c>
      <c r="S67" s="131">
        <v>7140.5</v>
      </c>
      <c r="T67" s="131">
        <v>7593.25</v>
      </c>
      <c r="U67" s="131">
        <v>7649.1666666666661</v>
      </c>
      <c r="V67" s="131">
        <v>7738.75</v>
      </c>
      <c r="W67" s="131">
        <v>7896.9166666667224</v>
      </c>
      <c r="X67" s="131">
        <v>7909.25</v>
      </c>
      <c r="Y67" s="131">
        <v>7339.3333333333303</v>
      </c>
      <c r="Z67" s="131">
        <v>6857.8333333333339</v>
      </c>
      <c r="AA67" s="131">
        <v>6546.8333333333194</v>
      </c>
      <c r="AB67" s="131">
        <v>6310.2500429525971</v>
      </c>
      <c r="AC67" s="131">
        <v>6154.8333333333321</v>
      </c>
      <c r="AD67" s="131">
        <v>6358</v>
      </c>
      <c r="AE67" s="131">
        <v>6003.1666666666715</v>
      </c>
      <c r="AF67" s="131">
        <v>5939</v>
      </c>
      <c r="AG67" s="131">
        <v>6048</v>
      </c>
      <c r="AH67" s="131">
        <v>6198</v>
      </c>
      <c r="AI67" s="131">
        <v>6363</v>
      </c>
      <c r="AJ67" s="133">
        <f t="shared" si="6"/>
        <v>6.8477523918167043</v>
      </c>
      <c r="AK67" s="131">
        <f t="shared" si="7"/>
        <v>165</v>
      </c>
      <c r="AL67" s="148">
        <f t="shared" si="8"/>
        <v>2.6621490803484971</v>
      </c>
    </row>
    <row r="68" spans="1:38" ht="12" customHeight="1">
      <c r="A68" s="125" t="s">
        <v>16</v>
      </c>
      <c r="B68" s="131">
        <v>2098.5833333333335</v>
      </c>
      <c r="C68" s="131">
        <v>2339</v>
      </c>
      <c r="D68" s="131">
        <v>2549.25</v>
      </c>
      <c r="E68" s="131">
        <v>2673.583333333333</v>
      </c>
      <c r="F68" s="131">
        <v>2697.8333333333335</v>
      </c>
      <c r="G68" s="131">
        <v>2751.5</v>
      </c>
      <c r="H68" s="131">
        <v>2616.1666666666665</v>
      </c>
      <c r="I68" s="131">
        <v>2423.3333333333335</v>
      </c>
      <c r="J68" s="131">
        <v>2363.6666666666665</v>
      </c>
      <c r="K68" s="131">
        <v>2384.5833333333335</v>
      </c>
      <c r="L68" s="131">
        <v>2656.6666666666665</v>
      </c>
      <c r="M68" s="131">
        <v>2870.0833333333335</v>
      </c>
      <c r="N68" s="131">
        <v>3316.8333333333335</v>
      </c>
      <c r="O68" s="131">
        <v>3541.666666666667</v>
      </c>
      <c r="P68" s="131">
        <v>3759.6666666666665</v>
      </c>
      <c r="Q68" s="131">
        <v>3636.0833333333335</v>
      </c>
      <c r="R68" s="131">
        <v>3604.25</v>
      </c>
      <c r="S68" s="131">
        <v>3965.25</v>
      </c>
      <c r="T68" s="131">
        <v>4269.916666666667</v>
      </c>
      <c r="U68" s="131">
        <v>4307.8333333333339</v>
      </c>
      <c r="V68" s="131">
        <v>4291.166666666667</v>
      </c>
      <c r="W68" s="131">
        <v>4430.4166666666606</v>
      </c>
      <c r="X68" s="131">
        <v>4439</v>
      </c>
      <c r="Y68" s="131">
        <v>4191.5833333333303</v>
      </c>
      <c r="Z68" s="131">
        <v>4022.75</v>
      </c>
      <c r="AA68" s="131">
        <v>3867.2500000000036</v>
      </c>
      <c r="AB68" s="131">
        <v>3733.083356641233</v>
      </c>
      <c r="AC68" s="131">
        <v>3649.3333333333348</v>
      </c>
      <c r="AD68" s="131">
        <v>3717</v>
      </c>
      <c r="AE68" s="131">
        <v>3645.9166666666674</v>
      </c>
      <c r="AF68" s="131">
        <v>3572</v>
      </c>
      <c r="AG68" s="131">
        <v>3709</v>
      </c>
      <c r="AH68" s="131">
        <v>3789</v>
      </c>
      <c r="AI68" s="131">
        <v>3753</v>
      </c>
      <c r="AJ68" s="133">
        <f t="shared" si="6"/>
        <v>4.0389147770686922</v>
      </c>
      <c r="AK68" s="131">
        <f t="shared" si="7"/>
        <v>-36</v>
      </c>
      <c r="AL68" s="148">
        <f t="shared" si="8"/>
        <v>-0.95011876484560887</v>
      </c>
    </row>
    <row r="69" spans="1:38" ht="12" customHeight="1">
      <c r="A69" s="125" t="s">
        <v>17</v>
      </c>
      <c r="B69" s="131">
        <v>1024</v>
      </c>
      <c r="C69" s="131">
        <v>1217.9166666666667</v>
      </c>
      <c r="D69" s="131">
        <v>1324.0833333333333</v>
      </c>
      <c r="E69" s="131">
        <v>1467.25</v>
      </c>
      <c r="F69" s="131">
        <v>1498.5</v>
      </c>
      <c r="G69" s="131">
        <v>1517.5</v>
      </c>
      <c r="H69" s="131">
        <v>1465.9166666666667</v>
      </c>
      <c r="I69" s="131">
        <v>1446.6666666666667</v>
      </c>
      <c r="J69" s="131">
        <v>1411.5833333333333</v>
      </c>
      <c r="K69" s="131">
        <v>1410.1666666666667</v>
      </c>
      <c r="L69" s="131">
        <v>1616.4166666666667</v>
      </c>
      <c r="M69" s="131">
        <v>1787.75</v>
      </c>
      <c r="N69" s="131">
        <v>1933.6666666666667</v>
      </c>
      <c r="O69" s="131">
        <v>2080.083333333333</v>
      </c>
      <c r="P69" s="131">
        <v>2143.0833333333335</v>
      </c>
      <c r="Q69" s="131">
        <v>2055.4166666666665</v>
      </c>
      <c r="R69" s="131">
        <v>2026.9166666666665</v>
      </c>
      <c r="S69" s="131">
        <v>2142.25</v>
      </c>
      <c r="T69" s="131">
        <v>2242.75</v>
      </c>
      <c r="U69" s="131">
        <v>2196</v>
      </c>
      <c r="V69" s="131">
        <v>2202.5</v>
      </c>
      <c r="W69" s="131">
        <v>2255.5833333333358</v>
      </c>
      <c r="X69" s="131">
        <v>2268</v>
      </c>
      <c r="Y69" s="131">
        <v>2108.1666666666702</v>
      </c>
      <c r="Z69" s="131">
        <v>1989.0833333333335</v>
      </c>
      <c r="AA69" s="131">
        <v>1845.250000000002</v>
      </c>
      <c r="AB69" s="131">
        <v>1741.5000117048621</v>
      </c>
      <c r="AC69" s="131">
        <v>1662.5833333333305</v>
      </c>
      <c r="AD69" s="131">
        <v>1683</v>
      </c>
      <c r="AE69" s="131">
        <v>1610.333333333333</v>
      </c>
      <c r="AF69" s="131">
        <v>1642</v>
      </c>
      <c r="AG69" s="131">
        <v>1719</v>
      </c>
      <c r="AH69" s="131">
        <v>1784</v>
      </c>
      <c r="AI69" s="131">
        <v>1800</v>
      </c>
      <c r="AJ69" s="133">
        <f t="shared" si="6"/>
        <v>1.9371293894813872</v>
      </c>
      <c r="AK69" s="131">
        <f t="shared" si="7"/>
        <v>16</v>
      </c>
      <c r="AL69" s="148">
        <f t="shared" si="8"/>
        <v>0.89686098654708779</v>
      </c>
    </row>
    <row r="70" spans="1:38" ht="12" customHeight="1">
      <c r="A70" s="125" t="s">
        <v>24</v>
      </c>
      <c r="B70" s="131">
        <v>5177.666666666667</v>
      </c>
      <c r="C70" s="131">
        <v>6016.583333333333</v>
      </c>
      <c r="D70" s="131">
        <v>6560.25</v>
      </c>
      <c r="E70" s="131">
        <v>7047.333333333333</v>
      </c>
      <c r="F70" s="131">
        <v>7288.666666666667</v>
      </c>
      <c r="G70" s="131">
        <v>7480.666666666667</v>
      </c>
      <c r="H70" s="131">
        <v>7595.25</v>
      </c>
      <c r="I70" s="131">
        <v>7265.833333333333</v>
      </c>
      <c r="J70" s="131">
        <v>7187.833333333333</v>
      </c>
      <c r="K70" s="131">
        <v>7471.833333333333</v>
      </c>
      <c r="L70" s="131">
        <v>8292.8333333333339</v>
      </c>
      <c r="M70" s="131">
        <v>9032.75</v>
      </c>
      <c r="N70" s="131">
        <v>9444.75</v>
      </c>
      <c r="O70" s="131">
        <v>9932.4166666666679</v>
      </c>
      <c r="P70" s="131">
        <v>10120.666666666666</v>
      </c>
      <c r="Q70" s="131">
        <v>9862.25</v>
      </c>
      <c r="R70" s="131">
        <v>9881.5833333333321</v>
      </c>
      <c r="S70" s="131">
        <v>10655.166666666668</v>
      </c>
      <c r="T70" s="131">
        <v>11293.333333333334</v>
      </c>
      <c r="U70" s="131">
        <v>11415.833333333332</v>
      </c>
      <c r="V70" s="131">
        <v>11402.5</v>
      </c>
      <c r="W70" s="131">
        <v>11321.249999999967</v>
      </c>
      <c r="X70" s="131">
        <v>11424.333333333334</v>
      </c>
      <c r="Y70" s="131">
        <v>10666.416666666701</v>
      </c>
      <c r="Z70" s="131">
        <v>10054.416666666668</v>
      </c>
      <c r="AA70" s="131">
        <v>9499.3333333333467</v>
      </c>
      <c r="AB70" s="131">
        <v>9223.6667226776481</v>
      </c>
      <c r="AC70" s="131">
        <v>8929.9166666666606</v>
      </c>
      <c r="AD70" s="131">
        <v>8800</v>
      </c>
      <c r="AE70" s="131">
        <v>8627.5833333333358</v>
      </c>
      <c r="AF70" s="131">
        <v>8588</v>
      </c>
      <c r="AG70" s="131">
        <v>8814</v>
      </c>
      <c r="AH70" s="131">
        <v>8898</v>
      </c>
      <c r="AI70" s="131">
        <v>9106</v>
      </c>
      <c r="AJ70" s="133">
        <f t="shared" si="6"/>
        <v>9.7997223447875079</v>
      </c>
      <c r="AK70" s="131">
        <f t="shared" si="7"/>
        <v>208</v>
      </c>
      <c r="AL70" s="148">
        <f t="shared" si="8"/>
        <v>2.3376039559451556</v>
      </c>
    </row>
    <row r="71" spans="1:38" ht="12" customHeight="1">
      <c r="A71" s="125" t="s">
        <v>28</v>
      </c>
      <c r="B71" s="131">
        <v>3737.5833333333335</v>
      </c>
      <c r="C71" s="131">
        <v>4390</v>
      </c>
      <c r="D71" s="131">
        <v>4766.666666666667</v>
      </c>
      <c r="E71" s="131">
        <v>4908.75</v>
      </c>
      <c r="F71" s="131">
        <v>4944.916666666667</v>
      </c>
      <c r="G71" s="131">
        <v>5129</v>
      </c>
      <c r="H71" s="131">
        <v>5186.416666666667</v>
      </c>
      <c r="I71" s="131">
        <v>4918.416666666667</v>
      </c>
      <c r="J71" s="131">
        <v>4596.916666666667</v>
      </c>
      <c r="K71" s="131">
        <v>4591.916666666667</v>
      </c>
      <c r="L71" s="131">
        <v>4902.833333333333</v>
      </c>
      <c r="M71" s="131">
        <v>5332</v>
      </c>
      <c r="N71" s="131">
        <v>5597.083333333333</v>
      </c>
      <c r="O71" s="131">
        <v>5742.5</v>
      </c>
      <c r="P71" s="131">
        <v>5846.416666666667</v>
      </c>
      <c r="Q71" s="131">
        <v>5519</v>
      </c>
      <c r="R71" s="131">
        <v>5440.3333333333339</v>
      </c>
      <c r="S71" s="131">
        <v>5759.916666666667</v>
      </c>
      <c r="T71" s="131">
        <v>6080.916666666667</v>
      </c>
      <c r="U71" s="131">
        <v>6180</v>
      </c>
      <c r="V71" s="131">
        <v>6231.083333333333</v>
      </c>
      <c r="W71" s="131">
        <v>6295.0833333333576</v>
      </c>
      <c r="X71" s="131">
        <v>6218</v>
      </c>
      <c r="Y71" s="131">
        <v>5788.1666666666697</v>
      </c>
      <c r="Z71" s="131">
        <v>5435.666666666667</v>
      </c>
      <c r="AA71" s="131">
        <v>5131.75000000001</v>
      </c>
      <c r="AB71" s="131">
        <v>4908.0833648443222</v>
      </c>
      <c r="AC71" s="131">
        <v>4772.4166666666688</v>
      </c>
      <c r="AD71" s="131">
        <v>4801</v>
      </c>
      <c r="AE71" s="131">
        <v>4644.6666666666679</v>
      </c>
      <c r="AF71" s="131">
        <v>4581</v>
      </c>
      <c r="AG71" s="131">
        <v>4582</v>
      </c>
      <c r="AH71" s="131">
        <v>4664</v>
      </c>
      <c r="AI71" s="131">
        <v>4758</v>
      </c>
      <c r="AJ71" s="133">
        <f t="shared" si="6"/>
        <v>5.1204786861958009</v>
      </c>
      <c r="AK71" s="131">
        <f t="shared" si="7"/>
        <v>94</v>
      </c>
      <c r="AL71" s="148">
        <f t="shared" si="8"/>
        <v>2.0154373927958824</v>
      </c>
    </row>
    <row r="72" spans="1:38" ht="12" customHeight="1">
      <c r="A72" s="125" t="s">
        <v>42</v>
      </c>
      <c r="B72" s="131">
        <v>2011.3333333333333</v>
      </c>
      <c r="C72" s="131">
        <v>2322.25</v>
      </c>
      <c r="D72" s="131">
        <v>2409.9166666666665</v>
      </c>
      <c r="E72" s="131">
        <v>2603.6666666666665</v>
      </c>
      <c r="F72" s="131">
        <v>2811.6666666666665</v>
      </c>
      <c r="G72" s="131">
        <v>2930.25</v>
      </c>
      <c r="H72" s="131">
        <v>3103.3333333333335</v>
      </c>
      <c r="I72" s="131">
        <v>2969.1666666666665</v>
      </c>
      <c r="J72" s="131">
        <v>2891.6666666666665</v>
      </c>
      <c r="K72" s="131">
        <v>2976.5</v>
      </c>
      <c r="L72" s="131">
        <v>3315.25</v>
      </c>
      <c r="M72" s="131">
        <v>3337.1666666666665</v>
      </c>
      <c r="N72" s="131">
        <v>3600.9166666666665</v>
      </c>
      <c r="O72" s="131">
        <v>3761.25</v>
      </c>
      <c r="P72" s="131">
        <v>3688.5833333333335</v>
      </c>
      <c r="Q72" s="131">
        <v>3463.0833333333335</v>
      </c>
      <c r="R72" s="131">
        <v>3353.5</v>
      </c>
      <c r="S72" s="131">
        <v>3638.3333333333335</v>
      </c>
      <c r="T72" s="131">
        <v>3942.583333333333</v>
      </c>
      <c r="U72" s="131">
        <v>3958.333333333333</v>
      </c>
      <c r="V72" s="131">
        <v>3939.9166666666665</v>
      </c>
      <c r="W72" s="131">
        <v>3886.3333333333212</v>
      </c>
      <c r="X72" s="131">
        <v>3892.6666666666665</v>
      </c>
      <c r="Y72" s="131">
        <v>3655.5</v>
      </c>
      <c r="Z72" s="131">
        <v>3354</v>
      </c>
      <c r="AA72" s="131">
        <v>3094.4166666666679</v>
      </c>
      <c r="AB72" s="131">
        <v>2982.5833516642451</v>
      </c>
      <c r="AC72" s="131">
        <v>2848.1666666666661</v>
      </c>
      <c r="AD72" s="131">
        <v>2751</v>
      </c>
      <c r="AE72" s="131">
        <v>2661.916666666667</v>
      </c>
      <c r="AF72" s="131">
        <v>2640</v>
      </c>
      <c r="AG72" s="131">
        <v>2697</v>
      </c>
      <c r="AH72" s="131">
        <v>2775</v>
      </c>
      <c r="AI72" s="131">
        <v>2714</v>
      </c>
      <c r="AJ72" s="133">
        <f t="shared" si="6"/>
        <v>2.9207606461402698</v>
      </c>
      <c r="AK72" s="131">
        <f t="shared" si="7"/>
        <v>-61</v>
      </c>
      <c r="AL72" s="148">
        <f t="shared" si="8"/>
        <v>-2.198198198198198</v>
      </c>
    </row>
    <row r="73" spans="1:38" ht="12" customHeight="1">
      <c r="A73" s="125" t="s">
        <v>18</v>
      </c>
      <c r="B73" s="131">
        <v>7561.916666666667</v>
      </c>
      <c r="C73" s="131">
        <v>8733.9166666666661</v>
      </c>
      <c r="D73" s="131">
        <v>9645.9166666666661</v>
      </c>
      <c r="E73" s="131">
        <v>10147.083333333334</v>
      </c>
      <c r="F73" s="131">
        <v>10344.416666666666</v>
      </c>
      <c r="G73" s="131">
        <v>10553.583333333334</v>
      </c>
      <c r="H73" s="131">
        <v>10760.5</v>
      </c>
      <c r="I73" s="131">
        <v>10301.833333333334</v>
      </c>
      <c r="J73" s="131">
        <v>10076</v>
      </c>
      <c r="K73" s="131">
        <v>10252.166666666666</v>
      </c>
      <c r="L73" s="131">
        <v>11151.333333333334</v>
      </c>
      <c r="M73" s="131">
        <v>12128.166666666666</v>
      </c>
      <c r="N73" s="131">
        <v>12966.083333333334</v>
      </c>
      <c r="O73" s="131">
        <v>13294.5</v>
      </c>
      <c r="P73" s="131">
        <v>13564.666666666666</v>
      </c>
      <c r="Q73" s="131">
        <v>13012.75</v>
      </c>
      <c r="R73" s="131">
        <v>12750.583333333332</v>
      </c>
      <c r="S73" s="131">
        <v>13560.583333333332</v>
      </c>
      <c r="T73" s="131">
        <v>14291.833333333334</v>
      </c>
      <c r="U73" s="131">
        <v>14104.083333333334</v>
      </c>
      <c r="V73" s="131">
        <v>14314.25</v>
      </c>
      <c r="W73" s="131">
        <v>14672.749999999865</v>
      </c>
      <c r="X73" s="131">
        <v>14844.75</v>
      </c>
      <c r="Y73" s="131">
        <v>13760.166666666701</v>
      </c>
      <c r="Z73" s="131">
        <v>12935.166666666668</v>
      </c>
      <c r="AA73" s="131">
        <v>12406.083333333334</v>
      </c>
      <c r="AB73" s="131">
        <v>11625.833403639495</v>
      </c>
      <c r="AC73" s="131">
        <v>11159.833333333314</v>
      </c>
      <c r="AD73" s="131">
        <v>10919</v>
      </c>
      <c r="AE73" s="131">
        <v>10551.833333333336</v>
      </c>
      <c r="AF73" s="131">
        <v>10430</v>
      </c>
      <c r="AG73" s="131">
        <v>10580</v>
      </c>
      <c r="AH73" s="131">
        <v>10775</v>
      </c>
      <c r="AI73" s="131">
        <v>10818</v>
      </c>
      <c r="AJ73" s="133">
        <f t="shared" si="6"/>
        <v>11.642147630783137</v>
      </c>
      <c r="AK73" s="131">
        <f t="shared" si="7"/>
        <v>43</v>
      </c>
      <c r="AL73" s="148">
        <f t="shared" si="8"/>
        <v>0.39907192575405759</v>
      </c>
    </row>
    <row r="74" spans="1:38" ht="12" customHeight="1">
      <c r="A74" s="125" t="s">
        <v>19</v>
      </c>
      <c r="B74" s="131">
        <v>2656</v>
      </c>
      <c r="C74" s="131">
        <v>3051.6666666666665</v>
      </c>
      <c r="D74" s="131">
        <v>3393.8333333333335</v>
      </c>
      <c r="E74" s="131">
        <v>3565.5</v>
      </c>
      <c r="F74" s="131">
        <v>3522.9166666666665</v>
      </c>
      <c r="G74" s="131">
        <v>3545.5833333333335</v>
      </c>
      <c r="H74" s="131">
        <v>3497.5</v>
      </c>
      <c r="I74" s="131">
        <v>3268.5</v>
      </c>
      <c r="J74" s="131">
        <v>2998.0833333333335</v>
      </c>
      <c r="K74" s="131">
        <v>3048</v>
      </c>
      <c r="L74" s="131">
        <v>3348.1666666666665</v>
      </c>
      <c r="M74" s="131">
        <v>3632.3333333333335</v>
      </c>
      <c r="N74" s="131">
        <v>3857.4166666666665</v>
      </c>
      <c r="O74" s="131">
        <v>3950.833333333333</v>
      </c>
      <c r="P74" s="131">
        <v>4258.5</v>
      </c>
      <c r="Q74" s="131">
        <v>4045.5833333333335</v>
      </c>
      <c r="R74" s="131">
        <v>4022.75</v>
      </c>
      <c r="S74" s="131">
        <v>4282.5</v>
      </c>
      <c r="T74" s="131">
        <v>4513.166666666667</v>
      </c>
      <c r="U74" s="131">
        <v>4453.25</v>
      </c>
      <c r="V74" s="131">
        <v>4621.333333333333</v>
      </c>
      <c r="W74" s="131">
        <v>4713.0833333333285</v>
      </c>
      <c r="X74" s="131">
        <v>4834.583333333333</v>
      </c>
      <c r="Y74" s="131">
        <v>4590.75</v>
      </c>
      <c r="Z74" s="131">
        <v>4445.9166666666661</v>
      </c>
      <c r="AA74" s="131">
        <v>4294.4166666666633</v>
      </c>
      <c r="AB74" s="131">
        <v>4202.5833606049418</v>
      </c>
      <c r="AC74" s="131">
        <v>4261.2500000000091</v>
      </c>
      <c r="AD74" s="131">
        <v>4406</v>
      </c>
      <c r="AE74" s="131">
        <v>4371.833333333333</v>
      </c>
      <c r="AF74" s="131">
        <v>4330</v>
      </c>
      <c r="AG74" s="131">
        <v>4394</v>
      </c>
      <c r="AH74" s="131">
        <v>4642</v>
      </c>
      <c r="AI74" s="131">
        <v>4840</v>
      </c>
      <c r="AJ74" s="133">
        <f t="shared" si="6"/>
        <v>5.2087256917166194</v>
      </c>
      <c r="AK74" s="131">
        <f t="shared" si="7"/>
        <v>198</v>
      </c>
      <c r="AL74" s="148">
        <f t="shared" si="8"/>
        <v>4.2654028436019065</v>
      </c>
    </row>
    <row r="75" spans="1:38" ht="12" customHeight="1">
      <c r="A75" s="125" t="s">
        <v>20</v>
      </c>
      <c r="B75" s="131">
        <v>878.16666666666663</v>
      </c>
      <c r="C75" s="131">
        <v>985.41666666666663</v>
      </c>
      <c r="D75" s="131">
        <v>1030.0833333333333</v>
      </c>
      <c r="E75" s="131">
        <v>1083</v>
      </c>
      <c r="F75" s="131">
        <v>1119.1666666666667</v>
      </c>
      <c r="G75" s="131">
        <v>1085.4166666666667</v>
      </c>
      <c r="H75" s="131">
        <v>1050.1666666666667</v>
      </c>
      <c r="I75" s="131">
        <v>997.58333333333337</v>
      </c>
      <c r="J75" s="131">
        <v>934.5</v>
      </c>
      <c r="K75" s="131">
        <v>932.58333333333337</v>
      </c>
      <c r="L75" s="131">
        <v>990.16666666666663</v>
      </c>
      <c r="M75" s="131">
        <v>1116.5833333333333</v>
      </c>
      <c r="N75" s="131">
        <v>1215.25</v>
      </c>
      <c r="O75" s="131">
        <v>1239.5833333333335</v>
      </c>
      <c r="P75" s="131">
        <v>1257.6666666666667</v>
      </c>
      <c r="Q75" s="131">
        <v>1227</v>
      </c>
      <c r="R75" s="131">
        <v>1162.25</v>
      </c>
      <c r="S75" s="131">
        <v>1264.75</v>
      </c>
      <c r="T75" s="131">
        <v>1349</v>
      </c>
      <c r="U75" s="131">
        <v>1323.75</v>
      </c>
      <c r="V75" s="131">
        <v>1343.5833333333333</v>
      </c>
      <c r="W75" s="131">
        <v>1421.3333333333339</v>
      </c>
      <c r="X75" s="131">
        <v>1473.6666666666667</v>
      </c>
      <c r="Y75" s="131">
        <v>1398.1666666666699</v>
      </c>
      <c r="Z75" s="131">
        <v>1333.1666666666665</v>
      </c>
      <c r="AA75" s="131">
        <v>1269.0833333333296</v>
      </c>
      <c r="AB75" s="131">
        <v>1239.5000079795718</v>
      </c>
      <c r="AC75" s="131">
        <v>1268.4999999999998</v>
      </c>
      <c r="AD75" s="131">
        <v>1303</v>
      </c>
      <c r="AE75" s="131">
        <v>1297.6666666666674</v>
      </c>
      <c r="AF75" s="131">
        <v>1297</v>
      </c>
      <c r="AG75" s="131">
        <v>1364</v>
      </c>
      <c r="AH75" s="131">
        <v>1373</v>
      </c>
      <c r="AI75" s="131">
        <v>1382</v>
      </c>
      <c r="AJ75" s="133">
        <f t="shared" si="6"/>
        <v>1.4872848979240429</v>
      </c>
      <c r="AK75" s="131">
        <f t="shared" si="7"/>
        <v>9</v>
      </c>
      <c r="AL75" s="148">
        <f t="shared" si="8"/>
        <v>0.65549890750182804</v>
      </c>
    </row>
    <row r="76" spans="1:38" ht="12" customHeight="1">
      <c r="A76" s="125" t="s">
        <v>40</v>
      </c>
      <c r="B76" s="131">
        <v>1523.25</v>
      </c>
      <c r="C76" s="131">
        <v>1673.8333333333333</v>
      </c>
      <c r="D76" s="131">
        <v>1915.0833333333333</v>
      </c>
      <c r="E76" s="131">
        <v>1956.9166666666665</v>
      </c>
      <c r="F76" s="131">
        <v>1965.6666666666667</v>
      </c>
      <c r="G76" s="131">
        <v>1912.25</v>
      </c>
      <c r="H76" s="131">
        <v>1820.4166666666667</v>
      </c>
      <c r="I76" s="131">
        <v>1708.3333333333333</v>
      </c>
      <c r="J76" s="131">
        <v>1581</v>
      </c>
      <c r="K76" s="131">
        <v>1586</v>
      </c>
      <c r="L76" s="131">
        <v>1746.8333333333333</v>
      </c>
      <c r="M76" s="131">
        <v>1956.3333333333333</v>
      </c>
      <c r="N76" s="131">
        <v>2176.8333333333335</v>
      </c>
      <c r="O76" s="131">
        <v>2299</v>
      </c>
      <c r="P76" s="131">
        <v>2420.6666666666665</v>
      </c>
      <c r="Q76" s="131">
        <v>2301.8333333333335</v>
      </c>
      <c r="R76" s="131">
        <v>2187</v>
      </c>
      <c r="S76" s="131">
        <v>2409.5833333333335</v>
      </c>
      <c r="T76" s="131">
        <v>2631.0833333333335</v>
      </c>
      <c r="U76" s="131">
        <v>2569.416666666667</v>
      </c>
      <c r="V76" s="131">
        <v>2568.25</v>
      </c>
      <c r="W76" s="131">
        <v>2651.6666666666638</v>
      </c>
      <c r="X76" s="131">
        <v>2731.6666666666665</v>
      </c>
      <c r="Y76" s="131">
        <v>2631.8333333333298</v>
      </c>
      <c r="Z76" s="131">
        <v>2527.1666666666665</v>
      </c>
      <c r="AA76" s="131">
        <v>2444.25</v>
      </c>
      <c r="AB76" s="131">
        <v>2540.416683845222</v>
      </c>
      <c r="AC76" s="131">
        <v>2556.9166666666652</v>
      </c>
      <c r="AD76" s="131">
        <v>2700</v>
      </c>
      <c r="AE76" s="131">
        <v>2705.4166666666661</v>
      </c>
      <c r="AF76" s="131">
        <v>2638</v>
      </c>
      <c r="AG76" s="131">
        <v>2812</v>
      </c>
      <c r="AH76" s="131">
        <v>2952</v>
      </c>
      <c r="AI76" s="131">
        <v>2925</v>
      </c>
      <c r="AJ76" s="133">
        <f t="shared" si="6"/>
        <v>3.1478352579072548</v>
      </c>
      <c r="AK76" s="131">
        <f t="shared" si="7"/>
        <v>-27</v>
      </c>
      <c r="AL76" s="148">
        <f t="shared" si="8"/>
        <v>-0.91463414634146423</v>
      </c>
    </row>
    <row r="77" spans="1:38" ht="12" customHeight="1">
      <c r="A77" s="125" t="s">
        <v>41</v>
      </c>
      <c r="B77" s="131">
        <v>995.25</v>
      </c>
      <c r="C77" s="131">
        <v>1144.9166666666667</v>
      </c>
      <c r="D77" s="131">
        <v>1303</v>
      </c>
      <c r="E77" s="131">
        <v>1353.4166666666667</v>
      </c>
      <c r="F77" s="131">
        <v>1336.1666666666667</v>
      </c>
      <c r="G77" s="131">
        <v>1264.75</v>
      </c>
      <c r="H77" s="131">
        <v>1174.25</v>
      </c>
      <c r="I77" s="131">
        <v>1097.1666666666667</v>
      </c>
      <c r="J77" s="131">
        <v>988.08333333333337</v>
      </c>
      <c r="K77" s="131">
        <v>976.33333333333337</v>
      </c>
      <c r="L77" s="131">
        <v>1065.4166666666667</v>
      </c>
      <c r="M77" s="131">
        <v>1199.1666666666667</v>
      </c>
      <c r="N77" s="131">
        <v>1369.5</v>
      </c>
      <c r="O77" s="131">
        <v>1430.5</v>
      </c>
      <c r="P77" s="131">
        <v>1447.25</v>
      </c>
      <c r="Q77" s="131">
        <v>1381.5</v>
      </c>
      <c r="R77" s="131">
        <v>1302</v>
      </c>
      <c r="S77" s="131">
        <v>1430.8333333333333</v>
      </c>
      <c r="T77" s="131">
        <v>1573.4166666666665</v>
      </c>
      <c r="U77" s="131">
        <v>1560.5833333333335</v>
      </c>
      <c r="V77" s="131">
        <v>1541.9166666666667</v>
      </c>
      <c r="W77" s="131">
        <v>1548.4166666666711</v>
      </c>
      <c r="X77" s="131">
        <v>1601.9166666666667</v>
      </c>
      <c r="Y77" s="131">
        <v>1511.25</v>
      </c>
      <c r="Z77" s="131">
        <v>1440.3333333333333</v>
      </c>
      <c r="AA77" s="131">
        <v>1437.4166666666677</v>
      </c>
      <c r="AB77" s="131">
        <v>1397.0833419337869</v>
      </c>
      <c r="AC77" s="131">
        <v>1436.5000000000011</v>
      </c>
      <c r="AD77" s="131">
        <v>1532</v>
      </c>
      <c r="AE77" s="131">
        <v>1445.7499999999998</v>
      </c>
      <c r="AF77" s="131">
        <v>1457</v>
      </c>
      <c r="AG77" s="131">
        <v>1559</v>
      </c>
      <c r="AH77" s="131">
        <v>1564</v>
      </c>
      <c r="AI77" s="131">
        <v>1568</v>
      </c>
      <c r="AJ77" s="133">
        <f t="shared" si="6"/>
        <v>1.6874549348371195</v>
      </c>
      <c r="AK77" s="131">
        <f t="shared" si="7"/>
        <v>4</v>
      </c>
      <c r="AL77" s="148">
        <f t="shared" si="8"/>
        <v>0.25575447570331811</v>
      </c>
    </row>
    <row r="78" spans="1:38" s="11" customFormat="1" ht="15" customHeight="1">
      <c r="A78" s="127" t="s">
        <v>21</v>
      </c>
      <c r="B78" s="132">
        <v>57200</v>
      </c>
      <c r="C78" s="132">
        <v>65678</v>
      </c>
      <c r="D78" s="132">
        <v>71374.25</v>
      </c>
      <c r="E78" s="132">
        <v>74594</v>
      </c>
      <c r="F78" s="132">
        <v>76198.083333333358</v>
      </c>
      <c r="G78" s="132">
        <v>77335.666666666657</v>
      </c>
      <c r="H78" s="132">
        <v>77179.916666666672</v>
      </c>
      <c r="I78" s="132">
        <v>73099.75</v>
      </c>
      <c r="J78" s="132">
        <v>70039.666666666657</v>
      </c>
      <c r="K78" s="132">
        <v>70713.833333333314</v>
      </c>
      <c r="L78" s="132">
        <v>77525.833333333343</v>
      </c>
      <c r="M78" s="132">
        <v>84259.25</v>
      </c>
      <c r="N78" s="132">
        <v>90321.583333333328</v>
      </c>
      <c r="O78" s="132">
        <v>94075</v>
      </c>
      <c r="P78" s="132">
        <v>97099.25</v>
      </c>
      <c r="Q78" s="132">
        <v>93671.333333333328</v>
      </c>
      <c r="R78" s="132">
        <v>92114.166666666657</v>
      </c>
      <c r="S78" s="132">
        <v>99376.583333333328</v>
      </c>
      <c r="T78" s="132">
        <v>106389.91666666667</v>
      </c>
      <c r="U78" s="132">
        <v>106505.75</v>
      </c>
      <c r="V78" s="132">
        <v>107853.83333333333</v>
      </c>
      <c r="W78" s="132">
        <v>109429.08333333299</v>
      </c>
      <c r="X78" s="132">
        <v>110336</v>
      </c>
      <c r="Y78" s="132">
        <v>103212.33333333299</v>
      </c>
      <c r="Z78" s="132">
        <v>97819.666666666672</v>
      </c>
      <c r="AA78" s="132">
        <v>93391.500000000029</v>
      </c>
      <c r="AB78" s="132">
        <v>90202.750566110015</v>
      </c>
      <c r="AC78" s="132">
        <v>88046.916666666657</v>
      </c>
      <c r="AD78" s="132">
        <v>88803</v>
      </c>
      <c r="AE78" s="132">
        <v>86909.333333333358</v>
      </c>
      <c r="AF78" s="132">
        <v>86250</v>
      </c>
      <c r="AG78" s="132">
        <v>88980</v>
      </c>
      <c r="AH78" s="132">
        <v>91628</v>
      </c>
      <c r="AI78" s="132">
        <v>92921</v>
      </c>
      <c r="AJ78" s="149">
        <f t="shared" si="6"/>
        <v>100</v>
      </c>
      <c r="AK78" s="132">
        <f t="shared" si="7"/>
        <v>1293</v>
      </c>
      <c r="AL78" s="149">
        <f t="shared" si="8"/>
        <v>1.4111406993495335</v>
      </c>
    </row>
    <row r="79" spans="1:38" s="11" customFormat="1" ht="9" customHeight="1">
      <c r="A79" s="58"/>
      <c r="B79" s="38"/>
      <c r="C79" s="38"/>
      <c r="D79" s="38"/>
      <c r="E79" s="38"/>
      <c r="F79" s="38"/>
      <c r="G79" s="38"/>
      <c r="H79" s="38"/>
      <c r="I79" s="38"/>
      <c r="J79" s="38"/>
      <c r="K79" s="38"/>
      <c r="L79" s="38"/>
      <c r="M79" s="38"/>
      <c r="N79" s="38"/>
      <c r="O79" s="38"/>
      <c r="P79" s="38"/>
      <c r="Q79" s="38"/>
      <c r="R79" s="38"/>
      <c r="S79" s="38"/>
      <c r="T79" s="38"/>
      <c r="U79" s="38"/>
      <c r="V79" s="38"/>
      <c r="W79" s="38"/>
      <c r="X79" s="38"/>
      <c r="Y79" s="38"/>
      <c r="Z79" s="38"/>
      <c r="AA79" s="38"/>
      <c r="AB79" s="38"/>
      <c r="AC79" s="38"/>
      <c r="AD79" s="38"/>
      <c r="AE79" s="38"/>
      <c r="AF79" s="38"/>
      <c r="AG79" s="38"/>
      <c r="AH79" s="38"/>
      <c r="AI79" s="38"/>
      <c r="AJ79" s="28"/>
      <c r="AK79" s="38"/>
      <c r="AL79" s="28"/>
    </row>
    <row r="80" spans="1:38" s="54" customFormat="1">
      <c r="A80" s="69" t="s">
        <v>156</v>
      </c>
      <c r="B80" s="68"/>
      <c r="C80" s="68"/>
      <c r="D80" s="68"/>
      <c r="E80" s="68"/>
      <c r="F80" s="68"/>
      <c r="G80" s="68"/>
      <c r="H80" s="68"/>
      <c r="I80" s="68"/>
      <c r="J80" s="68"/>
      <c r="K80" s="68"/>
      <c r="L80" s="68"/>
      <c r="M80" s="68"/>
      <c r="N80" s="68"/>
      <c r="O80" s="68"/>
      <c r="P80" s="68"/>
      <c r="Q80" s="68"/>
      <c r="R80" s="68"/>
      <c r="S80" s="68"/>
      <c r="T80" s="68"/>
      <c r="U80" s="68"/>
      <c r="V80" s="35"/>
      <c r="W80" s="35"/>
      <c r="X80" s="35"/>
      <c r="Y80" s="35"/>
      <c r="Z80" s="35"/>
      <c r="AA80" s="35"/>
      <c r="AB80" s="35"/>
      <c r="AC80" s="35"/>
      <c r="AD80" s="35"/>
      <c r="AE80" s="35"/>
      <c r="AF80" s="35"/>
      <c r="AG80" s="35"/>
      <c r="AH80" s="35"/>
      <c r="AI80" s="35"/>
      <c r="AJ80" s="68"/>
      <c r="AK80" s="68"/>
      <c r="AL80" s="252"/>
    </row>
    <row r="81" spans="1:38">
      <c r="B81" s="29"/>
      <c r="C81" s="29"/>
      <c r="D81" s="29"/>
      <c r="E81" s="29"/>
      <c r="F81" s="29"/>
      <c r="G81" s="29"/>
      <c r="H81" s="29"/>
      <c r="I81" s="29"/>
      <c r="J81" s="29"/>
      <c r="K81" s="29"/>
      <c r="L81" s="29"/>
      <c r="M81" s="29"/>
      <c r="N81" s="29"/>
      <c r="O81" s="29"/>
      <c r="P81" s="29"/>
      <c r="Q81" s="29"/>
      <c r="R81" s="29"/>
      <c r="S81" s="29"/>
      <c r="T81" s="29"/>
      <c r="U81" s="29"/>
      <c r="V81" s="35"/>
      <c r="W81" s="35"/>
      <c r="X81" s="35"/>
      <c r="Y81" s="35"/>
      <c r="Z81" s="35"/>
      <c r="AA81" s="35"/>
      <c r="AB81" s="35"/>
      <c r="AC81" s="35"/>
      <c r="AD81" s="35"/>
      <c r="AE81" s="35"/>
      <c r="AF81" s="35"/>
      <c r="AG81" s="35"/>
      <c r="AH81" s="35"/>
      <c r="AI81" s="35"/>
      <c r="AJ81" s="29"/>
      <c r="AK81" s="29"/>
      <c r="AL81" s="39"/>
    </row>
    <row r="82" spans="1:38">
      <c r="B82" s="29"/>
      <c r="C82" s="29"/>
      <c r="D82" s="29"/>
      <c r="E82" s="29"/>
      <c r="F82" s="29"/>
      <c r="G82" s="29"/>
      <c r="H82" s="29"/>
      <c r="I82" s="29"/>
      <c r="J82" s="29"/>
      <c r="K82" s="29"/>
      <c r="L82" s="29"/>
      <c r="M82" s="29"/>
      <c r="N82" s="29"/>
      <c r="O82" s="29"/>
      <c r="P82" s="29"/>
      <c r="Q82" s="29"/>
      <c r="R82" s="29"/>
      <c r="S82" s="29"/>
      <c r="T82" s="29"/>
      <c r="U82" s="29"/>
      <c r="V82" s="29"/>
      <c r="W82" s="29"/>
      <c r="X82" s="29"/>
      <c r="Y82" s="29"/>
      <c r="Z82" s="29"/>
      <c r="AA82" s="29"/>
      <c r="AB82" s="29"/>
      <c r="AC82" s="29"/>
      <c r="AD82" s="29"/>
      <c r="AE82" s="29"/>
      <c r="AF82" s="29"/>
      <c r="AG82" s="29"/>
      <c r="AH82" s="29"/>
      <c r="AI82" s="29"/>
      <c r="AJ82" s="29"/>
      <c r="AK82" s="29"/>
      <c r="AL82" s="39"/>
    </row>
    <row r="83" spans="1:38">
      <c r="B83" s="29"/>
      <c r="C83" s="29"/>
      <c r="D83" s="29"/>
      <c r="E83" s="29"/>
      <c r="F83" s="29"/>
      <c r="G83" s="29"/>
      <c r="H83" s="29"/>
      <c r="I83" s="29"/>
      <c r="J83" s="29"/>
      <c r="K83" s="29"/>
      <c r="L83" s="29"/>
      <c r="M83" s="29"/>
      <c r="N83" s="29"/>
      <c r="O83" s="29"/>
      <c r="P83" s="29"/>
      <c r="Q83" s="29"/>
      <c r="R83" s="29"/>
      <c r="S83" s="29"/>
      <c r="T83" s="29"/>
      <c r="U83" s="29"/>
      <c r="V83" s="29"/>
      <c r="W83" s="29"/>
      <c r="X83" s="29"/>
      <c r="Y83" s="29"/>
      <c r="Z83" s="29"/>
      <c r="AA83" s="29"/>
      <c r="AB83" s="29"/>
      <c r="AC83" s="29"/>
      <c r="AD83" s="29"/>
      <c r="AE83" s="29"/>
      <c r="AF83" s="29"/>
      <c r="AG83" s="29"/>
      <c r="AH83" s="29"/>
      <c r="AI83" s="29"/>
      <c r="AJ83" s="29"/>
      <c r="AK83" s="29"/>
      <c r="AL83" s="39"/>
    </row>
    <row r="84" spans="1:38">
      <c r="A84" s="11"/>
      <c r="B84" s="29"/>
      <c r="C84" s="29"/>
      <c r="D84" s="29"/>
      <c r="E84" s="29"/>
      <c r="F84" s="29"/>
      <c r="G84" s="29"/>
      <c r="H84" s="29"/>
      <c r="I84" s="29"/>
      <c r="J84" s="29"/>
      <c r="K84" s="29"/>
      <c r="L84" s="29"/>
      <c r="M84" s="29"/>
      <c r="N84" s="29"/>
      <c r="O84" s="29"/>
      <c r="P84" s="29"/>
      <c r="Q84" s="29"/>
      <c r="R84" s="29"/>
      <c r="S84" s="29"/>
      <c r="T84" s="29"/>
      <c r="U84" s="29"/>
      <c r="V84" s="29"/>
      <c r="W84" s="29"/>
      <c r="X84" s="29"/>
      <c r="Y84" s="29"/>
      <c r="Z84" s="29"/>
      <c r="AA84" s="29"/>
      <c r="AB84" s="29"/>
      <c r="AC84" s="29"/>
      <c r="AD84" s="29"/>
      <c r="AE84" s="29"/>
      <c r="AF84" s="29"/>
      <c r="AG84" s="29"/>
      <c r="AH84" s="29"/>
      <c r="AI84" s="29"/>
      <c r="AJ84" s="29"/>
      <c r="AK84" s="29"/>
      <c r="AL84" s="39"/>
    </row>
    <row r="85" spans="1:38">
      <c r="B85" s="29"/>
      <c r="C85" s="29"/>
      <c r="D85" s="29"/>
      <c r="E85" s="29"/>
      <c r="F85" s="29"/>
      <c r="G85" s="29"/>
      <c r="H85" s="29"/>
      <c r="I85" s="29"/>
      <c r="J85" s="29"/>
      <c r="K85" s="29"/>
      <c r="L85" s="29"/>
      <c r="M85" s="29"/>
      <c r="N85" s="29"/>
      <c r="O85" s="29"/>
      <c r="P85" s="29"/>
      <c r="Q85" s="29"/>
      <c r="R85" s="29"/>
      <c r="S85" s="29"/>
      <c r="T85" s="29"/>
      <c r="U85" s="29"/>
      <c r="V85" s="29"/>
      <c r="W85" s="29"/>
      <c r="X85" s="29"/>
      <c r="Y85" s="29"/>
      <c r="Z85" s="29"/>
      <c r="AA85" s="29"/>
      <c r="AB85" s="29"/>
      <c r="AC85" s="29"/>
      <c r="AD85" s="29"/>
      <c r="AE85" s="29"/>
      <c r="AF85" s="29"/>
      <c r="AG85" s="29"/>
      <c r="AH85" s="29"/>
      <c r="AI85" s="29"/>
      <c r="AJ85" s="29"/>
      <c r="AK85" s="29"/>
      <c r="AL85" s="39"/>
    </row>
    <row r="86" spans="1:38">
      <c r="B86" s="29"/>
      <c r="C86" s="29"/>
      <c r="D86" s="29"/>
      <c r="E86" s="29"/>
      <c r="F86" s="29"/>
      <c r="G86" s="29"/>
      <c r="H86" s="29"/>
      <c r="I86" s="29"/>
      <c r="J86" s="29"/>
      <c r="K86" s="29"/>
      <c r="L86" s="29"/>
      <c r="M86" s="29"/>
      <c r="N86" s="29"/>
      <c r="O86" s="29"/>
      <c r="P86" s="29"/>
      <c r="Q86" s="29"/>
      <c r="R86" s="29"/>
      <c r="S86" s="29"/>
      <c r="T86" s="29"/>
      <c r="U86" s="29"/>
      <c r="V86" s="29"/>
      <c r="W86" s="29"/>
      <c r="X86" s="29"/>
      <c r="Y86" s="29"/>
      <c r="Z86" s="29"/>
      <c r="AA86" s="29"/>
      <c r="AB86" s="29"/>
      <c r="AC86" s="29"/>
      <c r="AD86" s="29"/>
      <c r="AE86" s="29"/>
      <c r="AF86" s="29"/>
      <c r="AG86" s="29"/>
      <c r="AH86" s="29"/>
      <c r="AI86" s="29"/>
      <c r="AJ86" s="29"/>
      <c r="AK86" s="29"/>
      <c r="AL86" s="39"/>
    </row>
    <row r="87" spans="1:38">
      <c r="B87" s="29"/>
      <c r="C87" s="29"/>
      <c r="D87" s="29"/>
      <c r="E87" s="29"/>
      <c r="F87" s="29"/>
      <c r="G87" s="29"/>
      <c r="H87" s="29"/>
      <c r="I87" s="29"/>
      <c r="J87" s="29"/>
      <c r="K87" s="29"/>
      <c r="L87" s="29"/>
      <c r="M87" s="29"/>
      <c r="N87" s="29"/>
      <c r="O87" s="29"/>
      <c r="P87" s="29"/>
      <c r="Q87" s="29"/>
      <c r="R87" s="29"/>
      <c r="S87" s="29"/>
      <c r="T87" s="29"/>
      <c r="U87" s="29"/>
      <c r="V87" s="29"/>
      <c r="W87" s="29"/>
      <c r="X87" s="29"/>
      <c r="Y87" s="29"/>
      <c r="Z87" s="29"/>
      <c r="AA87" s="29"/>
      <c r="AB87" s="29"/>
      <c r="AC87" s="29"/>
      <c r="AD87" s="29"/>
      <c r="AE87" s="29"/>
      <c r="AF87" s="29"/>
      <c r="AG87" s="29"/>
      <c r="AH87" s="29"/>
      <c r="AI87" s="29"/>
      <c r="AJ87" s="29"/>
      <c r="AK87" s="29"/>
      <c r="AL87" s="39"/>
    </row>
    <row r="88" spans="1:38">
      <c r="B88" s="29"/>
      <c r="C88" s="29"/>
      <c r="D88" s="29"/>
      <c r="E88" s="29"/>
      <c r="F88" s="29"/>
      <c r="G88" s="29"/>
      <c r="H88" s="29"/>
      <c r="I88" s="29"/>
      <c r="J88" s="29"/>
      <c r="K88" s="29"/>
      <c r="L88" s="29"/>
      <c r="M88" s="29"/>
      <c r="N88" s="29"/>
      <c r="O88" s="29"/>
      <c r="P88" s="29"/>
      <c r="Q88" s="29"/>
      <c r="R88" s="29"/>
      <c r="S88" s="29"/>
      <c r="T88" s="29"/>
      <c r="U88" s="29"/>
      <c r="V88" s="29"/>
      <c r="W88" s="29"/>
      <c r="X88" s="29"/>
      <c r="Y88" s="29"/>
      <c r="Z88" s="29"/>
      <c r="AA88" s="29"/>
      <c r="AB88" s="29"/>
      <c r="AC88" s="29"/>
      <c r="AD88" s="29"/>
      <c r="AE88" s="29"/>
      <c r="AF88" s="29"/>
      <c r="AG88" s="29"/>
      <c r="AH88" s="29"/>
      <c r="AI88" s="29"/>
      <c r="AJ88" s="29"/>
      <c r="AK88" s="29"/>
      <c r="AL88" s="39"/>
    </row>
    <row r="89" spans="1:38">
      <c r="B89" s="29"/>
      <c r="C89" s="29"/>
      <c r="D89" s="29"/>
      <c r="E89" s="29"/>
      <c r="F89" s="29"/>
      <c r="G89" s="29"/>
      <c r="H89" s="29"/>
      <c r="I89" s="29"/>
      <c r="J89" s="29"/>
      <c r="K89" s="29"/>
      <c r="L89" s="29"/>
      <c r="M89" s="29"/>
      <c r="N89" s="29"/>
      <c r="O89" s="29"/>
      <c r="P89" s="29"/>
      <c r="Q89" s="29"/>
      <c r="R89" s="29"/>
      <c r="S89" s="29"/>
      <c r="T89" s="29"/>
      <c r="U89" s="29"/>
      <c r="V89" s="29"/>
      <c r="W89" s="29"/>
      <c r="X89" s="29"/>
      <c r="Y89" s="29"/>
      <c r="Z89" s="29"/>
      <c r="AA89" s="29"/>
      <c r="AB89" s="29"/>
      <c r="AC89" s="29"/>
      <c r="AD89" s="29"/>
      <c r="AE89" s="29"/>
      <c r="AF89" s="29"/>
      <c r="AG89" s="29"/>
      <c r="AH89" s="29"/>
      <c r="AI89" s="29"/>
      <c r="AJ89" s="29"/>
      <c r="AK89" s="29"/>
      <c r="AL89" s="39"/>
    </row>
    <row r="90" spans="1:38">
      <c r="A90" s="11"/>
      <c r="B90" s="29"/>
      <c r="C90" s="29"/>
      <c r="D90" s="29"/>
      <c r="E90" s="29"/>
      <c r="F90" s="29"/>
      <c r="G90" s="29"/>
      <c r="H90" s="29"/>
      <c r="I90" s="29"/>
      <c r="J90" s="29"/>
      <c r="K90" s="29"/>
      <c r="L90" s="29"/>
      <c r="M90" s="29"/>
      <c r="N90" s="29"/>
      <c r="O90" s="29"/>
      <c r="P90" s="29"/>
      <c r="Q90" s="29"/>
      <c r="R90" s="29"/>
      <c r="S90" s="29"/>
      <c r="T90" s="29"/>
      <c r="U90" s="29"/>
      <c r="V90" s="29"/>
      <c r="W90" s="29"/>
      <c r="X90" s="29"/>
      <c r="Y90" s="29"/>
      <c r="Z90" s="29"/>
      <c r="AA90" s="29"/>
      <c r="AB90" s="29"/>
      <c r="AC90" s="29"/>
      <c r="AD90" s="29"/>
      <c r="AE90" s="29"/>
      <c r="AF90" s="29"/>
      <c r="AG90" s="29"/>
      <c r="AH90" s="29"/>
      <c r="AI90" s="29"/>
      <c r="AJ90" s="29"/>
      <c r="AK90" s="29"/>
      <c r="AL90" s="39"/>
    </row>
    <row r="91" spans="1:38">
      <c r="B91" s="29"/>
      <c r="C91" s="29"/>
      <c r="D91" s="29"/>
      <c r="E91" s="29"/>
      <c r="F91" s="29"/>
      <c r="G91" s="29"/>
      <c r="H91" s="29"/>
      <c r="I91" s="29"/>
      <c r="J91" s="29"/>
      <c r="K91" s="29"/>
      <c r="L91" s="29"/>
      <c r="M91" s="29"/>
      <c r="N91" s="29"/>
      <c r="O91" s="29"/>
      <c r="P91" s="29"/>
      <c r="Q91" s="29"/>
      <c r="R91" s="29"/>
      <c r="S91" s="29"/>
      <c r="T91" s="29"/>
      <c r="U91" s="29"/>
      <c r="V91" s="29"/>
      <c r="W91" s="29"/>
      <c r="X91" s="29"/>
      <c r="Y91" s="29"/>
      <c r="Z91" s="29"/>
      <c r="AA91" s="29"/>
      <c r="AB91" s="29"/>
      <c r="AC91" s="29"/>
      <c r="AD91" s="29"/>
      <c r="AE91" s="29"/>
      <c r="AF91" s="29"/>
      <c r="AG91" s="29"/>
      <c r="AH91" s="29"/>
      <c r="AI91" s="29"/>
      <c r="AJ91" s="29"/>
      <c r="AK91" s="29"/>
      <c r="AL91" s="39"/>
    </row>
    <row r="92" spans="1:38">
      <c r="B92" s="29"/>
      <c r="C92" s="29"/>
      <c r="D92" s="29"/>
      <c r="E92" s="29"/>
      <c r="F92" s="29"/>
      <c r="G92" s="29"/>
      <c r="H92" s="29"/>
      <c r="I92" s="29"/>
      <c r="J92" s="29"/>
      <c r="K92" s="29"/>
      <c r="L92" s="29"/>
      <c r="M92" s="29"/>
      <c r="N92" s="29"/>
      <c r="O92" s="29"/>
      <c r="P92" s="29"/>
      <c r="Q92" s="29"/>
      <c r="R92" s="29"/>
      <c r="S92" s="29"/>
      <c r="T92" s="29"/>
      <c r="U92" s="29"/>
      <c r="V92" s="29"/>
      <c r="W92" s="29"/>
      <c r="X92" s="29"/>
      <c r="Y92" s="29"/>
      <c r="Z92" s="29"/>
      <c r="AA92" s="29"/>
      <c r="AB92" s="29"/>
      <c r="AC92" s="29"/>
      <c r="AD92" s="29"/>
      <c r="AE92" s="29"/>
      <c r="AF92" s="29"/>
      <c r="AG92" s="29"/>
      <c r="AH92" s="29"/>
      <c r="AI92" s="29"/>
      <c r="AJ92" s="29"/>
      <c r="AK92" s="29"/>
      <c r="AL92" s="39"/>
    </row>
    <row r="93" spans="1:38">
      <c r="B93" s="29"/>
      <c r="C93" s="29"/>
      <c r="D93" s="29"/>
      <c r="E93" s="29"/>
      <c r="F93" s="29"/>
      <c r="G93" s="29"/>
      <c r="H93" s="29"/>
      <c r="I93" s="29"/>
      <c r="J93" s="29"/>
      <c r="K93" s="29"/>
      <c r="L93" s="29"/>
      <c r="M93" s="29"/>
      <c r="N93" s="29"/>
      <c r="O93" s="29"/>
      <c r="P93" s="29"/>
      <c r="Q93" s="29"/>
      <c r="R93" s="29"/>
      <c r="S93" s="29"/>
      <c r="T93" s="29"/>
      <c r="U93" s="29"/>
      <c r="V93" s="29"/>
      <c r="W93" s="29"/>
      <c r="X93" s="29"/>
      <c r="Y93" s="29"/>
      <c r="Z93" s="29"/>
      <c r="AA93" s="29"/>
      <c r="AB93" s="29"/>
      <c r="AC93" s="29"/>
      <c r="AD93" s="29"/>
      <c r="AE93" s="29"/>
      <c r="AF93" s="29"/>
      <c r="AG93" s="29"/>
      <c r="AH93" s="29"/>
      <c r="AI93" s="29"/>
      <c r="AJ93" s="29"/>
      <c r="AK93" s="29"/>
      <c r="AL93" s="39"/>
    </row>
    <row r="94" spans="1:38">
      <c r="B94" s="29"/>
      <c r="C94" s="29"/>
      <c r="D94" s="29"/>
      <c r="E94" s="29"/>
      <c r="F94" s="29"/>
      <c r="G94" s="29"/>
      <c r="H94" s="29"/>
      <c r="I94" s="29"/>
      <c r="J94" s="29"/>
      <c r="K94" s="29"/>
      <c r="L94" s="29"/>
      <c r="M94" s="29"/>
      <c r="N94" s="29"/>
      <c r="O94" s="29"/>
      <c r="P94" s="29"/>
      <c r="Q94" s="29"/>
      <c r="R94" s="29"/>
      <c r="S94" s="29"/>
      <c r="T94" s="29"/>
      <c r="U94" s="29"/>
      <c r="V94" s="29"/>
      <c r="W94" s="29"/>
      <c r="X94" s="29"/>
      <c r="Y94" s="29"/>
      <c r="Z94" s="29"/>
      <c r="AA94" s="29"/>
      <c r="AB94" s="29"/>
      <c r="AC94" s="29"/>
      <c r="AD94" s="29"/>
      <c r="AE94" s="29"/>
      <c r="AF94" s="29"/>
      <c r="AG94" s="29"/>
      <c r="AH94" s="29"/>
      <c r="AI94" s="29"/>
      <c r="AJ94" s="29"/>
      <c r="AK94" s="29"/>
      <c r="AL94" s="39"/>
    </row>
  </sheetData>
  <mergeCells count="111">
    <mergeCell ref="AI7:AI8"/>
    <mergeCell ref="AI32:AI33"/>
    <mergeCell ref="AI57:AI58"/>
    <mergeCell ref="AH7:AH8"/>
    <mergeCell ref="AH32:AH33"/>
    <mergeCell ref="AH57:AH58"/>
    <mergeCell ref="G57:G58"/>
    <mergeCell ref="H57:H58"/>
    <mergeCell ref="Q57:Q58"/>
    <mergeCell ref="Q32:Q33"/>
    <mergeCell ref="G7:G8"/>
    <mergeCell ref="H7:H8"/>
    <mergeCell ref="AC7:AC8"/>
    <mergeCell ref="J57:J58"/>
    <mergeCell ref="I7:I8"/>
    <mergeCell ref="J7:J8"/>
    <mergeCell ref="K32:K33"/>
    <mergeCell ref="R7:R8"/>
    <mergeCell ref="S57:S58"/>
    <mergeCell ref="L57:L58"/>
    <mergeCell ref="M57:M58"/>
    <mergeCell ref="N57:N58"/>
    <mergeCell ref="L32:L33"/>
    <mergeCell ref="M32:M33"/>
    <mergeCell ref="N32:N33"/>
    <mergeCell ref="O32:O33"/>
    <mergeCell ref="Q7:Q8"/>
    <mergeCell ref="P7:P8"/>
    <mergeCell ref="O57:O58"/>
    <mergeCell ref="K57:K58"/>
    <mergeCell ref="P57:P58"/>
    <mergeCell ref="P32:P33"/>
    <mergeCell ref="N7:N8"/>
    <mergeCell ref="O7:O8"/>
    <mergeCell ref="L7:L8"/>
    <mergeCell ref="M7:M8"/>
    <mergeCell ref="A7:A8"/>
    <mergeCell ref="A32:A33"/>
    <mergeCell ref="B32:B33"/>
    <mergeCell ref="C32:C33"/>
    <mergeCell ref="B7:B8"/>
    <mergeCell ref="C7:C8"/>
    <mergeCell ref="A57:A58"/>
    <mergeCell ref="B57:B58"/>
    <mergeCell ref="C57:C58"/>
    <mergeCell ref="D57:D58"/>
    <mergeCell ref="I57:I58"/>
    <mergeCell ref="E57:E58"/>
    <mergeCell ref="F57:F58"/>
    <mergeCell ref="D32:D33"/>
    <mergeCell ref="E32:E33"/>
    <mergeCell ref="F32:F33"/>
    <mergeCell ref="G32:G33"/>
    <mergeCell ref="I32:I33"/>
    <mergeCell ref="W7:W8"/>
    <mergeCell ref="W32:W33"/>
    <mergeCell ref="W57:W58"/>
    <mergeCell ref="R32:R33"/>
    <mergeCell ref="V7:V8"/>
    <mergeCell ref="V32:V33"/>
    <mergeCell ref="V57:V58"/>
    <mergeCell ref="T57:T58"/>
    <mergeCell ref="R57:R58"/>
    <mergeCell ref="AD7:AD8"/>
    <mergeCell ref="AC32:AC33"/>
    <mergeCell ref="AD32:AD33"/>
    <mergeCell ref="AC57:AC58"/>
    <mergeCell ref="AD57:AD58"/>
    <mergeCell ref="J32:J33"/>
    <mergeCell ref="H32:H33"/>
    <mergeCell ref="D7:D8"/>
    <mergeCell ref="E7:E8"/>
    <mergeCell ref="F7:F8"/>
    <mergeCell ref="K7:K8"/>
    <mergeCell ref="Y7:Y8"/>
    <mergeCell ref="Y32:Y33"/>
    <mergeCell ref="Y57:Y58"/>
    <mergeCell ref="S7:S8"/>
    <mergeCell ref="S32:S33"/>
    <mergeCell ref="T32:T33"/>
    <mergeCell ref="X32:X33"/>
    <mergeCell ref="X57:X58"/>
    <mergeCell ref="U7:U8"/>
    <mergeCell ref="U32:U33"/>
    <mergeCell ref="U57:U58"/>
    <mergeCell ref="T7:T8"/>
    <mergeCell ref="X7:X8"/>
    <mergeCell ref="AK57:AL57"/>
    <mergeCell ref="AJ7:AJ8"/>
    <mergeCell ref="AJ32:AJ33"/>
    <mergeCell ref="AJ57:AJ58"/>
    <mergeCell ref="AG7:AG8"/>
    <mergeCell ref="AG32:AG33"/>
    <mergeCell ref="AG57:AG58"/>
    <mergeCell ref="AK7:AL7"/>
    <mergeCell ref="Z32:Z33"/>
    <mergeCell ref="Z57:Z58"/>
    <mergeCell ref="AF7:AF8"/>
    <mergeCell ref="AF32:AF33"/>
    <mergeCell ref="AF57:AF58"/>
    <mergeCell ref="AK32:AL32"/>
    <mergeCell ref="AB7:AB8"/>
    <mergeCell ref="AB32:AB33"/>
    <mergeCell ref="AB57:AB58"/>
    <mergeCell ref="Z7:Z8"/>
    <mergeCell ref="AA7:AA8"/>
    <mergeCell ref="AA32:AA33"/>
    <mergeCell ref="AA57:AA58"/>
    <mergeCell ref="AE7:AE8"/>
    <mergeCell ref="AE32:AE33"/>
    <mergeCell ref="AE57:AE58"/>
  </mergeCells>
  <phoneticPr fontId="0" type="noConversion"/>
  <hyperlinks>
    <hyperlink ref="AL1" location="F!A1" display="Retour au menu" xr:uid="{00000000-0004-0000-0400-000000000000}"/>
  </hyperlinks>
  <pageMargins left="0.7" right="0.7" top="0.75" bottom="0.75" header="0.3" footer="0.3"/>
  <pageSetup paperSize="9" scale="44" fitToHeight="2" orientation="landscape" r:id="rId1"/>
  <headerFooter alignWithMargins="0">
    <oddFooter>&amp;L&amp;8&amp;K002060Le marché du travail bruxellois : Données statistiques - Caractéristiques des communes de la Région bruxelloise
Elaboration : view.brussels, www.actiris.be&amp;R&amp;8F &amp;P</oddFooter>
  </headerFooter>
  <rowBreaks count="2" manualBreakCount="2">
    <brk id="30" max="32" man="1"/>
    <brk id="55" max="3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55"/>
  <sheetViews>
    <sheetView showGridLines="0" zoomScaleNormal="100" zoomScaleSheetLayoutView="80" workbookViewId="0"/>
  </sheetViews>
  <sheetFormatPr baseColWidth="10" defaultColWidth="11.42578125" defaultRowHeight="11.25"/>
  <cols>
    <col min="1" max="1" width="18.7109375" style="10" customWidth="1"/>
    <col min="2" max="13" width="10.7109375" style="10" customWidth="1"/>
    <col min="14" max="16384" width="11.42578125" style="10"/>
  </cols>
  <sheetData>
    <row r="1" spans="1:16" ht="23.25">
      <c r="A1" s="55" t="s">
        <v>109</v>
      </c>
      <c r="M1" s="53" t="s">
        <v>107</v>
      </c>
    </row>
    <row r="2" spans="1:16" s="61" customFormat="1" ht="3" customHeight="1">
      <c r="A2" s="60"/>
    </row>
    <row r="3" spans="1:16" s="61" customFormat="1" ht="15.75" customHeight="1">
      <c r="A3" s="62" t="s">
        <v>113</v>
      </c>
    </row>
    <row r="4" spans="1:16" s="61" customFormat="1" ht="4.5" customHeight="1">
      <c r="A4" s="62"/>
    </row>
    <row r="5" spans="1:16" ht="19.5" customHeight="1">
      <c r="A5" s="73" t="s">
        <v>187</v>
      </c>
      <c r="B5" s="52"/>
      <c r="C5" s="52"/>
      <c r="D5" s="52"/>
      <c r="E5" s="52"/>
      <c r="F5" s="52"/>
      <c r="G5" s="52"/>
      <c r="H5" s="52"/>
      <c r="I5" s="52"/>
      <c r="J5" s="52"/>
      <c r="K5" s="52"/>
      <c r="L5" s="52"/>
      <c r="M5" s="52"/>
    </row>
    <row r="6" spans="1:16" ht="4.5" customHeight="1"/>
    <row r="7" spans="1:16" ht="12.75" customHeight="1">
      <c r="A7" s="410" t="s">
        <v>59</v>
      </c>
      <c r="B7" s="406" t="s">
        <v>8</v>
      </c>
      <c r="C7" s="408" t="s">
        <v>73</v>
      </c>
      <c r="D7" s="409"/>
      <c r="E7" s="382" t="s">
        <v>45</v>
      </c>
      <c r="F7" s="412"/>
      <c r="G7" s="380"/>
      <c r="H7" s="382" t="s">
        <v>43</v>
      </c>
      <c r="I7" s="380"/>
      <c r="J7" s="382" t="s">
        <v>44</v>
      </c>
      <c r="K7" s="412"/>
      <c r="L7" s="412"/>
      <c r="M7" s="412"/>
    </row>
    <row r="8" spans="1:16" s="34" customFormat="1" ht="33.75">
      <c r="A8" s="411"/>
      <c r="B8" s="407"/>
      <c r="C8" s="129" t="s">
        <v>6</v>
      </c>
      <c r="D8" s="129" t="s">
        <v>7</v>
      </c>
      <c r="E8" s="129" t="s">
        <v>34</v>
      </c>
      <c r="F8" s="357" t="s">
        <v>50</v>
      </c>
      <c r="G8" s="129" t="s">
        <v>51</v>
      </c>
      <c r="H8" s="129" t="s">
        <v>48</v>
      </c>
      <c r="I8" s="129" t="s">
        <v>75</v>
      </c>
      <c r="J8" s="129" t="s">
        <v>35</v>
      </c>
      <c r="K8" s="129" t="s">
        <v>36</v>
      </c>
      <c r="L8" s="130" t="s">
        <v>37</v>
      </c>
      <c r="M8" s="130" t="s">
        <v>176</v>
      </c>
    </row>
    <row r="9" spans="1:16" ht="12" customHeight="1">
      <c r="A9" s="125" t="s">
        <v>9</v>
      </c>
      <c r="B9" s="131">
        <v>10631</v>
      </c>
      <c r="C9" s="131">
        <v>5705</v>
      </c>
      <c r="D9" s="131">
        <v>4926</v>
      </c>
      <c r="E9" s="131">
        <v>1360</v>
      </c>
      <c r="F9" s="131">
        <v>6653</v>
      </c>
      <c r="G9" s="131">
        <v>2617</v>
      </c>
      <c r="H9" s="131">
        <v>3999</v>
      </c>
      <c r="I9" s="131">
        <v>6632</v>
      </c>
      <c r="J9" s="131">
        <v>2077</v>
      </c>
      <c r="K9" s="131">
        <v>2247</v>
      </c>
      <c r="L9" s="242">
        <v>1202</v>
      </c>
      <c r="M9" s="242">
        <v>5105</v>
      </c>
      <c r="N9" s="253"/>
    </row>
    <row r="10" spans="1:16" ht="12" customHeight="1">
      <c r="A10" s="125" t="s">
        <v>10</v>
      </c>
      <c r="B10" s="131">
        <v>1654</v>
      </c>
      <c r="C10" s="131">
        <v>827</v>
      </c>
      <c r="D10" s="131">
        <v>827</v>
      </c>
      <c r="E10" s="131">
        <v>170</v>
      </c>
      <c r="F10" s="131">
        <v>1023</v>
      </c>
      <c r="G10" s="131">
        <v>461</v>
      </c>
      <c r="H10" s="131">
        <v>681</v>
      </c>
      <c r="I10" s="131">
        <v>973</v>
      </c>
      <c r="J10" s="131">
        <v>207</v>
      </c>
      <c r="K10" s="131">
        <v>332</v>
      </c>
      <c r="L10" s="126">
        <v>505</v>
      </c>
      <c r="M10" s="126">
        <v>610</v>
      </c>
      <c r="N10" s="253"/>
    </row>
    <row r="11" spans="1:16" ht="12" customHeight="1">
      <c r="A11" s="125" t="s">
        <v>23</v>
      </c>
      <c r="B11" s="131">
        <v>1644</v>
      </c>
      <c r="C11" s="131">
        <v>803</v>
      </c>
      <c r="D11" s="131">
        <v>841</v>
      </c>
      <c r="E11" s="131">
        <v>228</v>
      </c>
      <c r="F11" s="131">
        <v>978</v>
      </c>
      <c r="G11" s="131">
        <v>438</v>
      </c>
      <c r="H11" s="131">
        <v>596</v>
      </c>
      <c r="I11" s="131">
        <v>1047</v>
      </c>
      <c r="J11" s="131">
        <v>325</v>
      </c>
      <c r="K11" s="131">
        <v>435</v>
      </c>
      <c r="L11" s="126">
        <v>254</v>
      </c>
      <c r="M11" s="126">
        <v>629</v>
      </c>
      <c r="N11" s="253"/>
    </row>
    <row r="12" spans="1:16" ht="12" customHeight="1">
      <c r="A12" s="125" t="s">
        <v>11</v>
      </c>
      <c r="B12" s="131">
        <v>15551</v>
      </c>
      <c r="C12" s="131">
        <v>8481</v>
      </c>
      <c r="D12" s="131">
        <v>7070</v>
      </c>
      <c r="E12" s="131">
        <v>1715</v>
      </c>
      <c r="F12" s="131">
        <v>9893</v>
      </c>
      <c r="G12" s="131">
        <v>3943</v>
      </c>
      <c r="H12" s="131">
        <v>5881</v>
      </c>
      <c r="I12" s="131">
        <v>9670</v>
      </c>
      <c r="J12" s="131">
        <v>2633</v>
      </c>
      <c r="K12" s="131">
        <v>3167</v>
      </c>
      <c r="L12" s="126">
        <v>2505</v>
      </c>
      <c r="M12" s="126">
        <v>7246</v>
      </c>
      <c r="N12" s="253"/>
    </row>
    <row r="13" spans="1:16" ht="12" customHeight="1">
      <c r="A13" s="125" t="s">
        <v>12</v>
      </c>
      <c r="B13" s="131">
        <v>3494</v>
      </c>
      <c r="C13" s="131">
        <v>1784</v>
      </c>
      <c r="D13" s="131">
        <v>1710</v>
      </c>
      <c r="E13" s="131">
        <v>310</v>
      </c>
      <c r="F13" s="131">
        <v>2380</v>
      </c>
      <c r="G13" s="131">
        <v>803</v>
      </c>
      <c r="H13" s="131">
        <v>1399</v>
      </c>
      <c r="I13" s="131">
        <v>2095</v>
      </c>
      <c r="J13" s="131">
        <v>452</v>
      </c>
      <c r="K13" s="131">
        <v>608</v>
      </c>
      <c r="L13" s="126">
        <v>856</v>
      </c>
      <c r="M13" s="126">
        <v>1578</v>
      </c>
      <c r="N13" s="253"/>
      <c r="P13" s="35"/>
    </row>
    <row r="14" spans="1:16" ht="12" customHeight="1">
      <c r="A14" s="125" t="s">
        <v>13</v>
      </c>
      <c r="B14" s="131">
        <v>3026</v>
      </c>
      <c r="C14" s="131">
        <v>1403</v>
      </c>
      <c r="D14" s="131">
        <v>1623</v>
      </c>
      <c r="E14" s="131">
        <v>338</v>
      </c>
      <c r="F14" s="131">
        <v>1878</v>
      </c>
      <c r="G14" s="131">
        <v>810</v>
      </c>
      <c r="H14" s="131">
        <v>1178</v>
      </c>
      <c r="I14" s="131">
        <v>1848</v>
      </c>
      <c r="J14" s="131">
        <v>562</v>
      </c>
      <c r="K14" s="131">
        <v>743</v>
      </c>
      <c r="L14" s="126">
        <v>405</v>
      </c>
      <c r="M14" s="126">
        <v>1316</v>
      </c>
      <c r="N14" s="253"/>
      <c r="P14" s="35"/>
    </row>
    <row r="15" spans="1:16" ht="12" customHeight="1">
      <c r="A15" s="125" t="s">
        <v>14</v>
      </c>
      <c r="B15" s="131">
        <v>5255</v>
      </c>
      <c r="C15" s="131">
        <v>2685</v>
      </c>
      <c r="D15" s="131">
        <v>2570</v>
      </c>
      <c r="E15" s="131">
        <v>468</v>
      </c>
      <c r="F15" s="131">
        <v>3526</v>
      </c>
      <c r="G15" s="131">
        <v>1261</v>
      </c>
      <c r="H15" s="131">
        <v>1824</v>
      </c>
      <c r="I15" s="131">
        <v>3432</v>
      </c>
      <c r="J15" s="131">
        <v>782</v>
      </c>
      <c r="K15" s="131">
        <v>956</v>
      </c>
      <c r="L15" s="126">
        <v>1483</v>
      </c>
      <c r="M15" s="126">
        <v>2034</v>
      </c>
      <c r="N15" s="253"/>
    </row>
    <row r="16" spans="1:16" ht="12" customHeight="1">
      <c r="A16" s="125" t="s">
        <v>15</v>
      </c>
      <c r="B16" s="131">
        <v>1641</v>
      </c>
      <c r="C16" s="131">
        <v>799</v>
      </c>
      <c r="D16" s="131">
        <v>842</v>
      </c>
      <c r="E16" s="131">
        <v>215</v>
      </c>
      <c r="F16" s="131">
        <v>989</v>
      </c>
      <c r="G16" s="131">
        <v>438</v>
      </c>
      <c r="H16" s="131">
        <v>597</v>
      </c>
      <c r="I16" s="131">
        <v>1044</v>
      </c>
      <c r="J16" s="131">
        <v>313</v>
      </c>
      <c r="K16" s="131">
        <v>412</v>
      </c>
      <c r="L16" s="126">
        <v>227</v>
      </c>
      <c r="M16" s="126">
        <v>689</v>
      </c>
      <c r="N16" s="253"/>
    </row>
    <row r="17" spans="1:14" ht="12" customHeight="1">
      <c r="A17" s="125" t="s">
        <v>5</v>
      </c>
      <c r="B17" s="131">
        <v>6363</v>
      </c>
      <c r="C17" s="131">
        <v>3366</v>
      </c>
      <c r="D17" s="131">
        <v>2996</v>
      </c>
      <c r="E17" s="131">
        <v>469</v>
      </c>
      <c r="F17" s="131">
        <v>4456</v>
      </c>
      <c r="G17" s="131">
        <v>1438</v>
      </c>
      <c r="H17" s="131">
        <v>2612</v>
      </c>
      <c r="I17" s="131">
        <v>3752</v>
      </c>
      <c r="J17" s="131">
        <v>698</v>
      </c>
      <c r="K17" s="131">
        <v>1065</v>
      </c>
      <c r="L17" s="126">
        <v>1952</v>
      </c>
      <c r="M17" s="126">
        <v>2648</v>
      </c>
      <c r="N17" s="253"/>
    </row>
    <row r="18" spans="1:14" ht="12" customHeight="1">
      <c r="A18" s="125" t="s">
        <v>16</v>
      </c>
      <c r="B18" s="131">
        <v>3753</v>
      </c>
      <c r="C18" s="131">
        <v>1840</v>
      </c>
      <c r="D18" s="131">
        <v>1914</v>
      </c>
      <c r="E18" s="131">
        <v>496</v>
      </c>
      <c r="F18" s="131">
        <v>2299</v>
      </c>
      <c r="G18" s="131">
        <v>959</v>
      </c>
      <c r="H18" s="131">
        <v>1412</v>
      </c>
      <c r="I18" s="131">
        <v>2342</v>
      </c>
      <c r="J18" s="131">
        <v>707</v>
      </c>
      <c r="K18" s="131">
        <v>873</v>
      </c>
      <c r="L18" s="126">
        <v>589</v>
      </c>
      <c r="M18" s="126">
        <v>1585</v>
      </c>
      <c r="N18" s="253"/>
    </row>
    <row r="19" spans="1:14" ht="12" customHeight="1">
      <c r="A19" s="125" t="s">
        <v>17</v>
      </c>
      <c r="B19" s="131">
        <v>1800</v>
      </c>
      <c r="C19" s="131">
        <v>940</v>
      </c>
      <c r="D19" s="131">
        <v>861</v>
      </c>
      <c r="E19" s="131">
        <v>216</v>
      </c>
      <c r="F19" s="131">
        <v>1134</v>
      </c>
      <c r="G19" s="131">
        <v>450</v>
      </c>
      <c r="H19" s="131">
        <v>680</v>
      </c>
      <c r="I19" s="131">
        <v>1121</v>
      </c>
      <c r="J19" s="131">
        <v>307</v>
      </c>
      <c r="K19" s="131">
        <v>373</v>
      </c>
      <c r="L19" s="126">
        <v>240</v>
      </c>
      <c r="M19" s="126">
        <v>880</v>
      </c>
      <c r="N19" s="253"/>
    </row>
    <row r="20" spans="1:14" ht="12" customHeight="1">
      <c r="A20" s="125" t="s">
        <v>24</v>
      </c>
      <c r="B20" s="131">
        <v>9106</v>
      </c>
      <c r="C20" s="131">
        <v>4846</v>
      </c>
      <c r="D20" s="131">
        <v>4261</v>
      </c>
      <c r="E20" s="131">
        <v>1244</v>
      </c>
      <c r="F20" s="131">
        <v>5660</v>
      </c>
      <c r="G20" s="131">
        <v>2202</v>
      </c>
      <c r="H20" s="131">
        <v>3325</v>
      </c>
      <c r="I20" s="131">
        <v>5782</v>
      </c>
      <c r="J20" s="131">
        <v>1838</v>
      </c>
      <c r="K20" s="131">
        <v>2043</v>
      </c>
      <c r="L20" s="126">
        <v>977</v>
      </c>
      <c r="M20" s="126">
        <v>4249</v>
      </c>
      <c r="N20" s="253"/>
    </row>
    <row r="21" spans="1:14" ht="12" customHeight="1">
      <c r="A21" s="125" t="s">
        <v>28</v>
      </c>
      <c r="B21" s="131">
        <v>4758</v>
      </c>
      <c r="C21" s="131">
        <v>2571</v>
      </c>
      <c r="D21" s="131">
        <v>2187</v>
      </c>
      <c r="E21" s="131">
        <v>363</v>
      </c>
      <c r="F21" s="131">
        <v>3247</v>
      </c>
      <c r="G21" s="131">
        <v>1148</v>
      </c>
      <c r="H21" s="131">
        <v>1692</v>
      </c>
      <c r="I21" s="131">
        <v>3066</v>
      </c>
      <c r="J21" s="131">
        <v>625</v>
      </c>
      <c r="K21" s="131">
        <v>770</v>
      </c>
      <c r="L21" s="126">
        <v>1399</v>
      </c>
      <c r="M21" s="126">
        <v>1964</v>
      </c>
      <c r="N21" s="253"/>
    </row>
    <row r="22" spans="1:14" ht="12" customHeight="1">
      <c r="A22" s="125" t="s">
        <v>42</v>
      </c>
      <c r="B22" s="131">
        <v>2714</v>
      </c>
      <c r="C22" s="131">
        <v>1526</v>
      </c>
      <c r="D22" s="131">
        <v>1188</v>
      </c>
      <c r="E22" s="131">
        <v>341</v>
      </c>
      <c r="F22" s="131">
        <v>1750</v>
      </c>
      <c r="G22" s="131">
        <v>622</v>
      </c>
      <c r="H22" s="131">
        <v>1009</v>
      </c>
      <c r="I22" s="131">
        <v>1705</v>
      </c>
      <c r="J22" s="131">
        <v>468</v>
      </c>
      <c r="K22" s="131">
        <v>446</v>
      </c>
      <c r="L22" s="126">
        <v>356</v>
      </c>
      <c r="M22" s="126">
        <v>1443</v>
      </c>
      <c r="N22" s="253"/>
    </row>
    <row r="23" spans="1:14" ht="12" customHeight="1">
      <c r="A23" s="125" t="s">
        <v>18</v>
      </c>
      <c r="B23" s="131">
        <v>10818</v>
      </c>
      <c r="C23" s="131">
        <v>5663</v>
      </c>
      <c r="D23" s="131">
        <v>5155</v>
      </c>
      <c r="E23" s="131">
        <v>1345</v>
      </c>
      <c r="F23" s="131">
        <v>7023</v>
      </c>
      <c r="G23" s="131">
        <v>2450</v>
      </c>
      <c r="H23" s="131">
        <v>4138</v>
      </c>
      <c r="I23" s="131">
        <v>6680</v>
      </c>
      <c r="J23" s="131">
        <v>1898</v>
      </c>
      <c r="K23" s="131">
        <v>2105</v>
      </c>
      <c r="L23" s="126">
        <v>1822</v>
      </c>
      <c r="M23" s="126">
        <v>4994</v>
      </c>
      <c r="N23" s="253"/>
    </row>
    <row r="24" spans="1:14" ht="12" customHeight="1">
      <c r="A24" s="125" t="s">
        <v>19</v>
      </c>
      <c r="B24" s="131">
        <v>4840</v>
      </c>
      <c r="C24" s="131">
        <v>2278</v>
      </c>
      <c r="D24" s="131">
        <v>2562</v>
      </c>
      <c r="E24" s="131">
        <v>440</v>
      </c>
      <c r="F24" s="131">
        <v>3004</v>
      </c>
      <c r="G24" s="131">
        <v>1396</v>
      </c>
      <c r="H24" s="131">
        <v>1850</v>
      </c>
      <c r="I24" s="131">
        <v>2990</v>
      </c>
      <c r="J24" s="131">
        <v>647</v>
      </c>
      <c r="K24" s="131">
        <v>1038</v>
      </c>
      <c r="L24" s="126">
        <v>1446</v>
      </c>
      <c r="M24" s="126">
        <v>1709</v>
      </c>
      <c r="N24" s="253"/>
    </row>
    <row r="25" spans="1:14" ht="12" customHeight="1">
      <c r="A25" s="125" t="s">
        <v>20</v>
      </c>
      <c r="B25" s="131">
        <v>1382</v>
      </c>
      <c r="C25" s="131">
        <v>649</v>
      </c>
      <c r="D25" s="131">
        <v>733</v>
      </c>
      <c r="E25" s="131">
        <v>143</v>
      </c>
      <c r="F25" s="131">
        <v>813</v>
      </c>
      <c r="G25" s="131">
        <v>427</v>
      </c>
      <c r="H25" s="131">
        <v>506</v>
      </c>
      <c r="I25" s="131">
        <v>877</v>
      </c>
      <c r="J25" s="131">
        <v>184</v>
      </c>
      <c r="K25" s="131">
        <v>321</v>
      </c>
      <c r="L25" s="126">
        <v>476</v>
      </c>
      <c r="M25" s="126">
        <v>401</v>
      </c>
      <c r="N25" s="253"/>
    </row>
    <row r="26" spans="1:14" ht="12" customHeight="1">
      <c r="A26" s="125" t="s">
        <v>40</v>
      </c>
      <c r="B26" s="131">
        <v>2925</v>
      </c>
      <c r="C26" s="131">
        <v>1332</v>
      </c>
      <c r="D26" s="131">
        <v>1593</v>
      </c>
      <c r="E26" s="131">
        <v>277</v>
      </c>
      <c r="F26" s="131">
        <v>1823</v>
      </c>
      <c r="G26" s="131">
        <v>825</v>
      </c>
      <c r="H26" s="131">
        <v>1150</v>
      </c>
      <c r="I26" s="131">
        <v>1775</v>
      </c>
      <c r="J26" s="131">
        <v>389</v>
      </c>
      <c r="K26" s="131">
        <v>587</v>
      </c>
      <c r="L26" s="126">
        <v>749</v>
      </c>
      <c r="M26" s="126">
        <v>1200</v>
      </c>
      <c r="N26" s="253"/>
    </row>
    <row r="27" spans="1:14" ht="12" customHeight="1">
      <c r="A27" s="125" t="s">
        <v>41</v>
      </c>
      <c r="B27" s="131">
        <v>1568</v>
      </c>
      <c r="C27" s="131">
        <v>725</v>
      </c>
      <c r="D27" s="131">
        <v>842</v>
      </c>
      <c r="E27" s="131">
        <v>166</v>
      </c>
      <c r="F27" s="131">
        <v>941</v>
      </c>
      <c r="G27" s="131">
        <v>461</v>
      </c>
      <c r="H27" s="131">
        <v>654</v>
      </c>
      <c r="I27" s="131">
        <v>914</v>
      </c>
      <c r="J27" s="131">
        <v>182</v>
      </c>
      <c r="K27" s="131">
        <v>279</v>
      </c>
      <c r="L27" s="126">
        <v>500</v>
      </c>
      <c r="M27" s="126">
        <v>607</v>
      </c>
      <c r="N27" s="253"/>
    </row>
    <row r="28" spans="1:14" ht="15" customHeight="1">
      <c r="A28" s="127" t="s">
        <v>21</v>
      </c>
      <c r="B28" s="132">
        <v>92921</v>
      </c>
      <c r="C28" s="132">
        <v>48222</v>
      </c>
      <c r="D28" s="132">
        <v>44699</v>
      </c>
      <c r="E28" s="132">
        <v>10304</v>
      </c>
      <c r="F28" s="132">
        <v>59470</v>
      </c>
      <c r="G28" s="132">
        <v>23148</v>
      </c>
      <c r="H28" s="132">
        <v>35182</v>
      </c>
      <c r="I28" s="132">
        <v>57740</v>
      </c>
      <c r="J28" s="132">
        <v>15291</v>
      </c>
      <c r="K28" s="132">
        <v>18799</v>
      </c>
      <c r="L28" s="128">
        <v>17944</v>
      </c>
      <c r="M28" s="128">
        <v>40888</v>
      </c>
      <c r="N28" s="253"/>
    </row>
    <row r="29" spans="1:14" s="54" customFormat="1" ht="5.0999999999999996" customHeight="1">
      <c r="A29" s="70"/>
      <c r="B29" s="71"/>
      <c r="C29" s="71"/>
      <c r="D29" s="72"/>
      <c r="E29" s="71"/>
      <c r="F29" s="71"/>
      <c r="G29" s="71"/>
      <c r="H29" s="71"/>
      <c r="I29" s="72"/>
      <c r="J29" s="71"/>
      <c r="K29" s="72"/>
      <c r="L29" s="71"/>
      <c r="M29" s="71"/>
    </row>
    <row r="30" spans="1:14" s="54" customFormat="1" ht="9">
      <c r="A30" s="69" t="s">
        <v>156</v>
      </c>
    </row>
    <row r="31" spans="1:14" ht="4.5" customHeight="1">
      <c r="J31" s="35"/>
      <c r="L31" s="35"/>
      <c r="M31" s="35"/>
    </row>
    <row r="32" spans="1:14" ht="12.75" customHeight="1">
      <c r="A32" s="410" t="s">
        <v>60</v>
      </c>
      <c r="B32" s="406" t="s">
        <v>8</v>
      </c>
      <c r="C32" s="408" t="s">
        <v>73</v>
      </c>
      <c r="D32" s="409"/>
      <c r="E32" s="382" t="s">
        <v>45</v>
      </c>
      <c r="F32" s="412"/>
      <c r="G32" s="380"/>
      <c r="H32" s="382" t="s">
        <v>43</v>
      </c>
      <c r="I32" s="380"/>
      <c r="J32" s="382" t="s">
        <v>44</v>
      </c>
      <c r="K32" s="412"/>
      <c r="L32" s="412"/>
      <c r="M32" s="412"/>
    </row>
    <row r="33" spans="1:13" s="34" customFormat="1" ht="33.75">
      <c r="A33" s="411"/>
      <c r="B33" s="407"/>
      <c r="C33" s="129" t="s">
        <v>6</v>
      </c>
      <c r="D33" s="129" t="s">
        <v>7</v>
      </c>
      <c r="E33" s="129" t="s">
        <v>34</v>
      </c>
      <c r="F33" s="156" t="s">
        <v>50</v>
      </c>
      <c r="G33" s="129" t="s">
        <v>51</v>
      </c>
      <c r="H33" s="129" t="s">
        <v>48</v>
      </c>
      <c r="I33" s="129" t="s">
        <v>75</v>
      </c>
      <c r="J33" s="129" t="s">
        <v>35</v>
      </c>
      <c r="K33" s="129" t="s">
        <v>36</v>
      </c>
      <c r="L33" s="130" t="s">
        <v>37</v>
      </c>
      <c r="M33" s="130" t="s">
        <v>176</v>
      </c>
    </row>
    <row r="34" spans="1:13" ht="12" customHeight="1">
      <c r="A34" s="125" t="s">
        <v>9</v>
      </c>
      <c r="B34" s="131">
        <f>B9</f>
        <v>10631</v>
      </c>
      <c r="C34" s="133">
        <f>C9/B34*100</f>
        <v>53.66381337597592</v>
      </c>
      <c r="D34" s="133">
        <f>D9/B34*100</f>
        <v>46.33618662402408</v>
      </c>
      <c r="E34" s="133">
        <f>E9/B9*100</f>
        <v>12.792775844229141</v>
      </c>
      <c r="F34" s="133">
        <f>F9/B9*100</f>
        <v>62.581130655629757</v>
      </c>
      <c r="G34" s="133">
        <f>G9/B9*100</f>
        <v>24.616687047314461</v>
      </c>
      <c r="H34" s="133">
        <f>H9/B9*100</f>
        <v>37.616404853729655</v>
      </c>
      <c r="I34" s="133">
        <f>I9/B9*100</f>
        <v>62.383595146270345</v>
      </c>
      <c r="J34" s="133">
        <f>J9/B9*100</f>
        <v>19.537202520929359</v>
      </c>
      <c r="K34" s="133">
        <f>K9/B9*100</f>
        <v>21.136299501458002</v>
      </c>
      <c r="L34" s="234">
        <f>L9/B9*100</f>
        <v>11.306556297620167</v>
      </c>
      <c r="M34" s="234">
        <f>M9/B9*100</f>
        <v>48.019941679992471</v>
      </c>
    </row>
    <row r="35" spans="1:13" ht="12" customHeight="1">
      <c r="A35" s="125" t="s">
        <v>10</v>
      </c>
      <c r="B35" s="131">
        <f t="shared" ref="B35:B53" si="0">B10</f>
        <v>1654</v>
      </c>
      <c r="C35" s="133">
        <f t="shared" ref="C35:C53" si="1">C10/B35*100</f>
        <v>50</v>
      </c>
      <c r="D35" s="133">
        <f t="shared" ref="D35:D53" si="2">D10/B35*100</f>
        <v>50</v>
      </c>
      <c r="E35" s="133">
        <f t="shared" ref="E35:E53" si="3">E10/B10*100</f>
        <v>10.278113663845224</v>
      </c>
      <c r="F35" s="133">
        <f t="shared" ref="F35:F53" si="4">F10/B10*100</f>
        <v>61.850060459492141</v>
      </c>
      <c r="G35" s="133">
        <f t="shared" ref="G35:G53" si="5">G10/B10*100</f>
        <v>27.871825876662637</v>
      </c>
      <c r="H35" s="133">
        <f t="shared" ref="H35:H53" si="6">H10/B10*100</f>
        <v>41.172914147521162</v>
      </c>
      <c r="I35" s="133">
        <f t="shared" ref="I35:I53" si="7">I10/B10*100</f>
        <v>58.827085852478845</v>
      </c>
      <c r="J35" s="133">
        <f t="shared" ref="J35:J53" si="8">J10/B10*100</f>
        <v>12.515114873035065</v>
      </c>
      <c r="K35" s="133">
        <f t="shared" ref="K35:K53" si="9">K10/B10*100</f>
        <v>20.072551390568318</v>
      </c>
      <c r="L35" s="148">
        <f t="shared" ref="L35:L53" si="10">L10/B10*100</f>
        <v>30.53204353083434</v>
      </c>
      <c r="M35" s="148">
        <f t="shared" ref="M35:M53" si="11">M10/B10*100</f>
        <v>36.880290205562275</v>
      </c>
    </row>
    <row r="36" spans="1:13" ht="12" customHeight="1">
      <c r="A36" s="125" t="s">
        <v>23</v>
      </c>
      <c r="B36" s="131">
        <f t="shared" si="0"/>
        <v>1644</v>
      </c>
      <c r="C36" s="133">
        <f t="shared" si="1"/>
        <v>48.844282238442823</v>
      </c>
      <c r="D36" s="133">
        <f t="shared" si="2"/>
        <v>51.15571776155717</v>
      </c>
      <c r="E36" s="133">
        <f t="shared" si="3"/>
        <v>13.868613138686131</v>
      </c>
      <c r="F36" s="133">
        <f t="shared" si="4"/>
        <v>59.489051094890513</v>
      </c>
      <c r="G36" s="133">
        <f t="shared" si="5"/>
        <v>26.642335766423358</v>
      </c>
      <c r="H36" s="133">
        <f t="shared" si="6"/>
        <v>36.253041362530411</v>
      </c>
      <c r="I36" s="133">
        <f t="shared" si="7"/>
        <v>63.686131386861312</v>
      </c>
      <c r="J36" s="133">
        <f t="shared" si="8"/>
        <v>19.768856447688567</v>
      </c>
      <c r="K36" s="133">
        <f t="shared" si="9"/>
        <v>26.459854014598537</v>
      </c>
      <c r="L36" s="148">
        <f t="shared" si="10"/>
        <v>15.450121654501217</v>
      </c>
      <c r="M36" s="148">
        <f t="shared" si="11"/>
        <v>38.260340632603409</v>
      </c>
    </row>
    <row r="37" spans="1:13" ht="12" customHeight="1">
      <c r="A37" s="125" t="s">
        <v>11</v>
      </c>
      <c r="B37" s="131">
        <f t="shared" si="0"/>
        <v>15551</v>
      </c>
      <c r="C37" s="133">
        <f t="shared" si="1"/>
        <v>54.536685743682078</v>
      </c>
      <c r="D37" s="133">
        <f t="shared" si="2"/>
        <v>45.463314256317922</v>
      </c>
      <c r="E37" s="133">
        <f t="shared" si="3"/>
        <v>11.028229695839496</v>
      </c>
      <c r="F37" s="133">
        <f t="shared" si="4"/>
        <v>63.616487685679381</v>
      </c>
      <c r="G37" s="133">
        <f t="shared" si="5"/>
        <v>25.35528261848113</v>
      </c>
      <c r="H37" s="133">
        <f t="shared" si="6"/>
        <v>37.817503697511412</v>
      </c>
      <c r="I37" s="133">
        <f t="shared" si="7"/>
        <v>62.182496302488588</v>
      </c>
      <c r="J37" s="133">
        <f t="shared" si="8"/>
        <v>16.931387049064369</v>
      </c>
      <c r="K37" s="133">
        <f t="shared" si="9"/>
        <v>20.365249823162497</v>
      </c>
      <c r="L37" s="148">
        <f t="shared" si="10"/>
        <v>16.108288856022121</v>
      </c>
      <c r="M37" s="148">
        <f t="shared" si="11"/>
        <v>46.595074271751017</v>
      </c>
    </row>
    <row r="38" spans="1:13" ht="12" customHeight="1">
      <c r="A38" s="125" t="s">
        <v>12</v>
      </c>
      <c r="B38" s="131">
        <f t="shared" si="0"/>
        <v>3494</v>
      </c>
      <c r="C38" s="133">
        <f t="shared" si="1"/>
        <v>51.058958214081287</v>
      </c>
      <c r="D38" s="133">
        <f t="shared" si="2"/>
        <v>48.941041785918713</v>
      </c>
      <c r="E38" s="133">
        <f t="shared" si="3"/>
        <v>8.8723526044647958</v>
      </c>
      <c r="F38" s="133">
        <f t="shared" si="4"/>
        <v>68.116771608471666</v>
      </c>
      <c r="G38" s="133">
        <f t="shared" si="5"/>
        <v>22.98225529479107</v>
      </c>
      <c r="H38" s="133">
        <f t="shared" si="6"/>
        <v>40.040068689181453</v>
      </c>
      <c r="I38" s="133">
        <f t="shared" si="7"/>
        <v>59.959931310818547</v>
      </c>
      <c r="J38" s="133">
        <f t="shared" si="8"/>
        <v>12.936462507155122</v>
      </c>
      <c r="K38" s="133">
        <f t="shared" si="9"/>
        <v>17.401259301659987</v>
      </c>
      <c r="L38" s="148">
        <f t="shared" si="10"/>
        <v>24.499141385231827</v>
      </c>
      <c r="M38" s="148">
        <f t="shared" si="11"/>
        <v>45.163136805953066</v>
      </c>
    </row>
    <row r="39" spans="1:13" ht="12" customHeight="1">
      <c r="A39" s="125" t="s">
        <v>13</v>
      </c>
      <c r="B39" s="131">
        <f t="shared" si="0"/>
        <v>3026</v>
      </c>
      <c r="C39" s="133">
        <f t="shared" si="1"/>
        <v>46.364838070059484</v>
      </c>
      <c r="D39" s="133">
        <f t="shared" si="2"/>
        <v>53.635161929940509</v>
      </c>
      <c r="E39" s="133">
        <f t="shared" si="3"/>
        <v>11.16986120290813</v>
      </c>
      <c r="F39" s="133">
        <f t="shared" si="4"/>
        <v>62.062128222075351</v>
      </c>
      <c r="G39" s="133">
        <f t="shared" si="5"/>
        <v>26.768010575016522</v>
      </c>
      <c r="H39" s="133">
        <f t="shared" si="6"/>
        <v>38.929279576999335</v>
      </c>
      <c r="I39" s="133">
        <f t="shared" si="7"/>
        <v>61.070720423000658</v>
      </c>
      <c r="J39" s="133">
        <f t="shared" si="8"/>
        <v>18.57237276933245</v>
      </c>
      <c r="K39" s="133">
        <f t="shared" si="9"/>
        <v>24.553866490416389</v>
      </c>
      <c r="L39" s="148">
        <f t="shared" si="10"/>
        <v>13.384005287508261</v>
      </c>
      <c r="M39" s="148">
        <f t="shared" si="11"/>
        <v>43.489755452742898</v>
      </c>
    </row>
    <row r="40" spans="1:13" ht="12" customHeight="1">
      <c r="A40" s="125" t="s">
        <v>14</v>
      </c>
      <c r="B40" s="131">
        <f t="shared" si="0"/>
        <v>5255</v>
      </c>
      <c r="C40" s="133">
        <f t="shared" si="1"/>
        <v>51.094196003805905</v>
      </c>
      <c r="D40" s="133">
        <f t="shared" si="2"/>
        <v>48.905803996194102</v>
      </c>
      <c r="E40" s="133">
        <f t="shared" si="3"/>
        <v>8.9058039961941002</v>
      </c>
      <c r="F40" s="133">
        <f t="shared" si="4"/>
        <v>67.098001902949562</v>
      </c>
      <c r="G40" s="133">
        <f t="shared" si="5"/>
        <v>23.996194100856329</v>
      </c>
      <c r="H40" s="133">
        <f t="shared" si="6"/>
        <v>34.709800190294956</v>
      </c>
      <c r="I40" s="133">
        <f t="shared" si="7"/>
        <v>65.309229305423415</v>
      </c>
      <c r="J40" s="133">
        <f t="shared" si="8"/>
        <v>14.881065651760228</v>
      </c>
      <c r="K40" s="133">
        <f t="shared" si="9"/>
        <v>18.192197906755471</v>
      </c>
      <c r="L40" s="148">
        <f t="shared" si="10"/>
        <v>28.220742150333017</v>
      </c>
      <c r="M40" s="148">
        <f t="shared" si="11"/>
        <v>38.705994291151285</v>
      </c>
    </row>
    <row r="41" spans="1:13" ht="12" customHeight="1">
      <c r="A41" s="125" t="s">
        <v>15</v>
      </c>
      <c r="B41" s="131">
        <f t="shared" si="0"/>
        <v>1641</v>
      </c>
      <c r="C41" s="133">
        <f t="shared" si="1"/>
        <v>48.689823278488724</v>
      </c>
      <c r="D41" s="133">
        <f t="shared" si="2"/>
        <v>51.310176721511269</v>
      </c>
      <c r="E41" s="133">
        <f t="shared" si="3"/>
        <v>13.101767215112737</v>
      </c>
      <c r="F41" s="133">
        <f t="shared" si="4"/>
        <v>60.268129189518582</v>
      </c>
      <c r="G41" s="133">
        <f t="shared" si="5"/>
        <v>26.691042047531994</v>
      </c>
      <c r="H41" s="133">
        <f t="shared" si="6"/>
        <v>36.380255941499087</v>
      </c>
      <c r="I41" s="133">
        <f t="shared" si="7"/>
        <v>63.619744058500913</v>
      </c>
      <c r="J41" s="133">
        <f t="shared" si="8"/>
        <v>19.073735527117609</v>
      </c>
      <c r="K41" s="133">
        <f t="shared" si="9"/>
        <v>25.106642291285802</v>
      </c>
      <c r="L41" s="148">
        <f t="shared" si="10"/>
        <v>13.833028641072517</v>
      </c>
      <c r="M41" s="148">
        <f t="shared" si="11"/>
        <v>41.986593540524069</v>
      </c>
    </row>
    <row r="42" spans="1:13" ht="12" customHeight="1">
      <c r="A42" s="125" t="s">
        <v>5</v>
      </c>
      <c r="B42" s="131">
        <f t="shared" si="0"/>
        <v>6363</v>
      </c>
      <c r="C42" s="133">
        <f t="shared" si="1"/>
        <v>52.899575671852894</v>
      </c>
      <c r="D42" s="133">
        <f t="shared" si="2"/>
        <v>47.084708470847083</v>
      </c>
      <c r="E42" s="133">
        <f t="shared" si="3"/>
        <v>7.3707370737073701</v>
      </c>
      <c r="F42" s="133">
        <f t="shared" si="4"/>
        <v>70.029860128870027</v>
      </c>
      <c r="G42" s="133">
        <f t="shared" si="5"/>
        <v>22.599402797422599</v>
      </c>
      <c r="H42" s="133">
        <f t="shared" si="6"/>
        <v>41.049819267641055</v>
      </c>
      <c r="I42" s="133">
        <f t="shared" si="7"/>
        <v>58.965896589658961</v>
      </c>
      <c r="J42" s="133">
        <f t="shared" si="8"/>
        <v>10.96966839541097</v>
      </c>
      <c r="K42" s="133">
        <f t="shared" si="9"/>
        <v>16.737388024516736</v>
      </c>
      <c r="L42" s="148">
        <f t="shared" si="10"/>
        <v>30.677353449630679</v>
      </c>
      <c r="M42" s="148">
        <f t="shared" si="11"/>
        <v>41.615590130441618</v>
      </c>
    </row>
    <row r="43" spans="1:13" ht="12" customHeight="1">
      <c r="A43" s="125" t="s">
        <v>16</v>
      </c>
      <c r="B43" s="131">
        <f t="shared" si="0"/>
        <v>3753</v>
      </c>
      <c r="C43" s="133">
        <f t="shared" si="1"/>
        <v>49.027444710897953</v>
      </c>
      <c r="D43" s="133">
        <f t="shared" si="2"/>
        <v>50.999200639488407</v>
      </c>
      <c r="E43" s="133">
        <f t="shared" si="3"/>
        <v>13.216093791633361</v>
      </c>
      <c r="F43" s="133">
        <f t="shared" si="4"/>
        <v>61.257660538236081</v>
      </c>
      <c r="G43" s="133">
        <f t="shared" si="5"/>
        <v>25.55289102051692</v>
      </c>
      <c r="H43" s="133">
        <f t="shared" si="6"/>
        <v>37.623234745536905</v>
      </c>
      <c r="I43" s="133">
        <f t="shared" si="7"/>
        <v>62.403410604849455</v>
      </c>
      <c r="J43" s="133">
        <f t="shared" si="8"/>
        <v>18.838262723154809</v>
      </c>
      <c r="K43" s="133">
        <f t="shared" si="9"/>
        <v>23.261390887290169</v>
      </c>
      <c r="L43" s="148">
        <f t="shared" si="10"/>
        <v>15.694111377564615</v>
      </c>
      <c r="M43" s="148">
        <f t="shared" si="11"/>
        <v>42.232880362376768</v>
      </c>
    </row>
    <row r="44" spans="1:13" ht="12" customHeight="1">
      <c r="A44" s="125" t="s">
        <v>17</v>
      </c>
      <c r="B44" s="131">
        <f t="shared" si="0"/>
        <v>1800</v>
      </c>
      <c r="C44" s="133">
        <f t="shared" si="1"/>
        <v>52.222222222222229</v>
      </c>
      <c r="D44" s="133">
        <f t="shared" si="2"/>
        <v>47.833333333333336</v>
      </c>
      <c r="E44" s="133">
        <f t="shared" si="3"/>
        <v>12</v>
      </c>
      <c r="F44" s="133">
        <f t="shared" si="4"/>
        <v>63</v>
      </c>
      <c r="G44" s="133">
        <f t="shared" si="5"/>
        <v>25</v>
      </c>
      <c r="H44" s="133">
        <f t="shared" si="6"/>
        <v>37.777777777777779</v>
      </c>
      <c r="I44" s="133">
        <f t="shared" si="7"/>
        <v>62.277777777777779</v>
      </c>
      <c r="J44" s="133">
        <f t="shared" si="8"/>
        <v>17.055555555555554</v>
      </c>
      <c r="K44" s="133">
        <f t="shared" si="9"/>
        <v>20.722222222222221</v>
      </c>
      <c r="L44" s="148">
        <f t="shared" si="10"/>
        <v>13.333333333333334</v>
      </c>
      <c r="M44" s="148">
        <f t="shared" si="11"/>
        <v>48.888888888888886</v>
      </c>
    </row>
    <row r="45" spans="1:13" ht="12" customHeight="1">
      <c r="A45" s="125" t="s">
        <v>24</v>
      </c>
      <c r="B45" s="131">
        <f t="shared" si="0"/>
        <v>9106</v>
      </c>
      <c r="C45" s="133">
        <f t="shared" si="1"/>
        <v>53.217658686580272</v>
      </c>
      <c r="D45" s="133">
        <f t="shared" si="2"/>
        <v>46.793323083681088</v>
      </c>
      <c r="E45" s="133">
        <f t="shared" si="3"/>
        <v>13.661322205139466</v>
      </c>
      <c r="F45" s="133">
        <f t="shared" si="4"/>
        <v>62.156819679332308</v>
      </c>
      <c r="G45" s="133">
        <f t="shared" si="5"/>
        <v>24.181858115528225</v>
      </c>
      <c r="H45" s="133">
        <f t="shared" si="6"/>
        <v>36.514386119042392</v>
      </c>
      <c r="I45" s="133">
        <f t="shared" si="7"/>
        <v>63.496595651218982</v>
      </c>
      <c r="J45" s="133">
        <f t="shared" si="8"/>
        <v>20.184493740390952</v>
      </c>
      <c r="K45" s="133">
        <f t="shared" si="9"/>
        <v>22.435756643971008</v>
      </c>
      <c r="L45" s="148">
        <f t="shared" si="10"/>
        <v>10.729189545354711</v>
      </c>
      <c r="M45" s="148">
        <f t="shared" si="11"/>
        <v>46.661541840544693</v>
      </c>
    </row>
    <row r="46" spans="1:13" ht="12" customHeight="1">
      <c r="A46" s="125" t="s">
        <v>28</v>
      </c>
      <c r="B46" s="131">
        <f t="shared" si="0"/>
        <v>4758</v>
      </c>
      <c r="C46" s="133">
        <f t="shared" si="1"/>
        <v>54.03530895334174</v>
      </c>
      <c r="D46" s="133">
        <f t="shared" si="2"/>
        <v>45.96469104665826</v>
      </c>
      <c r="E46" s="133">
        <f t="shared" si="3"/>
        <v>7.6292559899117274</v>
      </c>
      <c r="F46" s="133">
        <f t="shared" si="4"/>
        <v>68.242959226565773</v>
      </c>
      <c r="G46" s="133">
        <f t="shared" si="5"/>
        <v>24.127784783522486</v>
      </c>
      <c r="H46" s="133">
        <f t="shared" si="6"/>
        <v>35.561160151324081</v>
      </c>
      <c r="I46" s="133">
        <f t="shared" si="7"/>
        <v>64.438839848675912</v>
      </c>
      <c r="J46" s="133">
        <f t="shared" si="8"/>
        <v>13.135771332492643</v>
      </c>
      <c r="K46" s="133">
        <f t="shared" si="9"/>
        <v>16.183270281630939</v>
      </c>
      <c r="L46" s="148">
        <f t="shared" si="10"/>
        <v>29.403110550651533</v>
      </c>
      <c r="M46" s="148">
        <f t="shared" si="11"/>
        <v>41.277847835224883</v>
      </c>
    </row>
    <row r="47" spans="1:13" ht="12" customHeight="1">
      <c r="A47" s="125" t="s">
        <v>42</v>
      </c>
      <c r="B47" s="131">
        <f t="shared" si="0"/>
        <v>2714</v>
      </c>
      <c r="C47" s="133">
        <f t="shared" si="1"/>
        <v>56.226971260132643</v>
      </c>
      <c r="D47" s="133">
        <f t="shared" si="2"/>
        <v>43.773028739867357</v>
      </c>
      <c r="E47" s="133">
        <f t="shared" si="3"/>
        <v>12.564480471628592</v>
      </c>
      <c r="F47" s="133">
        <f t="shared" si="4"/>
        <v>64.480471628592483</v>
      </c>
      <c r="G47" s="133">
        <f t="shared" si="5"/>
        <v>22.918201915991158</v>
      </c>
      <c r="H47" s="133">
        <f t="shared" si="6"/>
        <v>37.177597641857034</v>
      </c>
      <c r="I47" s="133">
        <f t="shared" si="7"/>
        <v>62.822402358142959</v>
      </c>
      <c r="J47" s="133">
        <f t="shared" si="8"/>
        <v>17.243920412675017</v>
      </c>
      <c r="K47" s="133">
        <f t="shared" si="9"/>
        <v>16.433308769344141</v>
      </c>
      <c r="L47" s="148">
        <f t="shared" si="10"/>
        <v>13.117170228445099</v>
      </c>
      <c r="M47" s="148">
        <f t="shared" si="11"/>
        <v>53.168754605747971</v>
      </c>
    </row>
    <row r="48" spans="1:13" ht="12" customHeight="1">
      <c r="A48" s="125" t="s">
        <v>18</v>
      </c>
      <c r="B48" s="131">
        <f t="shared" si="0"/>
        <v>10818</v>
      </c>
      <c r="C48" s="133">
        <f t="shared" si="1"/>
        <v>52.34793862081716</v>
      </c>
      <c r="D48" s="133">
        <f t="shared" si="2"/>
        <v>47.65206137918284</v>
      </c>
      <c r="E48" s="133">
        <f t="shared" si="3"/>
        <v>12.432982066925495</v>
      </c>
      <c r="F48" s="133">
        <f t="shared" si="4"/>
        <v>64.919578480310591</v>
      </c>
      <c r="G48" s="133">
        <f t="shared" si="5"/>
        <v>22.647439452763912</v>
      </c>
      <c r="H48" s="133">
        <f t="shared" si="6"/>
        <v>38.251063043076357</v>
      </c>
      <c r="I48" s="133">
        <f t="shared" si="7"/>
        <v>61.74893695692365</v>
      </c>
      <c r="J48" s="133">
        <f t="shared" si="8"/>
        <v>17.544832686263632</v>
      </c>
      <c r="K48" s="133">
        <f t="shared" si="9"/>
        <v>19.45831022370124</v>
      </c>
      <c r="L48" s="148">
        <f t="shared" si="10"/>
        <v>16.842299870586061</v>
      </c>
      <c r="M48" s="148">
        <f t="shared" si="11"/>
        <v>46.16380107228693</v>
      </c>
    </row>
    <row r="49" spans="1:13" ht="12" customHeight="1">
      <c r="A49" s="125" t="s">
        <v>19</v>
      </c>
      <c r="B49" s="131">
        <f t="shared" si="0"/>
        <v>4840</v>
      </c>
      <c r="C49" s="133">
        <f t="shared" si="1"/>
        <v>47.066115702479337</v>
      </c>
      <c r="D49" s="133">
        <f t="shared" si="2"/>
        <v>52.933884297520663</v>
      </c>
      <c r="E49" s="133">
        <f t="shared" si="3"/>
        <v>9.0909090909090917</v>
      </c>
      <c r="F49" s="133">
        <f t="shared" si="4"/>
        <v>62.066115702479344</v>
      </c>
      <c r="G49" s="133">
        <f t="shared" si="5"/>
        <v>28.84297520661157</v>
      </c>
      <c r="H49" s="133">
        <f t="shared" si="6"/>
        <v>38.223140495867767</v>
      </c>
      <c r="I49" s="133">
        <f t="shared" si="7"/>
        <v>61.776859504132233</v>
      </c>
      <c r="J49" s="133">
        <f t="shared" si="8"/>
        <v>13.367768595041321</v>
      </c>
      <c r="K49" s="133">
        <f t="shared" si="9"/>
        <v>21.446280991735538</v>
      </c>
      <c r="L49" s="148">
        <f t="shared" si="10"/>
        <v>29.876033057851242</v>
      </c>
      <c r="M49" s="148">
        <f t="shared" si="11"/>
        <v>35.309917355371901</v>
      </c>
    </row>
    <row r="50" spans="1:13" ht="12" customHeight="1">
      <c r="A50" s="125" t="s">
        <v>20</v>
      </c>
      <c r="B50" s="131">
        <f t="shared" si="0"/>
        <v>1382</v>
      </c>
      <c r="C50" s="133">
        <f t="shared" si="1"/>
        <v>46.960926193921857</v>
      </c>
      <c r="D50" s="133">
        <f t="shared" si="2"/>
        <v>53.03907380607815</v>
      </c>
      <c r="E50" s="133">
        <f t="shared" si="3"/>
        <v>10.347322720694645</v>
      </c>
      <c r="F50" s="133">
        <f t="shared" si="4"/>
        <v>58.827785817655574</v>
      </c>
      <c r="G50" s="133">
        <f t="shared" si="5"/>
        <v>30.897250361794498</v>
      </c>
      <c r="H50" s="133">
        <f t="shared" si="6"/>
        <v>36.613603473227208</v>
      </c>
      <c r="I50" s="133">
        <f t="shared" si="7"/>
        <v>63.458755426917513</v>
      </c>
      <c r="J50" s="133">
        <f t="shared" si="8"/>
        <v>13.314037626628075</v>
      </c>
      <c r="K50" s="133">
        <f t="shared" si="9"/>
        <v>23.227206946454416</v>
      </c>
      <c r="L50" s="148">
        <f t="shared" si="10"/>
        <v>34.442836468885673</v>
      </c>
      <c r="M50" s="148">
        <f t="shared" si="11"/>
        <v>29.01591895803184</v>
      </c>
    </row>
    <row r="51" spans="1:13" ht="12" customHeight="1">
      <c r="A51" s="125" t="s">
        <v>40</v>
      </c>
      <c r="B51" s="131">
        <f t="shared" si="0"/>
        <v>2925</v>
      </c>
      <c r="C51" s="133">
        <f t="shared" si="1"/>
        <v>45.53846153846154</v>
      </c>
      <c r="D51" s="133">
        <f t="shared" si="2"/>
        <v>54.46153846153846</v>
      </c>
      <c r="E51" s="133">
        <f t="shared" si="3"/>
        <v>9.4700854700854702</v>
      </c>
      <c r="F51" s="133">
        <f t="shared" si="4"/>
        <v>62.324786324786331</v>
      </c>
      <c r="G51" s="133">
        <f t="shared" si="5"/>
        <v>28.205128205128204</v>
      </c>
      <c r="H51" s="133">
        <f t="shared" si="6"/>
        <v>39.316239316239319</v>
      </c>
      <c r="I51" s="133">
        <f t="shared" si="7"/>
        <v>60.683760683760681</v>
      </c>
      <c r="J51" s="133">
        <f t="shared" si="8"/>
        <v>13.299145299145298</v>
      </c>
      <c r="K51" s="133">
        <f t="shared" si="9"/>
        <v>20.068376068376068</v>
      </c>
      <c r="L51" s="148">
        <f t="shared" si="10"/>
        <v>25.606837606837608</v>
      </c>
      <c r="M51" s="148">
        <f t="shared" si="11"/>
        <v>41.025641025641022</v>
      </c>
    </row>
    <row r="52" spans="1:13" ht="12" customHeight="1">
      <c r="A52" s="125" t="s">
        <v>41</v>
      </c>
      <c r="B52" s="131">
        <f t="shared" si="0"/>
        <v>1568</v>
      </c>
      <c r="C52" s="133">
        <f t="shared" si="1"/>
        <v>46.237244897959187</v>
      </c>
      <c r="D52" s="133">
        <f t="shared" si="2"/>
        <v>53.698979591836739</v>
      </c>
      <c r="E52" s="133">
        <f t="shared" si="3"/>
        <v>10.586734693877551</v>
      </c>
      <c r="F52" s="133">
        <f t="shared" si="4"/>
        <v>60.012755102040813</v>
      </c>
      <c r="G52" s="133">
        <f t="shared" si="5"/>
        <v>29.40051020408163</v>
      </c>
      <c r="H52" s="133">
        <f t="shared" si="6"/>
        <v>41.709183673469383</v>
      </c>
      <c r="I52" s="133">
        <f t="shared" si="7"/>
        <v>58.290816326530617</v>
      </c>
      <c r="J52" s="133">
        <f t="shared" si="8"/>
        <v>11.607142857142858</v>
      </c>
      <c r="K52" s="133">
        <f t="shared" si="9"/>
        <v>17.793367346938776</v>
      </c>
      <c r="L52" s="148">
        <f t="shared" si="10"/>
        <v>31.887755102040817</v>
      </c>
      <c r="M52" s="148">
        <f t="shared" si="11"/>
        <v>38.711734693877553</v>
      </c>
    </row>
    <row r="53" spans="1:13" ht="15" customHeight="1">
      <c r="A53" s="127" t="s">
        <v>21</v>
      </c>
      <c r="B53" s="132">
        <f t="shared" si="0"/>
        <v>92921</v>
      </c>
      <c r="C53" s="134">
        <f t="shared" si="1"/>
        <v>51.895696344206364</v>
      </c>
      <c r="D53" s="134">
        <f t="shared" si="2"/>
        <v>48.104303655793629</v>
      </c>
      <c r="E53" s="134">
        <f t="shared" si="3"/>
        <v>11.088989571786787</v>
      </c>
      <c r="F53" s="134">
        <f t="shared" si="4"/>
        <v>64.000602662476723</v>
      </c>
      <c r="G53" s="134">
        <f t="shared" si="5"/>
        <v>24.911483948730641</v>
      </c>
      <c r="H53" s="134">
        <f t="shared" si="6"/>
        <v>37.862270100407876</v>
      </c>
      <c r="I53" s="134">
        <f t="shared" si="7"/>
        <v>62.138806082586285</v>
      </c>
      <c r="J53" s="134">
        <f t="shared" si="8"/>
        <v>16.455914163644387</v>
      </c>
      <c r="K53" s="134">
        <f t="shared" si="9"/>
        <v>20.231164107144778</v>
      </c>
      <c r="L53" s="149">
        <f t="shared" si="10"/>
        <v>19.311027647141117</v>
      </c>
      <c r="M53" s="149">
        <f t="shared" si="11"/>
        <v>44.002970265063873</v>
      </c>
    </row>
    <row r="54" spans="1:13" s="54" customFormat="1" ht="5.0999999999999996" customHeight="1">
      <c r="A54" s="70"/>
      <c r="B54" s="71"/>
      <c r="C54" s="71"/>
      <c r="D54" s="72"/>
      <c r="E54" s="71"/>
      <c r="F54" s="71"/>
      <c r="G54" s="71"/>
      <c r="H54" s="71"/>
      <c r="I54" s="72"/>
      <c r="J54" s="71"/>
      <c r="K54" s="72"/>
      <c r="L54" s="71"/>
      <c r="M54" s="71"/>
    </row>
    <row r="55" spans="1:13" s="54" customFormat="1" ht="9">
      <c r="A55" s="69" t="s">
        <v>156</v>
      </c>
    </row>
  </sheetData>
  <mergeCells count="12">
    <mergeCell ref="E7:G7"/>
    <mergeCell ref="H7:I7"/>
    <mergeCell ref="E32:G32"/>
    <mergeCell ref="H32:I32"/>
    <mergeCell ref="J7:M7"/>
    <mergeCell ref="J32:M32"/>
    <mergeCell ref="B32:B33"/>
    <mergeCell ref="C32:D32"/>
    <mergeCell ref="A7:A8"/>
    <mergeCell ref="A32:A33"/>
    <mergeCell ref="C7:D7"/>
    <mergeCell ref="B7:B8"/>
  </mergeCells>
  <phoneticPr fontId="7" type="noConversion"/>
  <hyperlinks>
    <hyperlink ref="M1" location="F!A1" display="Retour au menu" xr:uid="{00000000-0004-0000-0500-000000000000}"/>
  </hyperlinks>
  <pageMargins left="0.7" right="0.7" top="0.75" bottom="0.75" header="0.3" footer="0.3"/>
  <pageSetup paperSize="9" scale="84" fitToHeight="2" orientation="landscape" r:id="rId1"/>
  <headerFooter alignWithMargins="0">
    <oddFooter>&amp;L&amp;8&amp;K002060Le marché du travail bruxellois : Données statistiques - Caractéristiques des communes de la Région bruxelloise
Elaboration : view.brussels, www.actiris.be&amp;R&amp;8F &amp;P</oddFooter>
  </headerFooter>
  <rowBreaks count="1" manualBreakCount="1">
    <brk id="30" max="1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56"/>
  <sheetViews>
    <sheetView showGridLines="0" zoomScaleNormal="100" zoomScaleSheetLayoutView="80" workbookViewId="0"/>
  </sheetViews>
  <sheetFormatPr baseColWidth="10" defaultColWidth="11.42578125" defaultRowHeight="11.25"/>
  <cols>
    <col min="1" max="1" width="18.7109375" style="30" customWidth="1"/>
    <col min="2" max="11" width="10.7109375" style="30" customWidth="1"/>
    <col min="12" max="16384" width="11.42578125" style="30"/>
  </cols>
  <sheetData>
    <row r="1" spans="1:13" ht="23.25">
      <c r="A1" s="55" t="s">
        <v>109</v>
      </c>
      <c r="K1" s="53" t="s">
        <v>107</v>
      </c>
    </row>
    <row r="2" spans="1:13" s="61" customFormat="1" ht="3" customHeight="1">
      <c r="A2" s="60"/>
    </row>
    <row r="3" spans="1:13" s="61" customFormat="1" ht="15.75" customHeight="1">
      <c r="A3" s="62" t="s">
        <v>113</v>
      </c>
    </row>
    <row r="4" spans="1:13" s="61" customFormat="1" ht="4.5" customHeight="1">
      <c r="A4" s="62"/>
    </row>
    <row r="5" spans="1:13" ht="19.5" customHeight="1">
      <c r="A5" s="73" t="s">
        <v>188</v>
      </c>
      <c r="B5" s="52"/>
      <c r="C5" s="52"/>
      <c r="D5" s="52"/>
      <c r="E5" s="52"/>
      <c r="F5" s="52"/>
      <c r="G5" s="52"/>
      <c r="H5" s="52"/>
      <c r="I5" s="52"/>
      <c r="J5" s="52"/>
      <c r="K5" s="52"/>
    </row>
    <row r="6" spans="1:13" ht="4.5" customHeight="1"/>
    <row r="7" spans="1:13" ht="12" customHeight="1">
      <c r="A7" s="415" t="s">
        <v>59</v>
      </c>
      <c r="B7" s="416" t="s">
        <v>33</v>
      </c>
      <c r="C7" s="413" t="s">
        <v>6</v>
      </c>
      <c r="D7" s="413"/>
      <c r="E7" s="413"/>
      <c r="F7" s="413" t="s">
        <v>7</v>
      </c>
      <c r="G7" s="413"/>
      <c r="H7" s="413"/>
      <c r="I7" s="413" t="s">
        <v>8</v>
      </c>
      <c r="J7" s="413"/>
      <c r="K7" s="414"/>
    </row>
    <row r="8" spans="1:13" ht="12" customHeight="1">
      <c r="A8" s="415"/>
      <c r="B8" s="416"/>
      <c r="C8" s="156" t="s">
        <v>34</v>
      </c>
      <c r="D8" s="156" t="s">
        <v>50</v>
      </c>
      <c r="E8" s="156" t="s">
        <v>51</v>
      </c>
      <c r="F8" s="156" t="s">
        <v>34</v>
      </c>
      <c r="G8" s="156" t="s">
        <v>50</v>
      </c>
      <c r="H8" s="156" t="s">
        <v>51</v>
      </c>
      <c r="I8" s="156" t="s">
        <v>34</v>
      </c>
      <c r="J8" s="156" t="s">
        <v>50</v>
      </c>
      <c r="K8" s="329" t="s">
        <v>51</v>
      </c>
    </row>
    <row r="9" spans="1:13">
      <c r="A9" s="154" t="s">
        <v>9</v>
      </c>
      <c r="B9" s="131">
        <v>10631</v>
      </c>
      <c r="C9" s="155">
        <v>791</v>
      </c>
      <c r="D9" s="155">
        <v>3261</v>
      </c>
      <c r="E9" s="155">
        <v>1652</v>
      </c>
      <c r="F9" s="155">
        <v>569</v>
      </c>
      <c r="G9" s="155">
        <v>3392</v>
      </c>
      <c r="H9" s="155">
        <v>966</v>
      </c>
      <c r="I9" s="155">
        <f>SUM(C9,F9)</f>
        <v>1360</v>
      </c>
      <c r="J9" s="155">
        <f>SUM(D9,G9)</f>
        <v>6653</v>
      </c>
      <c r="K9" s="358">
        <f>SUM(E9,H9)</f>
        <v>2618</v>
      </c>
    </row>
    <row r="10" spans="1:13">
      <c r="A10" s="154" t="s">
        <v>10</v>
      </c>
      <c r="B10" s="131">
        <v>1654</v>
      </c>
      <c r="C10" s="155">
        <v>106</v>
      </c>
      <c r="D10" s="155">
        <v>479</v>
      </c>
      <c r="E10" s="155">
        <v>242</v>
      </c>
      <c r="F10" s="155">
        <v>64</v>
      </c>
      <c r="G10" s="155">
        <v>544</v>
      </c>
      <c r="H10" s="155">
        <v>219</v>
      </c>
      <c r="I10" s="155">
        <f t="shared" ref="I10:I28" si="0">SUM(C10,F10)</f>
        <v>170</v>
      </c>
      <c r="J10" s="155">
        <f t="shared" ref="J10:J28" si="1">SUM(D10,G10)</f>
        <v>1023</v>
      </c>
      <c r="K10" s="358">
        <f t="shared" ref="K10:K28" si="2">SUM(E10,H10)</f>
        <v>461</v>
      </c>
    </row>
    <row r="11" spans="1:13">
      <c r="A11" s="154" t="s">
        <v>23</v>
      </c>
      <c r="B11" s="131">
        <v>1644</v>
      </c>
      <c r="C11" s="155">
        <v>121</v>
      </c>
      <c r="D11" s="155">
        <v>440</v>
      </c>
      <c r="E11" s="155">
        <v>242</v>
      </c>
      <c r="F11" s="155">
        <v>107</v>
      </c>
      <c r="G11" s="155">
        <v>538</v>
      </c>
      <c r="H11" s="155">
        <v>196</v>
      </c>
      <c r="I11" s="155">
        <f t="shared" si="0"/>
        <v>228</v>
      </c>
      <c r="J11" s="155">
        <f t="shared" si="1"/>
        <v>978</v>
      </c>
      <c r="K11" s="358">
        <f t="shared" si="2"/>
        <v>438</v>
      </c>
      <c r="M11" s="35"/>
    </row>
    <row r="12" spans="1:13">
      <c r="A12" s="154" t="s">
        <v>11</v>
      </c>
      <c r="B12" s="131">
        <v>15551</v>
      </c>
      <c r="C12" s="155">
        <v>970</v>
      </c>
      <c r="D12" s="155">
        <v>5073</v>
      </c>
      <c r="E12" s="155">
        <v>2439</v>
      </c>
      <c r="F12" s="155">
        <v>746</v>
      </c>
      <c r="G12" s="155">
        <v>4821</v>
      </c>
      <c r="H12" s="155">
        <v>1504</v>
      </c>
      <c r="I12" s="155">
        <f t="shared" si="0"/>
        <v>1716</v>
      </c>
      <c r="J12" s="155">
        <f t="shared" si="1"/>
        <v>9894</v>
      </c>
      <c r="K12" s="358">
        <f t="shared" si="2"/>
        <v>3943</v>
      </c>
      <c r="M12" s="10"/>
    </row>
    <row r="13" spans="1:13">
      <c r="A13" s="154" t="s">
        <v>12</v>
      </c>
      <c r="B13" s="131">
        <v>3494</v>
      </c>
      <c r="C13" s="155">
        <v>166</v>
      </c>
      <c r="D13" s="155">
        <v>1181</v>
      </c>
      <c r="E13" s="155">
        <v>437</v>
      </c>
      <c r="F13" s="155">
        <v>144</v>
      </c>
      <c r="G13" s="155">
        <v>1199</v>
      </c>
      <c r="H13" s="155">
        <v>366</v>
      </c>
      <c r="I13" s="155">
        <f t="shared" si="0"/>
        <v>310</v>
      </c>
      <c r="J13" s="155">
        <f t="shared" si="1"/>
        <v>2380</v>
      </c>
      <c r="K13" s="358">
        <f t="shared" si="2"/>
        <v>803</v>
      </c>
      <c r="M13" s="10"/>
    </row>
    <row r="14" spans="1:13">
      <c r="A14" s="154" t="s">
        <v>13</v>
      </c>
      <c r="B14" s="131">
        <v>3026</v>
      </c>
      <c r="C14" s="155">
        <v>188</v>
      </c>
      <c r="D14" s="155">
        <v>794</v>
      </c>
      <c r="E14" s="155">
        <v>421</v>
      </c>
      <c r="F14" s="155">
        <v>150</v>
      </c>
      <c r="G14" s="155">
        <v>1084</v>
      </c>
      <c r="H14" s="155">
        <v>389</v>
      </c>
      <c r="I14" s="155">
        <f t="shared" si="0"/>
        <v>338</v>
      </c>
      <c r="J14" s="155">
        <f t="shared" si="1"/>
        <v>1878</v>
      </c>
      <c r="K14" s="358">
        <f t="shared" si="2"/>
        <v>810</v>
      </c>
      <c r="M14" s="10"/>
    </row>
    <row r="15" spans="1:13">
      <c r="A15" s="154" t="s">
        <v>14</v>
      </c>
      <c r="B15" s="131">
        <v>5255</v>
      </c>
      <c r="C15" s="155">
        <v>268</v>
      </c>
      <c r="D15" s="155">
        <v>1673</v>
      </c>
      <c r="E15" s="155">
        <v>744</v>
      </c>
      <c r="F15" s="155">
        <v>200</v>
      </c>
      <c r="G15" s="155">
        <v>1853</v>
      </c>
      <c r="H15" s="155">
        <v>517</v>
      </c>
      <c r="I15" s="155">
        <f t="shared" si="0"/>
        <v>468</v>
      </c>
      <c r="J15" s="155">
        <f t="shared" si="1"/>
        <v>3526</v>
      </c>
      <c r="K15" s="358">
        <f t="shared" si="2"/>
        <v>1261</v>
      </c>
      <c r="M15" s="10"/>
    </row>
    <row r="16" spans="1:13">
      <c r="A16" s="154" t="s">
        <v>15</v>
      </c>
      <c r="B16" s="131">
        <v>1641</v>
      </c>
      <c r="C16" s="155">
        <v>119</v>
      </c>
      <c r="D16" s="155">
        <v>428</v>
      </c>
      <c r="E16" s="155">
        <v>251</v>
      </c>
      <c r="F16" s="155">
        <v>95</v>
      </c>
      <c r="G16" s="155">
        <v>561</v>
      </c>
      <c r="H16" s="155">
        <v>186</v>
      </c>
      <c r="I16" s="155">
        <f t="shared" si="0"/>
        <v>214</v>
      </c>
      <c r="J16" s="155">
        <f t="shared" si="1"/>
        <v>989</v>
      </c>
      <c r="K16" s="358">
        <f t="shared" si="2"/>
        <v>437</v>
      </c>
      <c r="M16" s="35"/>
    </row>
    <row r="17" spans="1:13">
      <c r="A17" s="154" t="s">
        <v>5</v>
      </c>
      <c r="B17" s="131">
        <v>6363</v>
      </c>
      <c r="C17" s="155">
        <v>237</v>
      </c>
      <c r="D17" s="155">
        <v>2292</v>
      </c>
      <c r="E17" s="155">
        <v>837</v>
      </c>
      <c r="F17" s="155">
        <v>232</v>
      </c>
      <c r="G17" s="155">
        <v>2164</v>
      </c>
      <c r="H17" s="155">
        <v>600</v>
      </c>
      <c r="I17" s="155">
        <f t="shared" si="0"/>
        <v>469</v>
      </c>
      <c r="J17" s="155">
        <f t="shared" si="1"/>
        <v>4456</v>
      </c>
      <c r="K17" s="358">
        <f t="shared" si="2"/>
        <v>1437</v>
      </c>
      <c r="M17" s="10"/>
    </row>
    <row r="18" spans="1:13">
      <c r="A18" s="154" t="s">
        <v>16</v>
      </c>
      <c r="B18" s="131">
        <v>3753</v>
      </c>
      <c r="C18" s="155">
        <v>257</v>
      </c>
      <c r="D18" s="155">
        <v>1062</v>
      </c>
      <c r="E18" s="155">
        <v>521</v>
      </c>
      <c r="F18" s="155">
        <v>238</v>
      </c>
      <c r="G18" s="155">
        <v>1237</v>
      </c>
      <c r="H18" s="155">
        <v>439</v>
      </c>
      <c r="I18" s="155">
        <f t="shared" si="0"/>
        <v>495</v>
      </c>
      <c r="J18" s="155">
        <f t="shared" si="1"/>
        <v>2299</v>
      </c>
      <c r="K18" s="358">
        <f t="shared" si="2"/>
        <v>960</v>
      </c>
      <c r="M18" s="10"/>
    </row>
    <row r="19" spans="1:13">
      <c r="A19" s="154" t="s">
        <v>17</v>
      </c>
      <c r="B19" s="131">
        <v>1800</v>
      </c>
      <c r="C19" s="155">
        <v>116</v>
      </c>
      <c r="D19" s="155">
        <v>555</v>
      </c>
      <c r="E19" s="155">
        <v>268</v>
      </c>
      <c r="F19" s="155">
        <v>100</v>
      </c>
      <c r="G19" s="155">
        <v>579</v>
      </c>
      <c r="H19" s="155">
        <v>182</v>
      </c>
      <c r="I19" s="155">
        <f t="shared" si="0"/>
        <v>216</v>
      </c>
      <c r="J19" s="155">
        <f t="shared" si="1"/>
        <v>1134</v>
      </c>
      <c r="K19" s="358">
        <f t="shared" si="2"/>
        <v>450</v>
      </c>
    </row>
    <row r="20" spans="1:13">
      <c r="A20" s="154" t="s">
        <v>24</v>
      </c>
      <c r="B20" s="131">
        <v>9106</v>
      </c>
      <c r="C20" s="155">
        <v>713</v>
      </c>
      <c r="D20" s="155">
        <v>2767</v>
      </c>
      <c r="E20" s="155">
        <v>1366</v>
      </c>
      <c r="F20" s="155">
        <v>531</v>
      </c>
      <c r="G20" s="155">
        <v>2893</v>
      </c>
      <c r="H20" s="155">
        <v>836</v>
      </c>
      <c r="I20" s="155">
        <f t="shared" si="0"/>
        <v>1244</v>
      </c>
      <c r="J20" s="155">
        <f t="shared" si="1"/>
        <v>5660</v>
      </c>
      <c r="K20" s="358">
        <f t="shared" si="2"/>
        <v>2202</v>
      </c>
    </row>
    <row r="21" spans="1:13">
      <c r="A21" s="154" t="s">
        <v>28</v>
      </c>
      <c r="B21" s="131">
        <v>4758</v>
      </c>
      <c r="C21" s="155">
        <v>199</v>
      </c>
      <c r="D21" s="155">
        <v>1665</v>
      </c>
      <c r="E21" s="155">
        <v>707</v>
      </c>
      <c r="F21" s="155">
        <v>164</v>
      </c>
      <c r="G21" s="155">
        <v>1582</v>
      </c>
      <c r="H21" s="155">
        <v>441</v>
      </c>
      <c r="I21" s="155">
        <f t="shared" si="0"/>
        <v>363</v>
      </c>
      <c r="J21" s="155">
        <f t="shared" si="1"/>
        <v>3247</v>
      </c>
      <c r="K21" s="358">
        <f t="shared" si="2"/>
        <v>1148</v>
      </c>
    </row>
    <row r="22" spans="1:13">
      <c r="A22" s="154" t="s">
        <v>42</v>
      </c>
      <c r="B22" s="131">
        <v>2714</v>
      </c>
      <c r="C22" s="155">
        <v>200</v>
      </c>
      <c r="D22" s="155">
        <v>908</v>
      </c>
      <c r="E22" s="155">
        <v>418</v>
      </c>
      <c r="F22" s="155">
        <v>141</v>
      </c>
      <c r="G22" s="155">
        <v>842</v>
      </c>
      <c r="H22" s="155">
        <v>205</v>
      </c>
      <c r="I22" s="155">
        <f t="shared" si="0"/>
        <v>341</v>
      </c>
      <c r="J22" s="155">
        <f t="shared" si="1"/>
        <v>1750</v>
      </c>
      <c r="K22" s="358">
        <f t="shared" si="2"/>
        <v>623</v>
      </c>
    </row>
    <row r="23" spans="1:13">
      <c r="A23" s="154" t="s">
        <v>18</v>
      </c>
      <c r="B23" s="131">
        <v>10818</v>
      </c>
      <c r="C23" s="155">
        <v>751</v>
      </c>
      <c r="D23" s="155">
        <v>3419</v>
      </c>
      <c r="E23" s="155">
        <v>1493</v>
      </c>
      <c r="F23" s="155">
        <v>594</v>
      </c>
      <c r="G23" s="155">
        <v>3604</v>
      </c>
      <c r="H23" s="155">
        <v>957</v>
      </c>
      <c r="I23" s="155">
        <f t="shared" si="0"/>
        <v>1345</v>
      </c>
      <c r="J23" s="155">
        <f t="shared" si="1"/>
        <v>7023</v>
      </c>
      <c r="K23" s="358">
        <f t="shared" si="2"/>
        <v>2450</v>
      </c>
    </row>
    <row r="24" spans="1:13">
      <c r="A24" s="154" t="s">
        <v>19</v>
      </c>
      <c r="B24" s="131">
        <v>4840</v>
      </c>
      <c r="C24" s="155">
        <v>242</v>
      </c>
      <c r="D24" s="155">
        <v>1364</v>
      </c>
      <c r="E24" s="155">
        <v>672</v>
      </c>
      <c r="F24" s="155">
        <v>198</v>
      </c>
      <c r="G24" s="155">
        <v>1640</v>
      </c>
      <c r="H24" s="155">
        <v>724</v>
      </c>
      <c r="I24" s="155">
        <f t="shared" si="0"/>
        <v>440</v>
      </c>
      <c r="J24" s="155">
        <f t="shared" si="1"/>
        <v>3004</v>
      </c>
      <c r="K24" s="358">
        <f t="shared" si="2"/>
        <v>1396</v>
      </c>
    </row>
    <row r="25" spans="1:13">
      <c r="A25" s="154" t="s">
        <v>20</v>
      </c>
      <c r="B25" s="131">
        <v>1382</v>
      </c>
      <c r="C25" s="155">
        <v>86</v>
      </c>
      <c r="D25" s="155">
        <v>377</v>
      </c>
      <c r="E25" s="155">
        <v>186</v>
      </c>
      <c r="F25" s="155">
        <v>57</v>
      </c>
      <c r="G25" s="155">
        <v>435</v>
      </c>
      <c r="H25" s="155">
        <v>241</v>
      </c>
      <c r="I25" s="155">
        <f t="shared" si="0"/>
        <v>143</v>
      </c>
      <c r="J25" s="155">
        <f t="shared" si="1"/>
        <v>812</v>
      </c>
      <c r="K25" s="358">
        <f t="shared" si="2"/>
        <v>427</v>
      </c>
    </row>
    <row r="26" spans="1:13">
      <c r="A26" s="154" t="s">
        <v>40</v>
      </c>
      <c r="B26" s="131">
        <v>2925</v>
      </c>
      <c r="C26" s="155">
        <v>145</v>
      </c>
      <c r="D26" s="155">
        <v>809</v>
      </c>
      <c r="E26" s="155">
        <v>378</v>
      </c>
      <c r="F26" s="155">
        <v>132</v>
      </c>
      <c r="G26" s="155">
        <v>1014</v>
      </c>
      <c r="H26" s="155">
        <v>447</v>
      </c>
      <c r="I26" s="155">
        <f t="shared" si="0"/>
        <v>277</v>
      </c>
      <c r="J26" s="155">
        <f t="shared" si="1"/>
        <v>1823</v>
      </c>
      <c r="K26" s="358">
        <f t="shared" si="2"/>
        <v>825</v>
      </c>
    </row>
    <row r="27" spans="1:13">
      <c r="A27" s="154" t="s">
        <v>41</v>
      </c>
      <c r="B27" s="131">
        <v>1568</v>
      </c>
      <c r="C27" s="155">
        <v>88</v>
      </c>
      <c r="D27" s="155">
        <v>418</v>
      </c>
      <c r="E27" s="155">
        <v>219</v>
      </c>
      <c r="F27" s="155">
        <v>78</v>
      </c>
      <c r="G27" s="155">
        <v>523</v>
      </c>
      <c r="H27" s="155">
        <v>241</v>
      </c>
      <c r="I27" s="155">
        <f t="shared" si="0"/>
        <v>166</v>
      </c>
      <c r="J27" s="155">
        <f t="shared" si="1"/>
        <v>941</v>
      </c>
      <c r="K27" s="358">
        <f t="shared" si="2"/>
        <v>460</v>
      </c>
    </row>
    <row r="28" spans="1:13" ht="15" customHeight="1">
      <c r="A28" s="157" t="s">
        <v>21</v>
      </c>
      <c r="B28" s="132">
        <v>92921</v>
      </c>
      <c r="C28" s="158">
        <v>5763</v>
      </c>
      <c r="D28" s="158">
        <v>28966</v>
      </c>
      <c r="E28" s="158">
        <v>13493</v>
      </c>
      <c r="F28" s="158">
        <v>4541</v>
      </c>
      <c r="G28" s="158">
        <v>30503</v>
      </c>
      <c r="H28" s="158">
        <v>9655</v>
      </c>
      <c r="I28" s="158">
        <f t="shared" si="0"/>
        <v>10304</v>
      </c>
      <c r="J28" s="158">
        <f t="shared" si="1"/>
        <v>59469</v>
      </c>
      <c r="K28" s="359">
        <f t="shared" si="2"/>
        <v>23148</v>
      </c>
      <c r="L28" s="33"/>
    </row>
    <row r="29" spans="1:13" ht="9" customHeight="1">
      <c r="A29" s="59"/>
      <c r="B29" s="43"/>
      <c r="C29" s="31"/>
      <c r="D29" s="31"/>
      <c r="E29" s="31"/>
      <c r="F29" s="31"/>
      <c r="G29" s="31"/>
      <c r="H29" s="31"/>
      <c r="I29" s="31"/>
      <c r="J29" s="31"/>
      <c r="K29" s="31"/>
      <c r="L29" s="33"/>
    </row>
    <row r="30" spans="1:13" s="54" customFormat="1" ht="9">
      <c r="A30" s="69" t="s">
        <v>156</v>
      </c>
      <c r="J30" s="72"/>
    </row>
    <row r="31" spans="1:13" ht="4.5" customHeight="1"/>
    <row r="32" spans="1:13" ht="12" customHeight="1">
      <c r="A32" s="415" t="s">
        <v>60</v>
      </c>
      <c r="B32" s="416" t="s">
        <v>33</v>
      </c>
      <c r="C32" s="413" t="s">
        <v>6</v>
      </c>
      <c r="D32" s="413"/>
      <c r="E32" s="413"/>
      <c r="F32" s="413" t="s">
        <v>7</v>
      </c>
      <c r="G32" s="413"/>
      <c r="H32" s="413"/>
      <c r="I32" s="413" t="s">
        <v>8</v>
      </c>
      <c r="J32" s="413"/>
      <c r="K32" s="414"/>
    </row>
    <row r="33" spans="1:12" ht="12" customHeight="1">
      <c r="A33" s="415"/>
      <c r="B33" s="416"/>
      <c r="C33" s="156" t="s">
        <v>34</v>
      </c>
      <c r="D33" s="156" t="s">
        <v>50</v>
      </c>
      <c r="E33" s="156" t="s">
        <v>51</v>
      </c>
      <c r="F33" s="156" t="s">
        <v>34</v>
      </c>
      <c r="G33" s="156" t="s">
        <v>50</v>
      </c>
      <c r="H33" s="156" t="s">
        <v>51</v>
      </c>
      <c r="I33" s="156" t="s">
        <v>34</v>
      </c>
      <c r="J33" s="156" t="s">
        <v>50</v>
      </c>
      <c r="K33" s="329" t="s">
        <v>51</v>
      </c>
    </row>
    <row r="34" spans="1:12">
      <c r="A34" s="154" t="s">
        <v>9</v>
      </c>
      <c r="B34" s="131">
        <f>B9</f>
        <v>10631</v>
      </c>
      <c r="C34" s="332">
        <f>C9/B9*100</f>
        <v>7.4405041858715073</v>
      </c>
      <c r="D34" s="332">
        <f>D9/B9*100</f>
        <v>30.674442667670021</v>
      </c>
      <c r="E34" s="332">
        <f>E9/B9*100</f>
        <v>15.539460069607753</v>
      </c>
      <c r="F34" s="332">
        <f>F9/B9*100</f>
        <v>5.3522716583576333</v>
      </c>
      <c r="G34" s="332">
        <f>G9/B9*100</f>
        <v>31.906687987959742</v>
      </c>
      <c r="H34" s="332">
        <f>H9/B9*100</f>
        <v>9.0866334305333467</v>
      </c>
      <c r="I34" s="133">
        <f>I9/B9*100</f>
        <v>12.792775844229141</v>
      </c>
      <c r="J34" s="133">
        <f>J9/B9*100</f>
        <v>62.581130655629757</v>
      </c>
      <c r="K34" s="148">
        <f>K9/B9*100</f>
        <v>24.626093500141096</v>
      </c>
      <c r="L34" s="74"/>
    </row>
    <row r="35" spans="1:12">
      <c r="A35" s="154" t="s">
        <v>10</v>
      </c>
      <c r="B35" s="131">
        <f t="shared" ref="B35:B53" si="3">B10</f>
        <v>1654</v>
      </c>
      <c r="C35" s="332">
        <f t="shared" ref="C35:C53" si="4">C10/B10*100</f>
        <v>6.4087061668681988</v>
      </c>
      <c r="D35" s="332">
        <f t="shared" ref="D35:D53" si="5">D10/B10*100</f>
        <v>28.960096735187424</v>
      </c>
      <c r="E35" s="332">
        <f t="shared" ref="E35:E53" si="6">E10/B10*100</f>
        <v>14.631197097944376</v>
      </c>
      <c r="F35" s="332">
        <f t="shared" ref="F35:F53" si="7">F10/B10*100</f>
        <v>3.8694074969770251</v>
      </c>
      <c r="G35" s="332">
        <f t="shared" ref="G35:G53" si="8">G10/B10*100</f>
        <v>32.889963724304714</v>
      </c>
      <c r="H35" s="332">
        <f t="shared" ref="H35:H53" si="9">H10/B10*100</f>
        <v>13.240628778718259</v>
      </c>
      <c r="I35" s="133">
        <f t="shared" ref="I35:I53" si="10">I10/B10*100</f>
        <v>10.278113663845224</v>
      </c>
      <c r="J35" s="133">
        <f t="shared" ref="J35:J53" si="11">J10/B10*100</f>
        <v>61.850060459492141</v>
      </c>
      <c r="K35" s="148">
        <f t="shared" ref="K35:K53" si="12">K10/B10*100</f>
        <v>27.871825876662637</v>
      </c>
    </row>
    <row r="36" spans="1:12">
      <c r="A36" s="154" t="s">
        <v>23</v>
      </c>
      <c r="B36" s="131">
        <f t="shared" si="3"/>
        <v>1644</v>
      </c>
      <c r="C36" s="332">
        <f t="shared" si="4"/>
        <v>7.3600973236009724</v>
      </c>
      <c r="D36" s="332">
        <f t="shared" si="5"/>
        <v>26.763990267639905</v>
      </c>
      <c r="E36" s="332">
        <f t="shared" si="6"/>
        <v>14.720194647201945</v>
      </c>
      <c r="F36" s="332">
        <f t="shared" si="7"/>
        <v>6.5085158150851585</v>
      </c>
      <c r="G36" s="332">
        <f t="shared" si="8"/>
        <v>32.725060827250608</v>
      </c>
      <c r="H36" s="332">
        <f t="shared" si="9"/>
        <v>11.922141119221411</v>
      </c>
      <c r="I36" s="133">
        <f t="shared" si="10"/>
        <v>13.868613138686131</v>
      </c>
      <c r="J36" s="133">
        <f t="shared" si="11"/>
        <v>59.489051094890513</v>
      </c>
      <c r="K36" s="148">
        <f t="shared" si="12"/>
        <v>26.642335766423358</v>
      </c>
    </row>
    <row r="37" spans="1:12">
      <c r="A37" s="154" t="s">
        <v>11</v>
      </c>
      <c r="B37" s="131">
        <f t="shared" si="3"/>
        <v>15551</v>
      </c>
      <c r="C37" s="332">
        <f t="shared" si="4"/>
        <v>6.2375409941482864</v>
      </c>
      <c r="D37" s="332">
        <f t="shared" si="5"/>
        <v>32.621696353932222</v>
      </c>
      <c r="E37" s="332">
        <f t="shared" si="6"/>
        <v>15.683878850234711</v>
      </c>
      <c r="F37" s="332">
        <f t="shared" si="7"/>
        <v>4.797119156324352</v>
      </c>
      <c r="G37" s="332">
        <f t="shared" si="8"/>
        <v>31.001221786380295</v>
      </c>
      <c r="H37" s="332">
        <f t="shared" si="9"/>
        <v>9.6714037682464138</v>
      </c>
      <c r="I37" s="133">
        <f t="shared" si="10"/>
        <v>11.034660150472639</v>
      </c>
      <c r="J37" s="133">
        <f t="shared" si="11"/>
        <v>63.622918140312521</v>
      </c>
      <c r="K37" s="148">
        <f t="shared" si="12"/>
        <v>25.35528261848113</v>
      </c>
    </row>
    <row r="38" spans="1:12">
      <c r="A38" s="154" t="s">
        <v>12</v>
      </c>
      <c r="B38" s="131">
        <f t="shared" si="3"/>
        <v>3494</v>
      </c>
      <c r="C38" s="332">
        <f t="shared" si="4"/>
        <v>4.7510017172295358</v>
      </c>
      <c r="D38" s="332">
        <f t="shared" si="5"/>
        <v>33.800801373783628</v>
      </c>
      <c r="E38" s="332">
        <f t="shared" si="6"/>
        <v>12.507155123068117</v>
      </c>
      <c r="F38" s="332">
        <f t="shared" si="7"/>
        <v>4.12135088723526</v>
      </c>
      <c r="G38" s="332">
        <f t="shared" si="8"/>
        <v>34.315970234688038</v>
      </c>
      <c r="H38" s="332">
        <f t="shared" si="9"/>
        <v>10.475100171722953</v>
      </c>
      <c r="I38" s="133">
        <f t="shared" si="10"/>
        <v>8.8723526044647958</v>
      </c>
      <c r="J38" s="133">
        <f t="shared" si="11"/>
        <v>68.116771608471666</v>
      </c>
      <c r="K38" s="148">
        <f t="shared" si="12"/>
        <v>22.98225529479107</v>
      </c>
    </row>
    <row r="39" spans="1:12">
      <c r="A39" s="154" t="s">
        <v>13</v>
      </c>
      <c r="B39" s="131">
        <f t="shared" si="3"/>
        <v>3026</v>
      </c>
      <c r="C39" s="332">
        <f t="shared" si="4"/>
        <v>6.2128222075346988</v>
      </c>
      <c r="D39" s="332">
        <f t="shared" si="5"/>
        <v>26.239259748843359</v>
      </c>
      <c r="E39" s="332">
        <f t="shared" si="6"/>
        <v>13.912756113681427</v>
      </c>
      <c r="F39" s="332">
        <f t="shared" si="7"/>
        <v>4.9570389953734297</v>
      </c>
      <c r="G39" s="332">
        <f t="shared" si="8"/>
        <v>35.822868473231992</v>
      </c>
      <c r="H39" s="332">
        <f t="shared" si="9"/>
        <v>12.855254461335097</v>
      </c>
      <c r="I39" s="133">
        <f t="shared" si="10"/>
        <v>11.16986120290813</v>
      </c>
      <c r="J39" s="133">
        <f t="shared" si="11"/>
        <v>62.062128222075351</v>
      </c>
      <c r="K39" s="148">
        <f t="shared" si="12"/>
        <v>26.768010575016522</v>
      </c>
    </row>
    <row r="40" spans="1:12">
      <c r="A40" s="154" t="s">
        <v>14</v>
      </c>
      <c r="B40" s="131">
        <f t="shared" si="3"/>
        <v>5255</v>
      </c>
      <c r="C40" s="332">
        <f t="shared" si="4"/>
        <v>5.0999048525214077</v>
      </c>
      <c r="D40" s="332">
        <f t="shared" si="5"/>
        <v>31.836346336822075</v>
      </c>
      <c r="E40" s="332">
        <f t="shared" si="6"/>
        <v>14.157944814462416</v>
      </c>
      <c r="F40" s="332">
        <f t="shared" si="7"/>
        <v>3.8058991436726926</v>
      </c>
      <c r="G40" s="332">
        <f t="shared" si="8"/>
        <v>35.261655566127494</v>
      </c>
      <c r="H40" s="332">
        <f t="shared" si="9"/>
        <v>9.8382492863939106</v>
      </c>
      <c r="I40" s="133">
        <f t="shared" si="10"/>
        <v>8.9058039961941002</v>
      </c>
      <c r="J40" s="133">
        <f t="shared" si="11"/>
        <v>67.098001902949562</v>
      </c>
      <c r="K40" s="148">
        <f t="shared" si="12"/>
        <v>23.996194100856329</v>
      </c>
    </row>
    <row r="41" spans="1:12">
      <c r="A41" s="154" t="s">
        <v>15</v>
      </c>
      <c r="B41" s="131">
        <f t="shared" si="3"/>
        <v>1641</v>
      </c>
      <c r="C41" s="332">
        <f t="shared" si="4"/>
        <v>7.2516758074344905</v>
      </c>
      <c r="D41" s="332">
        <f t="shared" si="5"/>
        <v>26.081657525898844</v>
      </c>
      <c r="E41" s="332">
        <f t="shared" si="6"/>
        <v>15.295551492992077</v>
      </c>
      <c r="F41" s="332">
        <f t="shared" si="7"/>
        <v>5.7891529555149299</v>
      </c>
      <c r="G41" s="332">
        <f t="shared" si="8"/>
        <v>34.186471663619741</v>
      </c>
      <c r="H41" s="332">
        <f t="shared" si="9"/>
        <v>11.3345521023766</v>
      </c>
      <c r="I41" s="133">
        <f t="shared" si="10"/>
        <v>13.040828762949422</v>
      </c>
      <c r="J41" s="133">
        <f t="shared" si="11"/>
        <v>60.268129189518582</v>
      </c>
      <c r="K41" s="148">
        <f t="shared" si="12"/>
        <v>26.630103595368677</v>
      </c>
    </row>
    <row r="42" spans="1:12">
      <c r="A42" s="154" t="s">
        <v>5</v>
      </c>
      <c r="B42" s="131">
        <f t="shared" si="3"/>
        <v>6363</v>
      </c>
      <c r="C42" s="332">
        <f t="shared" si="4"/>
        <v>3.7246581801037246</v>
      </c>
      <c r="D42" s="332">
        <f t="shared" si="5"/>
        <v>36.020744931636024</v>
      </c>
      <c r="E42" s="332">
        <f t="shared" si="6"/>
        <v>13.154172560113153</v>
      </c>
      <c r="F42" s="332">
        <f t="shared" si="7"/>
        <v>3.6460788936036459</v>
      </c>
      <c r="G42" s="332">
        <f t="shared" si="8"/>
        <v>34.00911519723401</v>
      </c>
      <c r="H42" s="332">
        <f t="shared" si="9"/>
        <v>9.4295143800094294</v>
      </c>
      <c r="I42" s="133">
        <f t="shared" si="10"/>
        <v>7.3707370737073701</v>
      </c>
      <c r="J42" s="133">
        <f t="shared" si="11"/>
        <v>70.029860128870027</v>
      </c>
      <c r="K42" s="148">
        <f t="shared" si="12"/>
        <v>22.583686940122583</v>
      </c>
    </row>
    <row r="43" spans="1:12">
      <c r="A43" s="154" t="s">
        <v>16</v>
      </c>
      <c r="B43" s="131">
        <f t="shared" si="3"/>
        <v>3753</v>
      </c>
      <c r="C43" s="332">
        <f t="shared" si="4"/>
        <v>6.8478550492938979</v>
      </c>
      <c r="D43" s="332">
        <f t="shared" si="5"/>
        <v>28.297362110311752</v>
      </c>
      <c r="E43" s="332">
        <f t="shared" si="6"/>
        <v>13.882227551292301</v>
      </c>
      <c r="F43" s="332">
        <f t="shared" si="7"/>
        <v>6.3415933919531042</v>
      </c>
      <c r="G43" s="332">
        <f t="shared" si="8"/>
        <v>32.960298427924329</v>
      </c>
      <c r="H43" s="332">
        <f t="shared" si="9"/>
        <v>11.697308819610978</v>
      </c>
      <c r="I43" s="133">
        <f t="shared" si="10"/>
        <v>13.189448441247004</v>
      </c>
      <c r="J43" s="133">
        <f t="shared" si="11"/>
        <v>61.257660538236081</v>
      </c>
      <c r="K43" s="148">
        <f t="shared" si="12"/>
        <v>25.579536370903277</v>
      </c>
    </row>
    <row r="44" spans="1:12">
      <c r="A44" s="154" t="s">
        <v>17</v>
      </c>
      <c r="B44" s="131">
        <f t="shared" si="3"/>
        <v>1800</v>
      </c>
      <c r="C44" s="332">
        <f t="shared" si="4"/>
        <v>6.4444444444444446</v>
      </c>
      <c r="D44" s="332">
        <f t="shared" si="5"/>
        <v>30.833333333333336</v>
      </c>
      <c r="E44" s="332">
        <f t="shared" si="6"/>
        <v>14.888888888888888</v>
      </c>
      <c r="F44" s="332">
        <f t="shared" si="7"/>
        <v>5.5555555555555554</v>
      </c>
      <c r="G44" s="332">
        <f t="shared" si="8"/>
        <v>32.166666666666664</v>
      </c>
      <c r="H44" s="332">
        <f t="shared" si="9"/>
        <v>10.111111111111111</v>
      </c>
      <c r="I44" s="133">
        <f t="shared" si="10"/>
        <v>12</v>
      </c>
      <c r="J44" s="133">
        <f t="shared" si="11"/>
        <v>63</v>
      </c>
      <c r="K44" s="148">
        <f t="shared" si="12"/>
        <v>25</v>
      </c>
    </row>
    <row r="45" spans="1:12">
      <c r="A45" s="154" t="s">
        <v>24</v>
      </c>
      <c r="B45" s="131">
        <f t="shared" si="3"/>
        <v>9106</v>
      </c>
      <c r="C45" s="332">
        <f t="shared" si="4"/>
        <v>7.8300021963540525</v>
      </c>
      <c r="D45" s="332">
        <f t="shared" si="5"/>
        <v>30.386558313200091</v>
      </c>
      <c r="E45" s="332">
        <f t="shared" si="6"/>
        <v>15.001098177026137</v>
      </c>
      <c r="F45" s="332">
        <f t="shared" si="7"/>
        <v>5.8313200087854167</v>
      </c>
      <c r="G45" s="332">
        <f t="shared" si="8"/>
        <v>31.770261366132218</v>
      </c>
      <c r="H45" s="332">
        <f t="shared" si="9"/>
        <v>9.1807599385020868</v>
      </c>
      <c r="I45" s="133">
        <f t="shared" si="10"/>
        <v>13.661322205139466</v>
      </c>
      <c r="J45" s="133">
        <f t="shared" si="11"/>
        <v>62.156819679332308</v>
      </c>
      <c r="K45" s="148">
        <f t="shared" si="12"/>
        <v>24.181858115528225</v>
      </c>
    </row>
    <row r="46" spans="1:12">
      <c r="A46" s="154" t="s">
        <v>28</v>
      </c>
      <c r="B46" s="131">
        <f t="shared" si="3"/>
        <v>4758</v>
      </c>
      <c r="C46" s="332">
        <f t="shared" si="4"/>
        <v>4.1824295922656578</v>
      </c>
      <c r="D46" s="332">
        <f t="shared" si="5"/>
        <v>34.9936948297604</v>
      </c>
      <c r="E46" s="332">
        <f t="shared" si="6"/>
        <v>14.859184531315679</v>
      </c>
      <c r="F46" s="332">
        <f t="shared" si="7"/>
        <v>3.4468263976460696</v>
      </c>
      <c r="G46" s="332">
        <f t="shared" si="8"/>
        <v>33.24926439680538</v>
      </c>
      <c r="H46" s="332">
        <f t="shared" si="9"/>
        <v>9.2686002522068094</v>
      </c>
      <c r="I46" s="133">
        <f t="shared" si="10"/>
        <v>7.6292559899117274</v>
      </c>
      <c r="J46" s="133">
        <f t="shared" si="11"/>
        <v>68.242959226565773</v>
      </c>
      <c r="K46" s="148">
        <f t="shared" si="12"/>
        <v>24.127784783522486</v>
      </c>
    </row>
    <row r="47" spans="1:12">
      <c r="A47" s="154" t="s">
        <v>42</v>
      </c>
      <c r="B47" s="131">
        <f t="shared" si="3"/>
        <v>2714</v>
      </c>
      <c r="C47" s="332">
        <f t="shared" si="4"/>
        <v>7.3691967575534267</v>
      </c>
      <c r="D47" s="332">
        <f t="shared" si="5"/>
        <v>33.456153279292558</v>
      </c>
      <c r="E47" s="332">
        <f t="shared" si="6"/>
        <v>15.401621223286662</v>
      </c>
      <c r="F47" s="332">
        <f t="shared" si="7"/>
        <v>5.1952837140751651</v>
      </c>
      <c r="G47" s="332">
        <f t="shared" si="8"/>
        <v>31.024318349299929</v>
      </c>
      <c r="H47" s="332">
        <f t="shared" si="9"/>
        <v>7.5534266764922631</v>
      </c>
      <c r="I47" s="133">
        <f t="shared" si="10"/>
        <v>12.564480471628592</v>
      </c>
      <c r="J47" s="133">
        <f t="shared" si="11"/>
        <v>64.480471628592483</v>
      </c>
      <c r="K47" s="148">
        <f t="shared" si="12"/>
        <v>22.955047899778926</v>
      </c>
    </row>
    <row r="48" spans="1:12">
      <c r="A48" s="154" t="s">
        <v>18</v>
      </c>
      <c r="B48" s="131">
        <f t="shared" si="3"/>
        <v>10818</v>
      </c>
      <c r="C48" s="332">
        <f t="shared" si="4"/>
        <v>6.9421334812349782</v>
      </c>
      <c r="D48" s="332">
        <f t="shared" si="5"/>
        <v>31.604732852652983</v>
      </c>
      <c r="E48" s="332">
        <f t="shared" si="6"/>
        <v>13.801072286929191</v>
      </c>
      <c r="F48" s="332">
        <f t="shared" si="7"/>
        <v>5.4908485856905154</v>
      </c>
      <c r="G48" s="332">
        <f t="shared" si="8"/>
        <v>33.314845627657604</v>
      </c>
      <c r="H48" s="332">
        <f t="shared" si="9"/>
        <v>8.8463671658347209</v>
      </c>
      <c r="I48" s="133">
        <f t="shared" si="10"/>
        <v>12.432982066925495</v>
      </c>
      <c r="J48" s="133">
        <f t="shared" si="11"/>
        <v>64.919578480310591</v>
      </c>
      <c r="K48" s="148">
        <f t="shared" si="12"/>
        <v>22.647439452763912</v>
      </c>
    </row>
    <row r="49" spans="1:11">
      <c r="A49" s="154" t="s">
        <v>19</v>
      </c>
      <c r="B49" s="131">
        <f t="shared" si="3"/>
        <v>4840</v>
      </c>
      <c r="C49" s="332">
        <f t="shared" si="4"/>
        <v>5</v>
      </c>
      <c r="D49" s="332">
        <f t="shared" si="5"/>
        <v>28.18181818181818</v>
      </c>
      <c r="E49" s="332">
        <f t="shared" si="6"/>
        <v>13.884297520661157</v>
      </c>
      <c r="F49" s="332">
        <f t="shared" si="7"/>
        <v>4.0909090909090908</v>
      </c>
      <c r="G49" s="332">
        <f t="shared" si="8"/>
        <v>33.884297520661157</v>
      </c>
      <c r="H49" s="332">
        <f t="shared" si="9"/>
        <v>14.958677685950414</v>
      </c>
      <c r="I49" s="133">
        <f t="shared" si="10"/>
        <v>9.0909090909090917</v>
      </c>
      <c r="J49" s="133">
        <f t="shared" si="11"/>
        <v>62.066115702479344</v>
      </c>
      <c r="K49" s="148">
        <f t="shared" si="12"/>
        <v>28.84297520661157</v>
      </c>
    </row>
    <row r="50" spans="1:11">
      <c r="A50" s="154" t="s">
        <v>20</v>
      </c>
      <c r="B50" s="131">
        <f t="shared" si="3"/>
        <v>1382</v>
      </c>
      <c r="C50" s="332">
        <f t="shared" si="4"/>
        <v>6.2228654124457305</v>
      </c>
      <c r="D50" s="332">
        <f t="shared" si="5"/>
        <v>27.279305354558609</v>
      </c>
      <c r="E50" s="332">
        <f t="shared" si="6"/>
        <v>13.458755426917509</v>
      </c>
      <c r="F50" s="332">
        <f t="shared" si="7"/>
        <v>4.1244573082489149</v>
      </c>
      <c r="G50" s="332">
        <f t="shared" si="8"/>
        <v>31.47612156295224</v>
      </c>
      <c r="H50" s="332">
        <f t="shared" si="9"/>
        <v>17.438494934876989</v>
      </c>
      <c r="I50" s="133">
        <f t="shared" si="10"/>
        <v>10.347322720694645</v>
      </c>
      <c r="J50" s="133">
        <f t="shared" si="11"/>
        <v>58.755426917510853</v>
      </c>
      <c r="K50" s="148">
        <f t="shared" si="12"/>
        <v>30.897250361794498</v>
      </c>
    </row>
    <row r="51" spans="1:11">
      <c r="A51" s="154" t="s">
        <v>40</v>
      </c>
      <c r="B51" s="131">
        <f t="shared" si="3"/>
        <v>2925</v>
      </c>
      <c r="C51" s="332">
        <f t="shared" si="4"/>
        <v>4.9572649572649574</v>
      </c>
      <c r="D51" s="332">
        <f t="shared" si="5"/>
        <v>27.658119658119656</v>
      </c>
      <c r="E51" s="332">
        <f t="shared" si="6"/>
        <v>12.923076923076923</v>
      </c>
      <c r="F51" s="332">
        <f t="shared" si="7"/>
        <v>4.5128205128205128</v>
      </c>
      <c r="G51" s="332">
        <f t="shared" si="8"/>
        <v>34.666666666666671</v>
      </c>
      <c r="H51" s="332">
        <f t="shared" si="9"/>
        <v>15.282051282051281</v>
      </c>
      <c r="I51" s="133">
        <f t="shared" si="10"/>
        <v>9.4700854700854702</v>
      </c>
      <c r="J51" s="133">
        <f t="shared" si="11"/>
        <v>62.324786324786331</v>
      </c>
      <c r="K51" s="148">
        <f t="shared" si="12"/>
        <v>28.205128205128204</v>
      </c>
    </row>
    <row r="52" spans="1:11">
      <c r="A52" s="154" t="s">
        <v>41</v>
      </c>
      <c r="B52" s="131">
        <f t="shared" si="3"/>
        <v>1568</v>
      </c>
      <c r="C52" s="332">
        <f t="shared" si="4"/>
        <v>5.6122448979591839</v>
      </c>
      <c r="D52" s="332">
        <f t="shared" si="5"/>
        <v>26.658163265306122</v>
      </c>
      <c r="E52" s="332">
        <f t="shared" si="6"/>
        <v>13.966836734693878</v>
      </c>
      <c r="F52" s="332">
        <f t="shared" si="7"/>
        <v>4.9744897959183669</v>
      </c>
      <c r="G52" s="332">
        <f t="shared" si="8"/>
        <v>33.354591836734691</v>
      </c>
      <c r="H52" s="332">
        <f t="shared" si="9"/>
        <v>15.369897959183673</v>
      </c>
      <c r="I52" s="133">
        <f t="shared" si="10"/>
        <v>10.586734693877551</v>
      </c>
      <c r="J52" s="133">
        <f t="shared" si="11"/>
        <v>60.012755102040813</v>
      </c>
      <c r="K52" s="148">
        <f t="shared" si="12"/>
        <v>29.336734693877553</v>
      </c>
    </row>
    <row r="53" spans="1:11" ht="15" customHeight="1">
      <c r="A53" s="157" t="s">
        <v>21</v>
      </c>
      <c r="B53" s="132">
        <f t="shared" si="3"/>
        <v>92921</v>
      </c>
      <c r="C53" s="333">
        <f t="shared" si="4"/>
        <v>6.2020425953229088</v>
      </c>
      <c r="D53" s="333">
        <f t="shared" si="5"/>
        <v>31.172716608732149</v>
      </c>
      <c r="E53" s="333">
        <f t="shared" si="6"/>
        <v>14.520937140151311</v>
      </c>
      <c r="F53" s="333">
        <f t="shared" si="7"/>
        <v>4.8869469764638778</v>
      </c>
      <c r="G53" s="333">
        <f t="shared" si="8"/>
        <v>32.826809870750424</v>
      </c>
      <c r="H53" s="333">
        <f t="shared" si="9"/>
        <v>10.39054680857933</v>
      </c>
      <c r="I53" s="134">
        <f t="shared" si="10"/>
        <v>11.088989571786787</v>
      </c>
      <c r="J53" s="134">
        <f t="shared" si="11"/>
        <v>63.999526479482569</v>
      </c>
      <c r="K53" s="149">
        <f t="shared" si="12"/>
        <v>24.911483948730641</v>
      </c>
    </row>
    <row r="54" spans="1:11" ht="9" customHeight="1">
      <c r="A54" s="59"/>
      <c r="B54" s="43"/>
      <c r="C54" s="32"/>
      <c r="D54" s="32"/>
      <c r="E54" s="32"/>
      <c r="F54" s="32"/>
      <c r="G54" s="32"/>
      <c r="H54" s="32"/>
      <c r="I54" s="32"/>
      <c r="J54" s="32"/>
      <c r="K54" s="32"/>
    </row>
    <row r="55" spans="1:11" s="54" customFormat="1" ht="9">
      <c r="A55" s="69" t="s">
        <v>156</v>
      </c>
      <c r="J55" s="72"/>
    </row>
    <row r="56" spans="1:11">
      <c r="B56" s="33"/>
      <c r="E56" s="33"/>
    </row>
  </sheetData>
  <mergeCells count="10">
    <mergeCell ref="I7:K7"/>
    <mergeCell ref="C32:E32"/>
    <mergeCell ref="F32:H32"/>
    <mergeCell ref="I32:K32"/>
    <mergeCell ref="A32:A33"/>
    <mergeCell ref="A7:A8"/>
    <mergeCell ref="B7:B8"/>
    <mergeCell ref="B32:B33"/>
    <mergeCell ref="C7:E7"/>
    <mergeCell ref="F7:H7"/>
  </mergeCells>
  <phoneticPr fontId="7" type="noConversion"/>
  <hyperlinks>
    <hyperlink ref="K1" location="F!A1" display="Retour au menu" xr:uid="{00000000-0004-0000-0600-000000000000}"/>
  </hyperlinks>
  <pageMargins left="0.7" right="0.7" top="0.75" bottom="0.75" header="0.3" footer="0.3"/>
  <pageSetup paperSize="9" scale="88" fitToHeight="2" orientation="landscape" r:id="rId1"/>
  <headerFooter alignWithMargins="0">
    <oddFooter>&amp;L&amp;8&amp;K002060Le marché du travail bruxellois : Données statistiques - Caractéristiques des communes de la Région bruxelloise
Elaboration : view.brussels, www.actiris.be&amp;R&amp;8F &amp;P</oddFooter>
  </headerFooter>
  <rowBreaks count="1" manualBreakCount="1">
    <brk id="30" max="10"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55"/>
  <sheetViews>
    <sheetView showGridLines="0" zoomScaleNormal="100" zoomScaleSheetLayoutView="80" workbookViewId="0"/>
  </sheetViews>
  <sheetFormatPr baseColWidth="10" defaultColWidth="11.42578125" defaultRowHeight="11.25"/>
  <cols>
    <col min="1" max="1" width="18.7109375" style="10" customWidth="1"/>
    <col min="2" max="2" width="7.7109375" style="10" customWidth="1"/>
    <col min="3" max="14" width="8.7109375" style="10" customWidth="1"/>
    <col min="15" max="15" width="5.7109375" style="10" customWidth="1"/>
    <col min="16" max="16" width="6" style="10" customWidth="1"/>
    <col min="17" max="21" width="5.7109375" style="10" customWidth="1"/>
    <col min="22" max="16384" width="11.42578125" style="10"/>
  </cols>
  <sheetData>
    <row r="1" spans="1:17" ht="23.25">
      <c r="A1" s="55" t="s">
        <v>109</v>
      </c>
      <c r="N1" s="53" t="s">
        <v>107</v>
      </c>
    </row>
    <row r="2" spans="1:17" s="61" customFormat="1" ht="3" customHeight="1">
      <c r="A2" s="60"/>
    </row>
    <row r="3" spans="1:17" s="61" customFormat="1" ht="15.75" customHeight="1">
      <c r="A3" s="62" t="s">
        <v>113</v>
      </c>
    </row>
    <row r="4" spans="1:17" s="61" customFormat="1" ht="4.5" customHeight="1">
      <c r="A4" s="62"/>
    </row>
    <row r="5" spans="1:17" ht="19.5" customHeight="1">
      <c r="A5" s="73" t="s">
        <v>189</v>
      </c>
      <c r="B5" s="52"/>
      <c r="C5" s="52"/>
      <c r="D5" s="52"/>
      <c r="E5" s="52"/>
      <c r="F5" s="52"/>
      <c r="G5" s="52"/>
      <c r="H5" s="52"/>
      <c r="I5" s="52"/>
      <c r="J5" s="52"/>
      <c r="K5" s="52"/>
      <c r="L5" s="52"/>
      <c r="M5" s="52"/>
      <c r="N5" s="52"/>
    </row>
    <row r="6" spans="1:17" ht="4.5" customHeight="1"/>
    <row r="7" spans="1:17" ht="12.75" customHeight="1">
      <c r="A7" s="377" t="s">
        <v>59</v>
      </c>
      <c r="B7" s="402" t="s">
        <v>33</v>
      </c>
      <c r="C7" s="418" t="s">
        <v>6</v>
      </c>
      <c r="D7" s="417"/>
      <c r="E7" s="417"/>
      <c r="F7" s="417"/>
      <c r="G7" s="417" t="s">
        <v>7</v>
      </c>
      <c r="H7" s="417"/>
      <c r="I7" s="417"/>
      <c r="J7" s="417"/>
      <c r="K7" s="417" t="s">
        <v>8</v>
      </c>
      <c r="L7" s="417"/>
      <c r="M7" s="417"/>
      <c r="N7" s="371"/>
    </row>
    <row r="8" spans="1:17" s="76" customFormat="1" ht="60" customHeight="1">
      <c r="A8" s="378"/>
      <c r="B8" s="403"/>
      <c r="C8" s="159" t="s">
        <v>61</v>
      </c>
      <c r="D8" s="265" t="s">
        <v>62</v>
      </c>
      <c r="E8" s="265" t="s">
        <v>63</v>
      </c>
      <c r="F8" s="265" t="s">
        <v>154</v>
      </c>
      <c r="G8" s="265" t="s">
        <v>61</v>
      </c>
      <c r="H8" s="265" t="s">
        <v>62</v>
      </c>
      <c r="I8" s="265" t="s">
        <v>63</v>
      </c>
      <c r="J8" s="265" t="s">
        <v>154</v>
      </c>
      <c r="K8" s="265" t="s">
        <v>61</v>
      </c>
      <c r="L8" s="265" t="s">
        <v>62</v>
      </c>
      <c r="M8" s="265" t="s">
        <v>63</v>
      </c>
      <c r="N8" s="334" t="s">
        <v>154</v>
      </c>
    </row>
    <row r="9" spans="1:17" ht="12" customHeight="1">
      <c r="A9" s="125" t="s">
        <v>9</v>
      </c>
      <c r="B9" s="131">
        <v>10631</v>
      </c>
      <c r="C9" s="131">
        <v>1313</v>
      </c>
      <c r="D9" s="131">
        <v>1232</v>
      </c>
      <c r="E9" s="131">
        <v>556</v>
      </c>
      <c r="F9" s="131">
        <v>2603</v>
      </c>
      <c r="G9" s="131">
        <v>764</v>
      </c>
      <c r="H9" s="131">
        <v>1015</v>
      </c>
      <c r="I9" s="131">
        <v>646</v>
      </c>
      <c r="J9" s="131">
        <v>2502</v>
      </c>
      <c r="K9" s="131">
        <v>2077</v>
      </c>
      <c r="L9" s="131">
        <v>2247</v>
      </c>
      <c r="M9" s="131">
        <v>1202</v>
      </c>
      <c r="N9" s="126">
        <v>5105</v>
      </c>
      <c r="O9" s="35"/>
      <c r="P9" s="35"/>
      <c r="Q9" s="35"/>
    </row>
    <row r="10" spans="1:17" ht="12" customHeight="1">
      <c r="A10" s="125" t="s">
        <v>10</v>
      </c>
      <c r="B10" s="131">
        <v>1654</v>
      </c>
      <c r="C10" s="131">
        <v>134</v>
      </c>
      <c r="D10" s="131">
        <v>182</v>
      </c>
      <c r="E10" s="131">
        <v>248</v>
      </c>
      <c r="F10" s="131">
        <v>263</v>
      </c>
      <c r="G10" s="131">
        <v>73</v>
      </c>
      <c r="H10" s="131">
        <v>150</v>
      </c>
      <c r="I10" s="131">
        <v>257</v>
      </c>
      <c r="J10" s="131">
        <v>347</v>
      </c>
      <c r="K10" s="131">
        <v>207</v>
      </c>
      <c r="L10" s="131">
        <v>332</v>
      </c>
      <c r="M10" s="131">
        <v>505</v>
      </c>
      <c r="N10" s="126">
        <v>610</v>
      </c>
      <c r="O10" s="35"/>
      <c r="P10" s="35"/>
      <c r="Q10" s="35"/>
    </row>
    <row r="11" spans="1:17" ht="12" customHeight="1">
      <c r="A11" s="125" t="s">
        <v>23</v>
      </c>
      <c r="B11" s="131">
        <v>1644</v>
      </c>
      <c r="C11" s="131">
        <v>196</v>
      </c>
      <c r="D11" s="131">
        <v>224</v>
      </c>
      <c r="E11" s="131">
        <v>111</v>
      </c>
      <c r="F11" s="131">
        <v>271</v>
      </c>
      <c r="G11" s="131">
        <v>129</v>
      </c>
      <c r="H11" s="131">
        <v>210</v>
      </c>
      <c r="I11" s="131">
        <v>143</v>
      </c>
      <c r="J11" s="131">
        <v>358</v>
      </c>
      <c r="K11" s="131">
        <v>325</v>
      </c>
      <c r="L11" s="131">
        <v>435</v>
      </c>
      <c r="M11" s="131">
        <v>254</v>
      </c>
      <c r="N11" s="126">
        <v>629</v>
      </c>
      <c r="O11" s="35"/>
      <c r="P11" s="35"/>
      <c r="Q11" s="35"/>
    </row>
    <row r="12" spans="1:17" ht="12" customHeight="1">
      <c r="A12" s="125" t="s">
        <v>11</v>
      </c>
      <c r="B12" s="131">
        <v>15551</v>
      </c>
      <c r="C12" s="131">
        <v>1756</v>
      </c>
      <c r="D12" s="131">
        <v>1786</v>
      </c>
      <c r="E12" s="131">
        <v>1211</v>
      </c>
      <c r="F12" s="131">
        <v>3729</v>
      </c>
      <c r="G12" s="131">
        <v>877</v>
      </c>
      <c r="H12" s="131">
        <v>1381</v>
      </c>
      <c r="I12" s="131">
        <v>1295</v>
      </c>
      <c r="J12" s="131">
        <v>3517</v>
      </c>
      <c r="K12" s="131">
        <v>2633</v>
      </c>
      <c r="L12" s="131">
        <v>3167</v>
      </c>
      <c r="M12" s="131">
        <v>2505</v>
      </c>
      <c r="N12" s="126">
        <v>7246</v>
      </c>
      <c r="O12" s="35"/>
      <c r="P12" s="35"/>
      <c r="Q12" s="35"/>
    </row>
    <row r="13" spans="1:17" ht="12" customHeight="1">
      <c r="A13" s="125" t="s">
        <v>12</v>
      </c>
      <c r="B13" s="131">
        <v>3494</v>
      </c>
      <c r="C13" s="131">
        <v>271</v>
      </c>
      <c r="D13" s="131">
        <v>379</v>
      </c>
      <c r="E13" s="131">
        <v>398</v>
      </c>
      <c r="F13" s="131">
        <v>736</v>
      </c>
      <c r="G13" s="131">
        <v>181</v>
      </c>
      <c r="H13" s="131">
        <v>229</v>
      </c>
      <c r="I13" s="131">
        <v>458</v>
      </c>
      <c r="J13" s="131">
        <v>842</v>
      </c>
      <c r="K13" s="131">
        <v>452</v>
      </c>
      <c r="L13" s="131">
        <v>608</v>
      </c>
      <c r="M13" s="131">
        <v>856</v>
      </c>
      <c r="N13" s="126">
        <v>1578</v>
      </c>
      <c r="O13" s="35"/>
      <c r="P13" s="35"/>
      <c r="Q13" s="35"/>
    </row>
    <row r="14" spans="1:17" ht="12" customHeight="1">
      <c r="A14" s="125" t="s">
        <v>13</v>
      </c>
      <c r="B14" s="131">
        <v>3026</v>
      </c>
      <c r="C14" s="131">
        <v>324</v>
      </c>
      <c r="D14" s="131">
        <v>366</v>
      </c>
      <c r="E14" s="131">
        <v>174</v>
      </c>
      <c r="F14" s="131">
        <v>539</v>
      </c>
      <c r="G14" s="131">
        <v>238</v>
      </c>
      <c r="H14" s="131">
        <v>377</v>
      </c>
      <c r="I14" s="131">
        <v>231</v>
      </c>
      <c r="J14" s="131">
        <v>777</v>
      </c>
      <c r="K14" s="131">
        <v>562</v>
      </c>
      <c r="L14" s="131">
        <v>743</v>
      </c>
      <c r="M14" s="131">
        <v>405</v>
      </c>
      <c r="N14" s="126">
        <v>1316</v>
      </c>
      <c r="O14" s="35"/>
      <c r="P14" s="35"/>
      <c r="Q14" s="35"/>
    </row>
    <row r="15" spans="1:17" ht="12" customHeight="1">
      <c r="A15" s="125" t="s">
        <v>14</v>
      </c>
      <c r="B15" s="131">
        <v>5255</v>
      </c>
      <c r="C15" s="131">
        <v>492</v>
      </c>
      <c r="D15" s="131">
        <v>547</v>
      </c>
      <c r="E15" s="131">
        <v>668</v>
      </c>
      <c r="F15" s="131">
        <v>978</v>
      </c>
      <c r="G15" s="131">
        <v>290</v>
      </c>
      <c r="H15" s="131">
        <v>409</v>
      </c>
      <c r="I15" s="131">
        <v>815</v>
      </c>
      <c r="J15" s="131">
        <v>1056</v>
      </c>
      <c r="K15" s="131">
        <v>782</v>
      </c>
      <c r="L15" s="131">
        <v>956</v>
      </c>
      <c r="M15" s="131">
        <v>1483</v>
      </c>
      <c r="N15" s="126">
        <v>2034</v>
      </c>
      <c r="O15" s="35"/>
      <c r="P15" s="35"/>
      <c r="Q15" s="35"/>
    </row>
    <row r="16" spans="1:17" ht="12" customHeight="1">
      <c r="A16" s="125" t="s">
        <v>15</v>
      </c>
      <c r="B16" s="131">
        <v>1641</v>
      </c>
      <c r="C16" s="131">
        <v>187</v>
      </c>
      <c r="D16" s="131">
        <v>216</v>
      </c>
      <c r="E16" s="131">
        <v>105</v>
      </c>
      <c r="F16" s="131">
        <v>291</v>
      </c>
      <c r="G16" s="131">
        <v>126</v>
      </c>
      <c r="H16" s="131">
        <v>197</v>
      </c>
      <c r="I16" s="131">
        <v>123</v>
      </c>
      <c r="J16" s="131">
        <v>397</v>
      </c>
      <c r="K16" s="131">
        <v>313</v>
      </c>
      <c r="L16" s="131">
        <v>412</v>
      </c>
      <c r="M16" s="131">
        <v>227</v>
      </c>
      <c r="N16" s="126">
        <v>689</v>
      </c>
      <c r="O16" s="35"/>
      <c r="P16" s="35"/>
      <c r="Q16" s="35"/>
    </row>
    <row r="17" spans="1:17" ht="12" customHeight="1">
      <c r="A17" s="125" t="s">
        <v>5</v>
      </c>
      <c r="B17" s="131">
        <v>6363</v>
      </c>
      <c r="C17" s="131">
        <v>476</v>
      </c>
      <c r="D17" s="131">
        <v>639</v>
      </c>
      <c r="E17" s="131">
        <v>891</v>
      </c>
      <c r="F17" s="131">
        <v>1360</v>
      </c>
      <c r="G17" s="131">
        <v>221</v>
      </c>
      <c r="H17" s="131">
        <v>426</v>
      </c>
      <c r="I17" s="131">
        <v>1061</v>
      </c>
      <c r="J17" s="131">
        <v>1287</v>
      </c>
      <c r="K17" s="131">
        <v>698</v>
      </c>
      <c r="L17" s="131">
        <v>1065</v>
      </c>
      <c r="M17" s="131">
        <v>1952</v>
      </c>
      <c r="N17" s="126">
        <v>2648</v>
      </c>
      <c r="O17" s="35"/>
      <c r="P17" s="35"/>
      <c r="Q17" s="35"/>
    </row>
    <row r="18" spans="1:17" ht="12" customHeight="1">
      <c r="A18" s="125" t="s">
        <v>16</v>
      </c>
      <c r="B18" s="131">
        <v>3753</v>
      </c>
      <c r="C18" s="131">
        <v>433</v>
      </c>
      <c r="D18" s="131">
        <v>448</v>
      </c>
      <c r="E18" s="131">
        <v>268</v>
      </c>
      <c r="F18" s="131">
        <v>691</v>
      </c>
      <c r="G18" s="131">
        <v>274</v>
      </c>
      <c r="H18" s="131">
        <v>425</v>
      </c>
      <c r="I18" s="131">
        <v>321</v>
      </c>
      <c r="J18" s="131">
        <v>894</v>
      </c>
      <c r="K18" s="131">
        <v>707</v>
      </c>
      <c r="L18" s="131">
        <v>873</v>
      </c>
      <c r="M18" s="131">
        <v>589</v>
      </c>
      <c r="N18" s="126">
        <v>1585</v>
      </c>
      <c r="O18" s="35"/>
      <c r="P18" s="35"/>
      <c r="Q18" s="35"/>
    </row>
    <row r="19" spans="1:17" ht="12" customHeight="1">
      <c r="A19" s="125" t="s">
        <v>17</v>
      </c>
      <c r="B19" s="131">
        <v>1800</v>
      </c>
      <c r="C19" s="131">
        <v>190</v>
      </c>
      <c r="D19" s="131">
        <v>191</v>
      </c>
      <c r="E19" s="131">
        <v>127</v>
      </c>
      <c r="F19" s="131">
        <v>431</v>
      </c>
      <c r="G19" s="131">
        <v>116</v>
      </c>
      <c r="H19" s="131">
        <v>182</v>
      </c>
      <c r="I19" s="131">
        <v>113</v>
      </c>
      <c r="J19" s="131">
        <v>450</v>
      </c>
      <c r="K19" s="131">
        <v>307</v>
      </c>
      <c r="L19" s="131">
        <v>373</v>
      </c>
      <c r="M19" s="131">
        <v>240</v>
      </c>
      <c r="N19" s="126">
        <v>880</v>
      </c>
      <c r="O19" s="35"/>
      <c r="P19" s="35"/>
      <c r="Q19" s="35"/>
    </row>
    <row r="20" spans="1:17" ht="12" customHeight="1">
      <c r="A20" s="125" t="s">
        <v>24</v>
      </c>
      <c r="B20" s="131">
        <v>9106</v>
      </c>
      <c r="C20" s="131">
        <v>1171</v>
      </c>
      <c r="D20" s="131">
        <v>1082</v>
      </c>
      <c r="E20" s="131">
        <v>429</v>
      </c>
      <c r="F20" s="131">
        <v>2164</v>
      </c>
      <c r="G20" s="131">
        <v>667</v>
      </c>
      <c r="H20" s="131">
        <v>961</v>
      </c>
      <c r="I20" s="131">
        <v>548</v>
      </c>
      <c r="J20" s="131">
        <v>2086</v>
      </c>
      <c r="K20" s="131">
        <v>1838</v>
      </c>
      <c r="L20" s="131">
        <v>2043</v>
      </c>
      <c r="M20" s="131">
        <v>977</v>
      </c>
      <c r="N20" s="126">
        <v>4249</v>
      </c>
      <c r="O20" s="35"/>
      <c r="P20" s="35"/>
      <c r="Q20" s="35"/>
    </row>
    <row r="21" spans="1:17" ht="12" customHeight="1">
      <c r="A21" s="125" t="s">
        <v>28</v>
      </c>
      <c r="B21" s="131">
        <v>4758</v>
      </c>
      <c r="C21" s="131">
        <v>397</v>
      </c>
      <c r="D21" s="131">
        <v>462</v>
      </c>
      <c r="E21" s="131">
        <v>648</v>
      </c>
      <c r="F21" s="131">
        <v>1064</v>
      </c>
      <c r="G21" s="131">
        <v>228</v>
      </c>
      <c r="H21" s="131">
        <v>307</v>
      </c>
      <c r="I21" s="131">
        <v>751</v>
      </c>
      <c r="J21" s="131">
        <v>901</v>
      </c>
      <c r="K21" s="131">
        <v>625</v>
      </c>
      <c r="L21" s="131">
        <v>770</v>
      </c>
      <c r="M21" s="131">
        <v>1399</v>
      </c>
      <c r="N21" s="126">
        <v>1964</v>
      </c>
      <c r="O21" s="35"/>
      <c r="P21" s="35"/>
      <c r="Q21" s="35"/>
    </row>
    <row r="22" spans="1:17" ht="12" customHeight="1">
      <c r="A22" s="125" t="s">
        <v>42</v>
      </c>
      <c r="B22" s="131">
        <v>2714</v>
      </c>
      <c r="C22" s="131">
        <v>336</v>
      </c>
      <c r="D22" s="131">
        <v>255</v>
      </c>
      <c r="E22" s="131">
        <v>166</v>
      </c>
      <c r="F22" s="131">
        <v>769</v>
      </c>
      <c r="G22" s="131">
        <v>132</v>
      </c>
      <c r="H22" s="131">
        <v>191</v>
      </c>
      <c r="I22" s="131">
        <v>191</v>
      </c>
      <c r="J22" s="131">
        <v>674</v>
      </c>
      <c r="K22" s="131">
        <v>468</v>
      </c>
      <c r="L22" s="131">
        <v>446</v>
      </c>
      <c r="M22" s="131">
        <v>356</v>
      </c>
      <c r="N22" s="126">
        <v>1443</v>
      </c>
      <c r="O22" s="35"/>
      <c r="P22" s="35"/>
      <c r="Q22" s="35"/>
    </row>
    <row r="23" spans="1:17" ht="12" customHeight="1">
      <c r="A23" s="125" t="s">
        <v>18</v>
      </c>
      <c r="B23" s="131">
        <v>10818</v>
      </c>
      <c r="C23" s="131">
        <v>1191</v>
      </c>
      <c r="D23" s="131">
        <v>1208</v>
      </c>
      <c r="E23" s="131">
        <v>823</v>
      </c>
      <c r="F23" s="131">
        <v>2441</v>
      </c>
      <c r="G23" s="131">
        <v>707</v>
      </c>
      <c r="H23" s="131">
        <v>897</v>
      </c>
      <c r="I23" s="131">
        <v>999</v>
      </c>
      <c r="J23" s="131">
        <v>2552</v>
      </c>
      <c r="K23" s="131">
        <v>1898</v>
      </c>
      <c r="L23" s="131">
        <v>2105</v>
      </c>
      <c r="M23" s="131">
        <v>1822</v>
      </c>
      <c r="N23" s="126">
        <v>4994</v>
      </c>
      <c r="O23" s="35"/>
      <c r="P23" s="35"/>
      <c r="Q23" s="35"/>
    </row>
    <row r="24" spans="1:17" ht="12" customHeight="1">
      <c r="A24" s="125" t="s">
        <v>19</v>
      </c>
      <c r="B24" s="131">
        <v>4840</v>
      </c>
      <c r="C24" s="131">
        <v>368</v>
      </c>
      <c r="D24" s="131">
        <v>543</v>
      </c>
      <c r="E24" s="131">
        <v>636</v>
      </c>
      <c r="F24" s="131">
        <v>731</v>
      </c>
      <c r="G24" s="131">
        <v>279</v>
      </c>
      <c r="H24" s="131">
        <v>495</v>
      </c>
      <c r="I24" s="131">
        <v>810</v>
      </c>
      <c r="J24" s="131">
        <v>978</v>
      </c>
      <c r="K24" s="131">
        <v>647</v>
      </c>
      <c r="L24" s="131">
        <v>1038</v>
      </c>
      <c r="M24" s="131">
        <v>1446</v>
      </c>
      <c r="N24" s="126">
        <v>1709</v>
      </c>
      <c r="O24" s="35"/>
      <c r="P24" s="35"/>
      <c r="Q24" s="35"/>
    </row>
    <row r="25" spans="1:17" ht="12" customHeight="1">
      <c r="A25" s="125" t="s">
        <v>20</v>
      </c>
      <c r="B25" s="131">
        <v>1382</v>
      </c>
      <c r="C25" s="131">
        <v>103</v>
      </c>
      <c r="D25" s="131">
        <v>178</v>
      </c>
      <c r="E25" s="131">
        <v>205</v>
      </c>
      <c r="F25" s="131">
        <v>163</v>
      </c>
      <c r="G25" s="131">
        <v>81</v>
      </c>
      <c r="H25" s="131">
        <v>143</v>
      </c>
      <c r="I25" s="131">
        <v>271</v>
      </c>
      <c r="J25" s="131">
        <v>238</v>
      </c>
      <c r="K25" s="131">
        <v>184</v>
      </c>
      <c r="L25" s="131">
        <v>321</v>
      </c>
      <c r="M25" s="131">
        <v>476</v>
      </c>
      <c r="N25" s="126">
        <v>401</v>
      </c>
      <c r="O25" s="35"/>
      <c r="P25" s="35"/>
      <c r="Q25" s="35"/>
    </row>
    <row r="26" spans="1:17" ht="12" customHeight="1">
      <c r="A26" s="125" t="s">
        <v>40</v>
      </c>
      <c r="B26" s="131">
        <v>2925</v>
      </c>
      <c r="C26" s="131">
        <v>229</v>
      </c>
      <c r="D26" s="131">
        <v>318</v>
      </c>
      <c r="E26" s="131">
        <v>334</v>
      </c>
      <c r="F26" s="131">
        <v>451</v>
      </c>
      <c r="G26" s="131">
        <v>160</v>
      </c>
      <c r="H26" s="131">
        <v>269</v>
      </c>
      <c r="I26" s="131">
        <v>415</v>
      </c>
      <c r="J26" s="131">
        <v>749</v>
      </c>
      <c r="K26" s="131">
        <v>389</v>
      </c>
      <c r="L26" s="131">
        <v>587</v>
      </c>
      <c r="M26" s="131">
        <v>749</v>
      </c>
      <c r="N26" s="126">
        <v>1200</v>
      </c>
      <c r="O26" s="35"/>
      <c r="P26" s="35"/>
      <c r="Q26" s="35"/>
    </row>
    <row r="27" spans="1:17" ht="12" customHeight="1">
      <c r="A27" s="125" t="s">
        <v>41</v>
      </c>
      <c r="B27" s="131">
        <v>1568</v>
      </c>
      <c r="C27" s="131">
        <v>109</v>
      </c>
      <c r="D27" s="131">
        <v>149</v>
      </c>
      <c r="E27" s="131">
        <v>220</v>
      </c>
      <c r="F27" s="131">
        <v>248</v>
      </c>
      <c r="G27" s="131">
        <v>73</v>
      </c>
      <c r="H27" s="131">
        <v>130</v>
      </c>
      <c r="I27" s="131">
        <v>280</v>
      </c>
      <c r="J27" s="131">
        <v>360</v>
      </c>
      <c r="K27" s="131">
        <v>182</v>
      </c>
      <c r="L27" s="131">
        <v>279</v>
      </c>
      <c r="M27" s="131">
        <v>500</v>
      </c>
      <c r="N27" s="126">
        <v>607</v>
      </c>
      <c r="O27" s="35"/>
      <c r="P27" s="35"/>
      <c r="Q27" s="35"/>
    </row>
    <row r="28" spans="1:17" ht="15" customHeight="1">
      <c r="A28" s="127" t="s">
        <v>21</v>
      </c>
      <c r="B28" s="132">
        <v>92921</v>
      </c>
      <c r="C28" s="132">
        <v>9675</v>
      </c>
      <c r="D28" s="132">
        <v>10407</v>
      </c>
      <c r="E28" s="132">
        <v>8217</v>
      </c>
      <c r="F28" s="132">
        <v>19923</v>
      </c>
      <c r="G28" s="132">
        <v>5616</v>
      </c>
      <c r="H28" s="132">
        <v>8392</v>
      </c>
      <c r="I28" s="132">
        <v>9726</v>
      </c>
      <c r="J28" s="132">
        <v>20965</v>
      </c>
      <c r="K28" s="132">
        <v>15291</v>
      </c>
      <c r="L28" s="132">
        <v>18799</v>
      </c>
      <c r="M28" s="132">
        <v>17944</v>
      </c>
      <c r="N28" s="128">
        <v>40888</v>
      </c>
      <c r="P28" s="35"/>
      <c r="Q28" s="38"/>
    </row>
    <row r="29" spans="1:17" ht="3.95" customHeight="1">
      <c r="A29" s="77"/>
      <c r="B29" s="38"/>
      <c r="C29" s="38"/>
      <c r="D29" s="38"/>
      <c r="E29" s="38"/>
      <c r="F29" s="38"/>
      <c r="G29" s="38"/>
      <c r="H29" s="38"/>
      <c r="I29" s="38"/>
      <c r="J29" s="38"/>
      <c r="K29" s="38"/>
      <c r="L29" s="38"/>
      <c r="M29" s="38"/>
      <c r="N29" s="38"/>
    </row>
    <row r="30" spans="1:17" s="54" customFormat="1" ht="9">
      <c r="A30" s="69" t="s">
        <v>156</v>
      </c>
      <c r="J30" s="72"/>
    </row>
    <row r="31" spans="1:17" ht="4.5" customHeight="1">
      <c r="C31" s="35"/>
      <c r="E31" s="35"/>
    </row>
    <row r="32" spans="1:17" ht="12.75" customHeight="1">
      <c r="A32" s="377" t="s">
        <v>60</v>
      </c>
      <c r="B32" s="402" t="s">
        <v>33</v>
      </c>
      <c r="C32" s="418" t="s">
        <v>6</v>
      </c>
      <c r="D32" s="417"/>
      <c r="E32" s="417"/>
      <c r="F32" s="417"/>
      <c r="G32" s="417" t="s">
        <v>7</v>
      </c>
      <c r="H32" s="417"/>
      <c r="I32" s="417"/>
      <c r="J32" s="417"/>
      <c r="K32" s="417" t="s">
        <v>8</v>
      </c>
      <c r="L32" s="417"/>
      <c r="M32" s="417"/>
      <c r="N32" s="371"/>
    </row>
    <row r="33" spans="1:14" s="4" customFormat="1" ht="60" customHeight="1">
      <c r="A33" s="378"/>
      <c r="B33" s="403"/>
      <c r="C33" s="159" t="s">
        <v>61</v>
      </c>
      <c r="D33" s="265" t="s">
        <v>62</v>
      </c>
      <c r="E33" s="265" t="s">
        <v>63</v>
      </c>
      <c r="F33" s="265" t="s">
        <v>154</v>
      </c>
      <c r="G33" s="265" t="s">
        <v>61</v>
      </c>
      <c r="H33" s="265" t="s">
        <v>62</v>
      </c>
      <c r="I33" s="265" t="s">
        <v>63</v>
      </c>
      <c r="J33" s="265" t="s">
        <v>154</v>
      </c>
      <c r="K33" s="265" t="s">
        <v>61</v>
      </c>
      <c r="L33" s="265" t="s">
        <v>62</v>
      </c>
      <c r="M33" s="265" t="s">
        <v>63</v>
      </c>
      <c r="N33" s="334" t="s">
        <v>154</v>
      </c>
    </row>
    <row r="34" spans="1:14" ht="12" customHeight="1">
      <c r="A34" s="125" t="s">
        <v>9</v>
      </c>
      <c r="B34" s="131">
        <f>B9</f>
        <v>10631</v>
      </c>
      <c r="C34" s="133">
        <f>C9/$B9*100</f>
        <v>12.350672561377104</v>
      </c>
      <c r="D34" s="133">
        <f t="shared" ref="D34:N34" si="0">D9/$B9*100</f>
        <v>11.588749882419339</v>
      </c>
      <c r="E34" s="133">
        <f t="shared" si="0"/>
        <v>5.2299877716113254</v>
      </c>
      <c r="F34" s="133">
        <f t="shared" si="0"/>
        <v>24.484996707741509</v>
      </c>
      <c r="G34" s="133">
        <f t="shared" si="0"/>
        <v>7.1865299595522529</v>
      </c>
      <c r="H34" s="133">
        <f t="shared" si="0"/>
        <v>9.5475496190386604</v>
      </c>
      <c r="I34" s="133">
        <f t="shared" si="0"/>
        <v>6.0765685260088427</v>
      </c>
      <c r="J34" s="133">
        <f t="shared" si="0"/>
        <v>23.534944972250965</v>
      </c>
      <c r="K34" s="133">
        <f t="shared" si="0"/>
        <v>19.537202520929359</v>
      </c>
      <c r="L34" s="133">
        <f t="shared" si="0"/>
        <v>21.136299501458002</v>
      </c>
      <c r="M34" s="133">
        <f t="shared" si="0"/>
        <v>11.306556297620167</v>
      </c>
      <c r="N34" s="148">
        <f t="shared" si="0"/>
        <v>48.019941679992471</v>
      </c>
    </row>
    <row r="35" spans="1:14" ht="12" customHeight="1">
      <c r="A35" s="125" t="s">
        <v>10</v>
      </c>
      <c r="B35" s="131">
        <f t="shared" ref="B35:B53" si="1">B10</f>
        <v>1654</v>
      </c>
      <c r="C35" s="133">
        <f t="shared" ref="C35:N35" si="2">C10/$B10*100</f>
        <v>8.1015719467956462</v>
      </c>
      <c r="D35" s="133">
        <f t="shared" si="2"/>
        <v>11.003627569528417</v>
      </c>
      <c r="E35" s="133">
        <f t="shared" si="2"/>
        <v>14.993954050785973</v>
      </c>
      <c r="F35" s="133">
        <f t="shared" si="2"/>
        <v>15.900846432889965</v>
      </c>
      <c r="G35" s="133">
        <f t="shared" si="2"/>
        <v>4.413542926239419</v>
      </c>
      <c r="H35" s="133">
        <f t="shared" si="2"/>
        <v>9.0689238210399044</v>
      </c>
      <c r="I35" s="133">
        <f t="shared" si="2"/>
        <v>15.538089480048367</v>
      </c>
      <c r="J35" s="133">
        <f t="shared" si="2"/>
        <v>20.979443772672308</v>
      </c>
      <c r="K35" s="133">
        <f t="shared" si="2"/>
        <v>12.515114873035065</v>
      </c>
      <c r="L35" s="133">
        <f t="shared" si="2"/>
        <v>20.072551390568318</v>
      </c>
      <c r="M35" s="133">
        <f t="shared" si="2"/>
        <v>30.53204353083434</v>
      </c>
      <c r="N35" s="148">
        <f t="shared" si="2"/>
        <v>36.880290205562275</v>
      </c>
    </row>
    <row r="36" spans="1:14" ht="12" customHeight="1">
      <c r="A36" s="125" t="s">
        <v>23</v>
      </c>
      <c r="B36" s="131">
        <f t="shared" si="1"/>
        <v>1644</v>
      </c>
      <c r="C36" s="133">
        <f t="shared" ref="C36:N36" si="3">C11/$B11*100</f>
        <v>11.922141119221411</v>
      </c>
      <c r="D36" s="133">
        <f t="shared" si="3"/>
        <v>13.625304136253041</v>
      </c>
      <c r="E36" s="133">
        <f t="shared" si="3"/>
        <v>6.7518248175182478</v>
      </c>
      <c r="F36" s="133">
        <f t="shared" si="3"/>
        <v>16.484184914841848</v>
      </c>
      <c r="G36" s="133">
        <f t="shared" si="3"/>
        <v>7.8467153284671536</v>
      </c>
      <c r="H36" s="133">
        <f t="shared" si="3"/>
        <v>12.773722627737227</v>
      </c>
      <c r="I36" s="133">
        <f t="shared" si="3"/>
        <v>8.6982968369829692</v>
      </c>
      <c r="J36" s="133">
        <f t="shared" si="3"/>
        <v>21.776155717761558</v>
      </c>
      <c r="K36" s="133">
        <f t="shared" si="3"/>
        <v>19.768856447688567</v>
      </c>
      <c r="L36" s="133">
        <f t="shared" si="3"/>
        <v>26.459854014598537</v>
      </c>
      <c r="M36" s="133">
        <f t="shared" si="3"/>
        <v>15.450121654501217</v>
      </c>
      <c r="N36" s="148">
        <f t="shared" si="3"/>
        <v>38.260340632603409</v>
      </c>
    </row>
    <row r="37" spans="1:14" ht="12" customHeight="1">
      <c r="A37" s="125" t="s">
        <v>11</v>
      </c>
      <c r="B37" s="131">
        <f t="shared" si="1"/>
        <v>15551</v>
      </c>
      <c r="C37" s="133">
        <f t="shared" ref="C37:N37" si="4">C12/$B12*100</f>
        <v>11.291878335798341</v>
      </c>
      <c r="D37" s="133">
        <f t="shared" si="4"/>
        <v>11.484791974792618</v>
      </c>
      <c r="E37" s="133">
        <f t="shared" si="4"/>
        <v>7.7872805607356446</v>
      </c>
      <c r="F37" s="133">
        <f t="shared" si="4"/>
        <v>23.979165326988618</v>
      </c>
      <c r="G37" s="133">
        <f t="shared" si="4"/>
        <v>5.6395087132660286</v>
      </c>
      <c r="H37" s="133">
        <f t="shared" si="4"/>
        <v>8.8804578483698791</v>
      </c>
      <c r="I37" s="133">
        <f t="shared" si="4"/>
        <v>8.3274387499196187</v>
      </c>
      <c r="J37" s="133">
        <f t="shared" si="4"/>
        <v>22.615908944762396</v>
      </c>
      <c r="K37" s="133">
        <f t="shared" si="4"/>
        <v>16.931387049064369</v>
      </c>
      <c r="L37" s="133">
        <f t="shared" si="4"/>
        <v>20.365249823162497</v>
      </c>
      <c r="M37" s="133">
        <f t="shared" si="4"/>
        <v>16.108288856022121</v>
      </c>
      <c r="N37" s="148">
        <f t="shared" si="4"/>
        <v>46.595074271751017</v>
      </c>
    </row>
    <row r="38" spans="1:14" ht="12" customHeight="1">
      <c r="A38" s="125" t="s">
        <v>12</v>
      </c>
      <c r="B38" s="131">
        <f t="shared" si="1"/>
        <v>3494</v>
      </c>
      <c r="C38" s="133">
        <f t="shared" ref="C38:N38" si="5">C13/$B13*100</f>
        <v>7.7561534058385799</v>
      </c>
      <c r="D38" s="133">
        <f t="shared" si="5"/>
        <v>10.847166571265026</v>
      </c>
      <c r="E38" s="133">
        <f t="shared" si="5"/>
        <v>11.390955924441901</v>
      </c>
      <c r="F38" s="133">
        <f t="shared" si="5"/>
        <v>21.064682312535776</v>
      </c>
      <c r="G38" s="133">
        <f t="shared" si="5"/>
        <v>5.180309101316543</v>
      </c>
      <c r="H38" s="133">
        <f t="shared" si="5"/>
        <v>6.554092730394963</v>
      </c>
      <c r="I38" s="133">
        <f t="shared" si="5"/>
        <v>13.108185460789926</v>
      </c>
      <c r="J38" s="133">
        <f t="shared" si="5"/>
        <v>24.098454493417286</v>
      </c>
      <c r="K38" s="133">
        <f t="shared" si="5"/>
        <v>12.936462507155122</v>
      </c>
      <c r="L38" s="133">
        <f t="shared" si="5"/>
        <v>17.401259301659987</v>
      </c>
      <c r="M38" s="133">
        <f t="shared" si="5"/>
        <v>24.499141385231827</v>
      </c>
      <c r="N38" s="148">
        <f t="shared" si="5"/>
        <v>45.163136805953066</v>
      </c>
    </row>
    <row r="39" spans="1:14" ht="12" customHeight="1">
      <c r="A39" s="125" t="s">
        <v>13</v>
      </c>
      <c r="B39" s="131">
        <f t="shared" si="1"/>
        <v>3026</v>
      </c>
      <c r="C39" s="133">
        <f t="shared" ref="C39:N39" si="6">C14/$B14*100</f>
        <v>10.707204230006608</v>
      </c>
      <c r="D39" s="133">
        <f t="shared" si="6"/>
        <v>12.095175148711169</v>
      </c>
      <c r="E39" s="133">
        <f t="shared" si="6"/>
        <v>5.7501652346331786</v>
      </c>
      <c r="F39" s="133">
        <f t="shared" si="6"/>
        <v>17.812293456708524</v>
      </c>
      <c r="G39" s="133">
        <f t="shared" si="6"/>
        <v>7.8651685393258424</v>
      </c>
      <c r="H39" s="133">
        <f t="shared" si="6"/>
        <v>12.458691341705222</v>
      </c>
      <c r="I39" s="133">
        <f t="shared" si="6"/>
        <v>7.6338400528750823</v>
      </c>
      <c r="J39" s="133">
        <f t="shared" si="6"/>
        <v>25.677461996034367</v>
      </c>
      <c r="K39" s="133">
        <f t="shared" si="6"/>
        <v>18.57237276933245</v>
      </c>
      <c r="L39" s="133">
        <f t="shared" si="6"/>
        <v>24.553866490416389</v>
      </c>
      <c r="M39" s="133">
        <f t="shared" si="6"/>
        <v>13.384005287508261</v>
      </c>
      <c r="N39" s="148">
        <f t="shared" si="6"/>
        <v>43.489755452742898</v>
      </c>
    </row>
    <row r="40" spans="1:14" ht="12" customHeight="1">
      <c r="A40" s="125" t="s">
        <v>14</v>
      </c>
      <c r="B40" s="131">
        <f t="shared" si="1"/>
        <v>5255</v>
      </c>
      <c r="C40" s="133">
        <f t="shared" ref="C40:N40" si="7">C15/$B15*100</f>
        <v>9.3625118934348244</v>
      </c>
      <c r="D40" s="133">
        <f t="shared" si="7"/>
        <v>10.409134157944814</v>
      </c>
      <c r="E40" s="133">
        <f t="shared" si="7"/>
        <v>12.711703139866792</v>
      </c>
      <c r="F40" s="133">
        <f t="shared" si="7"/>
        <v>18.610846812559465</v>
      </c>
      <c r="G40" s="133">
        <f t="shared" si="7"/>
        <v>5.5185537583254041</v>
      </c>
      <c r="H40" s="133">
        <f t="shared" si="7"/>
        <v>7.7830637488106564</v>
      </c>
      <c r="I40" s="133">
        <f t="shared" si="7"/>
        <v>15.509039010466221</v>
      </c>
      <c r="J40" s="133">
        <f t="shared" si="7"/>
        <v>20.095147478591819</v>
      </c>
      <c r="K40" s="133">
        <f t="shared" si="7"/>
        <v>14.881065651760228</v>
      </c>
      <c r="L40" s="133">
        <f t="shared" si="7"/>
        <v>18.192197906755471</v>
      </c>
      <c r="M40" s="133">
        <f t="shared" si="7"/>
        <v>28.220742150333017</v>
      </c>
      <c r="N40" s="148">
        <f t="shared" si="7"/>
        <v>38.705994291151285</v>
      </c>
    </row>
    <row r="41" spans="1:14" ht="12" customHeight="1">
      <c r="A41" s="125" t="s">
        <v>15</v>
      </c>
      <c r="B41" s="131">
        <f t="shared" si="1"/>
        <v>1641</v>
      </c>
      <c r="C41" s="133">
        <f t="shared" ref="C41:N41" si="8">C16/$B16*100</f>
        <v>11.395490554539915</v>
      </c>
      <c r="D41" s="133">
        <f t="shared" si="8"/>
        <v>13.16270566727605</v>
      </c>
      <c r="E41" s="133">
        <f t="shared" si="8"/>
        <v>6.3985374771480803</v>
      </c>
      <c r="F41" s="133">
        <f t="shared" si="8"/>
        <v>17.73308957952468</v>
      </c>
      <c r="G41" s="133">
        <f t="shared" si="8"/>
        <v>7.6782449725776969</v>
      </c>
      <c r="H41" s="133">
        <f t="shared" si="8"/>
        <v>12.004875076173064</v>
      </c>
      <c r="I41" s="133">
        <f t="shared" si="8"/>
        <v>7.4954296160877512</v>
      </c>
      <c r="J41" s="133">
        <f t="shared" si="8"/>
        <v>24.192565508836076</v>
      </c>
      <c r="K41" s="133">
        <f t="shared" si="8"/>
        <v>19.073735527117609</v>
      </c>
      <c r="L41" s="133">
        <f t="shared" si="8"/>
        <v>25.106642291285802</v>
      </c>
      <c r="M41" s="133">
        <f t="shared" si="8"/>
        <v>13.833028641072517</v>
      </c>
      <c r="N41" s="148">
        <f t="shared" si="8"/>
        <v>41.986593540524069</v>
      </c>
    </row>
    <row r="42" spans="1:14" ht="12" customHeight="1">
      <c r="A42" s="125" t="s">
        <v>5</v>
      </c>
      <c r="B42" s="131">
        <f t="shared" si="1"/>
        <v>6363</v>
      </c>
      <c r="C42" s="133">
        <f t="shared" ref="C42:N42" si="9">C17/$B17*100</f>
        <v>7.4807480748074804</v>
      </c>
      <c r="D42" s="133">
        <f t="shared" si="9"/>
        <v>10.042432814710041</v>
      </c>
      <c r="E42" s="133">
        <f t="shared" si="9"/>
        <v>14.002828854314004</v>
      </c>
      <c r="F42" s="133">
        <f t="shared" si="9"/>
        <v>21.373565928021375</v>
      </c>
      <c r="G42" s="133">
        <f t="shared" si="9"/>
        <v>3.4732044633034733</v>
      </c>
      <c r="H42" s="133">
        <f t="shared" si="9"/>
        <v>6.6949552098066949</v>
      </c>
      <c r="I42" s="133">
        <f t="shared" si="9"/>
        <v>16.674524595316676</v>
      </c>
      <c r="J42" s="133">
        <f t="shared" si="9"/>
        <v>20.226308345120223</v>
      </c>
      <c r="K42" s="133">
        <f t="shared" si="9"/>
        <v>10.96966839541097</v>
      </c>
      <c r="L42" s="133">
        <f t="shared" si="9"/>
        <v>16.737388024516736</v>
      </c>
      <c r="M42" s="133">
        <f t="shared" si="9"/>
        <v>30.677353449630679</v>
      </c>
      <c r="N42" s="148">
        <f t="shared" si="9"/>
        <v>41.615590130441618</v>
      </c>
    </row>
    <row r="43" spans="1:14" ht="12" customHeight="1">
      <c r="A43" s="125" t="s">
        <v>16</v>
      </c>
      <c r="B43" s="131">
        <f t="shared" si="1"/>
        <v>3753</v>
      </c>
      <c r="C43" s="133">
        <f t="shared" ref="C43:N43" si="10">C18/$B18*100</f>
        <v>11.537436717292833</v>
      </c>
      <c r="D43" s="133">
        <f t="shared" si="10"/>
        <v>11.937116973088196</v>
      </c>
      <c r="E43" s="133">
        <f t="shared" si="10"/>
        <v>7.1409539035438314</v>
      </c>
      <c r="F43" s="133">
        <f t="shared" si="10"/>
        <v>18.411937116973085</v>
      </c>
      <c r="G43" s="133">
        <f t="shared" si="10"/>
        <v>7.3008260058619765</v>
      </c>
      <c r="H43" s="133">
        <f t="shared" si="10"/>
        <v>11.324273914201973</v>
      </c>
      <c r="I43" s="133">
        <f t="shared" si="10"/>
        <v>8.5531574740207841</v>
      </c>
      <c r="J43" s="133">
        <f t="shared" si="10"/>
        <v>23.820943245403679</v>
      </c>
      <c r="K43" s="133">
        <f t="shared" si="10"/>
        <v>18.838262723154809</v>
      </c>
      <c r="L43" s="133">
        <f t="shared" si="10"/>
        <v>23.261390887290169</v>
      </c>
      <c r="M43" s="133">
        <f t="shared" si="10"/>
        <v>15.694111377564615</v>
      </c>
      <c r="N43" s="148">
        <f t="shared" si="10"/>
        <v>42.232880362376768</v>
      </c>
    </row>
    <row r="44" spans="1:14" ht="12" customHeight="1">
      <c r="A44" s="125" t="s">
        <v>17</v>
      </c>
      <c r="B44" s="131">
        <f t="shared" si="1"/>
        <v>1800</v>
      </c>
      <c r="C44" s="133">
        <f t="shared" ref="C44:N44" si="11">C19/$B19*100</f>
        <v>10.555555555555555</v>
      </c>
      <c r="D44" s="133">
        <f t="shared" si="11"/>
        <v>10.611111111111111</v>
      </c>
      <c r="E44" s="133">
        <f t="shared" si="11"/>
        <v>7.0555555555555554</v>
      </c>
      <c r="F44" s="133">
        <f t="shared" si="11"/>
        <v>23.944444444444443</v>
      </c>
      <c r="G44" s="133">
        <f t="shared" si="11"/>
        <v>6.4444444444444446</v>
      </c>
      <c r="H44" s="133">
        <f t="shared" si="11"/>
        <v>10.111111111111111</v>
      </c>
      <c r="I44" s="133">
        <f t="shared" si="11"/>
        <v>6.2777777777777777</v>
      </c>
      <c r="J44" s="133">
        <f t="shared" si="11"/>
        <v>25</v>
      </c>
      <c r="K44" s="133">
        <f t="shared" si="11"/>
        <v>17.055555555555554</v>
      </c>
      <c r="L44" s="133">
        <f t="shared" si="11"/>
        <v>20.722222222222221</v>
      </c>
      <c r="M44" s="133">
        <f t="shared" si="11"/>
        <v>13.333333333333334</v>
      </c>
      <c r="N44" s="148">
        <f t="shared" si="11"/>
        <v>48.888888888888886</v>
      </c>
    </row>
    <row r="45" spans="1:14" ht="12" customHeight="1">
      <c r="A45" s="125" t="s">
        <v>24</v>
      </c>
      <c r="B45" s="131">
        <f t="shared" si="1"/>
        <v>9106</v>
      </c>
      <c r="C45" s="133">
        <f t="shared" ref="C45:N45" si="12">C20/$B20*100</f>
        <v>12.85965297605974</v>
      </c>
      <c r="D45" s="133">
        <f t="shared" si="12"/>
        <v>11.882275422798156</v>
      </c>
      <c r="E45" s="133">
        <f t="shared" si="12"/>
        <v>4.7111794421260704</v>
      </c>
      <c r="F45" s="133">
        <f t="shared" si="12"/>
        <v>23.764550845596311</v>
      </c>
      <c r="G45" s="133">
        <f t="shared" si="12"/>
        <v>7.3248407643312099</v>
      </c>
      <c r="H45" s="133">
        <f t="shared" si="12"/>
        <v>10.553481221172852</v>
      </c>
      <c r="I45" s="133">
        <f t="shared" si="12"/>
        <v>6.0180101032286402</v>
      </c>
      <c r="J45" s="133">
        <f t="shared" si="12"/>
        <v>22.907972765209752</v>
      </c>
      <c r="K45" s="133">
        <f t="shared" si="12"/>
        <v>20.184493740390952</v>
      </c>
      <c r="L45" s="133">
        <f t="shared" si="12"/>
        <v>22.435756643971008</v>
      </c>
      <c r="M45" s="133">
        <f t="shared" si="12"/>
        <v>10.729189545354711</v>
      </c>
      <c r="N45" s="148">
        <f t="shared" si="12"/>
        <v>46.661541840544693</v>
      </c>
    </row>
    <row r="46" spans="1:14" ht="12" customHeight="1">
      <c r="A46" s="125" t="s">
        <v>28</v>
      </c>
      <c r="B46" s="131">
        <f t="shared" si="1"/>
        <v>4758</v>
      </c>
      <c r="C46" s="133">
        <f t="shared" ref="C46:N46" si="13">C21/$B21*100</f>
        <v>8.3438419503993284</v>
      </c>
      <c r="D46" s="133">
        <f t="shared" si="13"/>
        <v>9.7099621689785636</v>
      </c>
      <c r="E46" s="133">
        <f t="shared" si="13"/>
        <v>13.619167717528374</v>
      </c>
      <c r="F46" s="133">
        <f t="shared" si="13"/>
        <v>22.362337116435477</v>
      </c>
      <c r="G46" s="133">
        <f t="shared" si="13"/>
        <v>4.7919293820933166</v>
      </c>
      <c r="H46" s="133">
        <f t="shared" si="13"/>
        <v>6.4522908785203867</v>
      </c>
      <c r="I46" s="133">
        <f t="shared" si="13"/>
        <v>15.783942833123159</v>
      </c>
      <c r="J46" s="133">
        <f t="shared" si="13"/>
        <v>18.936527952921395</v>
      </c>
      <c r="K46" s="133">
        <f t="shared" si="13"/>
        <v>13.135771332492643</v>
      </c>
      <c r="L46" s="133">
        <f t="shared" si="13"/>
        <v>16.183270281630939</v>
      </c>
      <c r="M46" s="133">
        <f t="shared" si="13"/>
        <v>29.403110550651533</v>
      </c>
      <c r="N46" s="148">
        <f t="shared" si="13"/>
        <v>41.277847835224883</v>
      </c>
    </row>
    <row r="47" spans="1:14" ht="12" customHeight="1">
      <c r="A47" s="125" t="s">
        <v>42</v>
      </c>
      <c r="B47" s="131">
        <f t="shared" si="1"/>
        <v>2714</v>
      </c>
      <c r="C47" s="133">
        <f t="shared" ref="C47:N47" si="14">C22/$B22*100</f>
        <v>12.380250552689757</v>
      </c>
      <c r="D47" s="133">
        <f t="shared" si="14"/>
        <v>9.3957258658806193</v>
      </c>
      <c r="E47" s="133">
        <f t="shared" si="14"/>
        <v>6.1164333087693441</v>
      </c>
      <c r="F47" s="133">
        <f t="shared" si="14"/>
        <v>28.334561532792925</v>
      </c>
      <c r="G47" s="133">
        <f t="shared" si="14"/>
        <v>4.8636698599852615</v>
      </c>
      <c r="H47" s="133">
        <f t="shared" si="14"/>
        <v>7.0375829034635222</v>
      </c>
      <c r="I47" s="133">
        <f t="shared" si="14"/>
        <v>7.0375829034635222</v>
      </c>
      <c r="J47" s="133">
        <f t="shared" si="14"/>
        <v>24.834193072955049</v>
      </c>
      <c r="K47" s="133">
        <f t="shared" si="14"/>
        <v>17.243920412675017</v>
      </c>
      <c r="L47" s="133">
        <f t="shared" si="14"/>
        <v>16.433308769344141</v>
      </c>
      <c r="M47" s="133">
        <f t="shared" si="14"/>
        <v>13.117170228445099</v>
      </c>
      <c r="N47" s="148">
        <f t="shared" si="14"/>
        <v>53.168754605747971</v>
      </c>
    </row>
    <row r="48" spans="1:14" ht="12" customHeight="1">
      <c r="A48" s="125" t="s">
        <v>18</v>
      </c>
      <c r="B48" s="131">
        <f t="shared" si="1"/>
        <v>10818</v>
      </c>
      <c r="C48" s="133">
        <f t="shared" ref="C48:N48" si="15">C23/$B23*100</f>
        <v>11.009428729894619</v>
      </c>
      <c r="D48" s="133">
        <f t="shared" si="15"/>
        <v>11.166574228138288</v>
      </c>
      <c r="E48" s="133">
        <f t="shared" si="15"/>
        <v>7.6076908855611025</v>
      </c>
      <c r="F48" s="133">
        <f t="shared" si="15"/>
        <v>22.564244777223148</v>
      </c>
      <c r="G48" s="133">
        <f t="shared" si="15"/>
        <v>6.5354039563690156</v>
      </c>
      <c r="H48" s="133">
        <f t="shared" si="15"/>
        <v>8.2917359955629504</v>
      </c>
      <c r="I48" s="133">
        <f t="shared" si="15"/>
        <v>9.2346089850249591</v>
      </c>
      <c r="J48" s="133">
        <f t="shared" si="15"/>
        <v>23.590312442225919</v>
      </c>
      <c r="K48" s="133">
        <f t="shared" si="15"/>
        <v>17.544832686263632</v>
      </c>
      <c r="L48" s="133">
        <f t="shared" si="15"/>
        <v>19.45831022370124</v>
      </c>
      <c r="M48" s="133">
        <f t="shared" si="15"/>
        <v>16.842299870586061</v>
      </c>
      <c r="N48" s="148">
        <f t="shared" si="15"/>
        <v>46.16380107228693</v>
      </c>
    </row>
    <row r="49" spans="1:14" ht="12" customHeight="1">
      <c r="A49" s="125" t="s">
        <v>19</v>
      </c>
      <c r="B49" s="131">
        <f t="shared" si="1"/>
        <v>4840</v>
      </c>
      <c r="C49" s="133">
        <f t="shared" ref="C49:N49" si="16">C24/$B24*100</f>
        <v>7.6033057851239665</v>
      </c>
      <c r="D49" s="133">
        <f t="shared" si="16"/>
        <v>11.21900826446281</v>
      </c>
      <c r="E49" s="133">
        <f t="shared" si="16"/>
        <v>13.140495867768594</v>
      </c>
      <c r="F49" s="133">
        <f t="shared" si="16"/>
        <v>15.103305785123966</v>
      </c>
      <c r="G49" s="133">
        <f t="shared" si="16"/>
        <v>5.7644628099173554</v>
      </c>
      <c r="H49" s="133">
        <f t="shared" si="16"/>
        <v>10.227272727272728</v>
      </c>
      <c r="I49" s="133">
        <f t="shared" si="16"/>
        <v>16.735537190082646</v>
      </c>
      <c r="J49" s="133">
        <f t="shared" si="16"/>
        <v>20.206611570247933</v>
      </c>
      <c r="K49" s="133">
        <f t="shared" si="16"/>
        <v>13.367768595041321</v>
      </c>
      <c r="L49" s="133">
        <f t="shared" si="16"/>
        <v>21.446280991735538</v>
      </c>
      <c r="M49" s="133">
        <f t="shared" si="16"/>
        <v>29.876033057851242</v>
      </c>
      <c r="N49" s="148">
        <f t="shared" si="16"/>
        <v>35.309917355371901</v>
      </c>
    </row>
    <row r="50" spans="1:14" ht="12" customHeight="1">
      <c r="A50" s="125" t="s">
        <v>20</v>
      </c>
      <c r="B50" s="131">
        <f t="shared" si="1"/>
        <v>1382</v>
      </c>
      <c r="C50" s="133">
        <f t="shared" ref="C50:N50" si="17">C25/$B25*100</f>
        <v>7.4529667149059327</v>
      </c>
      <c r="D50" s="133">
        <f t="shared" si="17"/>
        <v>12.879884225759769</v>
      </c>
      <c r="E50" s="133">
        <f t="shared" si="17"/>
        <v>14.833574529667148</v>
      </c>
      <c r="F50" s="133">
        <f t="shared" si="17"/>
        <v>11.794500723589001</v>
      </c>
      <c r="G50" s="133">
        <f t="shared" si="17"/>
        <v>5.861070911722142</v>
      </c>
      <c r="H50" s="133">
        <f t="shared" si="17"/>
        <v>10.347322720694645</v>
      </c>
      <c r="I50" s="133">
        <f t="shared" si="17"/>
        <v>19.609261939218527</v>
      </c>
      <c r="J50" s="133">
        <f t="shared" si="17"/>
        <v>17.221418234442837</v>
      </c>
      <c r="K50" s="133">
        <f t="shared" si="17"/>
        <v>13.314037626628075</v>
      </c>
      <c r="L50" s="133">
        <f t="shared" si="17"/>
        <v>23.227206946454416</v>
      </c>
      <c r="M50" s="133">
        <f t="shared" si="17"/>
        <v>34.442836468885673</v>
      </c>
      <c r="N50" s="148">
        <f t="shared" si="17"/>
        <v>29.01591895803184</v>
      </c>
    </row>
    <row r="51" spans="1:14" ht="12" customHeight="1">
      <c r="A51" s="125" t="s">
        <v>40</v>
      </c>
      <c r="B51" s="131">
        <f t="shared" si="1"/>
        <v>2925</v>
      </c>
      <c r="C51" s="133">
        <f t="shared" ref="C51:N51" si="18">C26/$B26*100</f>
        <v>7.8290598290598288</v>
      </c>
      <c r="D51" s="133">
        <f t="shared" si="18"/>
        <v>10.871794871794872</v>
      </c>
      <c r="E51" s="133">
        <f t="shared" si="18"/>
        <v>11.418803418803419</v>
      </c>
      <c r="F51" s="133">
        <f t="shared" si="18"/>
        <v>15.418803418803421</v>
      </c>
      <c r="G51" s="133">
        <f t="shared" si="18"/>
        <v>5.4700854700854702</v>
      </c>
      <c r="H51" s="133">
        <f t="shared" si="18"/>
        <v>9.1965811965811959</v>
      </c>
      <c r="I51" s="133">
        <f t="shared" si="18"/>
        <v>14.188034188034187</v>
      </c>
      <c r="J51" s="133">
        <f t="shared" si="18"/>
        <v>25.606837606837608</v>
      </c>
      <c r="K51" s="133">
        <f t="shared" si="18"/>
        <v>13.299145299145298</v>
      </c>
      <c r="L51" s="133">
        <f t="shared" si="18"/>
        <v>20.068376068376068</v>
      </c>
      <c r="M51" s="133">
        <f t="shared" si="18"/>
        <v>25.606837606837608</v>
      </c>
      <c r="N51" s="148">
        <f t="shared" si="18"/>
        <v>41.025641025641022</v>
      </c>
    </row>
    <row r="52" spans="1:14" ht="12" customHeight="1">
      <c r="A52" s="125" t="s">
        <v>41</v>
      </c>
      <c r="B52" s="131">
        <f t="shared" si="1"/>
        <v>1568</v>
      </c>
      <c r="C52" s="133">
        <f t="shared" ref="C52:N52" si="19">C27/$B27*100</f>
        <v>6.9515306122448983</v>
      </c>
      <c r="D52" s="133">
        <f t="shared" si="19"/>
        <v>9.5025510204081627</v>
      </c>
      <c r="E52" s="133">
        <f t="shared" si="19"/>
        <v>14.030612244897958</v>
      </c>
      <c r="F52" s="133">
        <f t="shared" si="19"/>
        <v>15.816326530612246</v>
      </c>
      <c r="G52" s="133">
        <f t="shared" si="19"/>
        <v>4.6556122448979593</v>
      </c>
      <c r="H52" s="133">
        <f t="shared" si="19"/>
        <v>8.2908163265306118</v>
      </c>
      <c r="I52" s="133">
        <f t="shared" si="19"/>
        <v>17.857142857142858</v>
      </c>
      <c r="J52" s="133">
        <f t="shared" si="19"/>
        <v>22.95918367346939</v>
      </c>
      <c r="K52" s="133">
        <f t="shared" si="19"/>
        <v>11.607142857142858</v>
      </c>
      <c r="L52" s="133">
        <f t="shared" si="19"/>
        <v>17.793367346938776</v>
      </c>
      <c r="M52" s="133">
        <f t="shared" si="19"/>
        <v>31.887755102040817</v>
      </c>
      <c r="N52" s="148">
        <f t="shared" si="19"/>
        <v>38.711734693877553</v>
      </c>
    </row>
    <row r="53" spans="1:14" ht="15" customHeight="1">
      <c r="A53" s="127" t="s">
        <v>21</v>
      </c>
      <c r="B53" s="132">
        <f t="shared" si="1"/>
        <v>92921</v>
      </c>
      <c r="C53" s="134">
        <f t="shared" ref="C53:N53" si="20">C28/$B28*100</f>
        <v>10.412070468462458</v>
      </c>
      <c r="D53" s="134">
        <f t="shared" si="20"/>
        <v>11.199836420184889</v>
      </c>
      <c r="E53" s="134">
        <f t="shared" si="20"/>
        <v>8.842995662982533</v>
      </c>
      <c r="F53" s="134">
        <f t="shared" si="20"/>
        <v>21.440793792576489</v>
      </c>
      <c r="G53" s="134">
        <f t="shared" si="20"/>
        <v>6.0438436951819288</v>
      </c>
      <c r="H53" s="134">
        <f t="shared" si="20"/>
        <v>9.0313276869598909</v>
      </c>
      <c r="I53" s="134">
        <f t="shared" si="20"/>
        <v>10.466955801164431</v>
      </c>
      <c r="J53" s="134">
        <f t="shared" si="20"/>
        <v>22.562176472487383</v>
      </c>
      <c r="K53" s="134">
        <f t="shared" si="20"/>
        <v>16.455914163644387</v>
      </c>
      <c r="L53" s="134">
        <f t="shared" si="20"/>
        <v>20.231164107144778</v>
      </c>
      <c r="M53" s="134">
        <f t="shared" si="20"/>
        <v>19.311027647141117</v>
      </c>
      <c r="N53" s="149">
        <f t="shared" si="20"/>
        <v>44.002970265063873</v>
      </c>
    </row>
    <row r="54" spans="1:14" ht="3.95" customHeight="1">
      <c r="A54" s="77"/>
      <c r="B54" s="38"/>
      <c r="C54" s="28"/>
      <c r="D54" s="28"/>
      <c r="E54" s="28"/>
      <c r="F54" s="28"/>
      <c r="G54" s="28"/>
      <c r="H54" s="28"/>
      <c r="I54" s="28"/>
      <c r="J54" s="28"/>
      <c r="K54" s="28"/>
      <c r="L54" s="28"/>
      <c r="M54" s="28"/>
      <c r="N54" s="28"/>
    </row>
    <row r="55" spans="1:14" s="54" customFormat="1" ht="9">
      <c r="A55" s="69" t="s">
        <v>156</v>
      </c>
      <c r="J55" s="72"/>
    </row>
  </sheetData>
  <mergeCells count="10">
    <mergeCell ref="K7:N7"/>
    <mergeCell ref="A32:A33"/>
    <mergeCell ref="C32:F32"/>
    <mergeCell ref="G32:J32"/>
    <mergeCell ref="K32:N32"/>
    <mergeCell ref="A7:A8"/>
    <mergeCell ref="C7:F7"/>
    <mergeCell ref="G7:J7"/>
    <mergeCell ref="B7:B8"/>
    <mergeCell ref="B32:B33"/>
  </mergeCells>
  <phoneticPr fontId="7" type="noConversion"/>
  <hyperlinks>
    <hyperlink ref="N1" location="F!A1" display="Retour au menu" xr:uid="{00000000-0004-0000-0700-000000000000}"/>
  </hyperlinks>
  <pageMargins left="0.7" right="0.7" top="0.75" bottom="0.75" header="0.3" footer="0.3"/>
  <pageSetup paperSize="9" scale="88" fitToHeight="2" orientation="landscape" r:id="rId1"/>
  <headerFooter alignWithMargins="0">
    <oddFooter>&amp;L&amp;8&amp;K002060Le marché du travail bruxellois : Données statistiques - Caractéristiques des communes de la Région bruxelloise
Elaboration : view.brussels, www.actiris.be&amp;R&amp;8F &amp;P</oddFooter>
  </headerFooter>
  <rowBreaks count="1" manualBreakCount="1">
    <brk id="30" max="1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55"/>
  <sheetViews>
    <sheetView showGridLines="0" zoomScaleNormal="100" zoomScaleSheetLayoutView="80" workbookViewId="0"/>
  </sheetViews>
  <sheetFormatPr baseColWidth="10" defaultColWidth="11.42578125" defaultRowHeight="11.25"/>
  <cols>
    <col min="1" max="1" width="18.7109375" style="10" customWidth="1"/>
    <col min="2" max="14" width="8.7109375" style="10" customWidth="1"/>
    <col min="15" max="16384" width="11.42578125" style="10"/>
  </cols>
  <sheetData>
    <row r="1" spans="1:17" ht="23.25">
      <c r="A1" s="55" t="s">
        <v>109</v>
      </c>
      <c r="N1" s="53" t="s">
        <v>107</v>
      </c>
    </row>
    <row r="2" spans="1:17" s="61" customFormat="1" ht="3" customHeight="1">
      <c r="A2" s="60"/>
    </row>
    <row r="3" spans="1:17" s="61" customFormat="1" ht="15.75" customHeight="1">
      <c r="A3" s="62" t="s">
        <v>113</v>
      </c>
    </row>
    <row r="4" spans="1:17" s="61" customFormat="1" ht="4.5" customHeight="1">
      <c r="A4" s="62"/>
    </row>
    <row r="5" spans="1:17" ht="19.5" customHeight="1">
      <c r="A5" s="73" t="s">
        <v>190</v>
      </c>
      <c r="B5" s="52"/>
      <c r="C5" s="52"/>
      <c r="D5" s="52"/>
      <c r="E5" s="52"/>
      <c r="F5" s="52"/>
      <c r="G5" s="52"/>
      <c r="H5" s="52"/>
      <c r="I5" s="52"/>
      <c r="J5" s="52"/>
      <c r="K5" s="52"/>
      <c r="L5" s="52"/>
      <c r="M5" s="52"/>
      <c r="N5" s="52"/>
    </row>
    <row r="6" spans="1:17" ht="4.5" customHeight="1"/>
    <row r="7" spans="1:17" ht="12.75" customHeight="1">
      <c r="A7" s="377" t="s">
        <v>59</v>
      </c>
      <c r="B7" s="406" t="s">
        <v>33</v>
      </c>
      <c r="C7" s="381" t="s">
        <v>6</v>
      </c>
      <c r="D7" s="381"/>
      <c r="E7" s="381"/>
      <c r="F7" s="381"/>
      <c r="G7" s="381" t="s">
        <v>7</v>
      </c>
      <c r="H7" s="381"/>
      <c r="I7" s="381"/>
      <c r="J7" s="381"/>
      <c r="K7" s="381" t="s">
        <v>8</v>
      </c>
      <c r="L7" s="381"/>
      <c r="M7" s="381"/>
      <c r="N7" s="382"/>
    </row>
    <row r="8" spans="1:17" s="76" customFormat="1" ht="22.5">
      <c r="A8" s="378"/>
      <c r="B8" s="419"/>
      <c r="C8" s="150" t="s">
        <v>52</v>
      </c>
      <c r="D8" s="150" t="s">
        <v>54</v>
      </c>
      <c r="E8" s="150" t="s">
        <v>53</v>
      </c>
      <c r="F8" s="150" t="s">
        <v>74</v>
      </c>
      <c r="G8" s="150" t="s">
        <v>52</v>
      </c>
      <c r="H8" s="150" t="s">
        <v>54</v>
      </c>
      <c r="I8" s="150" t="s">
        <v>53</v>
      </c>
      <c r="J8" s="150" t="s">
        <v>74</v>
      </c>
      <c r="K8" s="150" t="s">
        <v>52</v>
      </c>
      <c r="L8" s="150" t="s">
        <v>54</v>
      </c>
      <c r="M8" s="150" t="s">
        <v>53</v>
      </c>
      <c r="N8" s="264" t="s">
        <v>74</v>
      </c>
    </row>
    <row r="9" spans="1:17" ht="12" customHeight="1">
      <c r="A9" s="125" t="s">
        <v>9</v>
      </c>
      <c r="B9" s="131">
        <v>10631</v>
      </c>
      <c r="C9" s="131">
        <v>1358</v>
      </c>
      <c r="D9" s="131">
        <v>785</v>
      </c>
      <c r="E9" s="131">
        <v>926</v>
      </c>
      <c r="F9" s="131">
        <v>2635</v>
      </c>
      <c r="G9" s="131">
        <v>1199</v>
      </c>
      <c r="H9" s="131">
        <v>657</v>
      </c>
      <c r="I9" s="131">
        <v>800</v>
      </c>
      <c r="J9" s="131">
        <v>2271</v>
      </c>
      <c r="K9" s="131">
        <v>2557</v>
      </c>
      <c r="L9" s="131">
        <v>1442</v>
      </c>
      <c r="M9" s="131">
        <v>1726</v>
      </c>
      <c r="N9" s="126">
        <v>4906</v>
      </c>
      <c r="O9" s="35"/>
      <c r="P9" s="35"/>
      <c r="Q9" s="35"/>
    </row>
    <row r="10" spans="1:17" ht="12" customHeight="1">
      <c r="A10" s="125" t="s">
        <v>10</v>
      </c>
      <c r="B10" s="131">
        <v>1654</v>
      </c>
      <c r="C10" s="131">
        <v>225</v>
      </c>
      <c r="D10" s="131">
        <v>126</v>
      </c>
      <c r="E10" s="131">
        <v>136</v>
      </c>
      <c r="F10" s="131">
        <v>340</v>
      </c>
      <c r="G10" s="131">
        <v>213</v>
      </c>
      <c r="H10" s="131">
        <v>118</v>
      </c>
      <c r="I10" s="131">
        <v>125</v>
      </c>
      <c r="J10" s="131">
        <v>371</v>
      </c>
      <c r="K10" s="131">
        <v>438</v>
      </c>
      <c r="L10" s="131">
        <v>244</v>
      </c>
      <c r="M10" s="131">
        <v>261</v>
      </c>
      <c r="N10" s="126">
        <v>711</v>
      </c>
      <c r="O10" s="35"/>
      <c r="P10" s="35"/>
      <c r="Q10" s="35"/>
    </row>
    <row r="11" spans="1:17" ht="12" customHeight="1">
      <c r="A11" s="125" t="s">
        <v>23</v>
      </c>
      <c r="B11" s="131">
        <v>1644</v>
      </c>
      <c r="C11" s="131">
        <v>191</v>
      </c>
      <c r="D11" s="131">
        <v>107</v>
      </c>
      <c r="E11" s="131">
        <v>117</v>
      </c>
      <c r="F11" s="131">
        <v>388</v>
      </c>
      <c r="G11" s="131">
        <v>187</v>
      </c>
      <c r="H11" s="131">
        <v>112</v>
      </c>
      <c r="I11" s="131">
        <v>131</v>
      </c>
      <c r="J11" s="131">
        <v>412</v>
      </c>
      <c r="K11" s="131">
        <v>378</v>
      </c>
      <c r="L11" s="131">
        <v>219</v>
      </c>
      <c r="M11" s="131">
        <v>248</v>
      </c>
      <c r="N11" s="126">
        <v>800</v>
      </c>
      <c r="O11" s="35"/>
      <c r="P11" s="35"/>
      <c r="Q11" s="35"/>
    </row>
    <row r="12" spans="1:17" ht="12" customHeight="1">
      <c r="A12" s="125" t="s">
        <v>11</v>
      </c>
      <c r="B12" s="131">
        <v>15551</v>
      </c>
      <c r="C12" s="131">
        <v>2037</v>
      </c>
      <c r="D12" s="131">
        <v>1147</v>
      </c>
      <c r="E12" s="131">
        <v>1265</v>
      </c>
      <c r="F12" s="131">
        <v>4033</v>
      </c>
      <c r="G12" s="131">
        <v>1737</v>
      </c>
      <c r="H12" s="131">
        <v>961</v>
      </c>
      <c r="I12" s="131">
        <v>1157</v>
      </c>
      <c r="J12" s="131">
        <v>3216</v>
      </c>
      <c r="K12" s="131">
        <v>3774</v>
      </c>
      <c r="L12" s="131">
        <v>2108</v>
      </c>
      <c r="M12" s="131">
        <v>2422</v>
      </c>
      <c r="N12" s="126">
        <v>7249</v>
      </c>
      <c r="O12" s="35"/>
      <c r="P12" s="35"/>
      <c r="Q12" s="35"/>
    </row>
    <row r="13" spans="1:17" ht="12" customHeight="1">
      <c r="A13" s="125" t="s">
        <v>12</v>
      </c>
      <c r="B13" s="131">
        <v>3494</v>
      </c>
      <c r="C13" s="131">
        <v>434</v>
      </c>
      <c r="D13" s="131">
        <v>252</v>
      </c>
      <c r="E13" s="131">
        <v>307</v>
      </c>
      <c r="F13" s="131">
        <v>790</v>
      </c>
      <c r="G13" s="131">
        <v>455</v>
      </c>
      <c r="H13" s="131">
        <v>258</v>
      </c>
      <c r="I13" s="131">
        <v>271</v>
      </c>
      <c r="J13" s="131">
        <v>725</v>
      </c>
      <c r="K13" s="131">
        <v>889</v>
      </c>
      <c r="L13" s="131">
        <v>510</v>
      </c>
      <c r="M13" s="131">
        <v>578</v>
      </c>
      <c r="N13" s="126">
        <v>1515</v>
      </c>
      <c r="O13" s="35"/>
      <c r="P13" s="35"/>
      <c r="Q13" s="35"/>
    </row>
    <row r="14" spans="1:17" ht="12" customHeight="1">
      <c r="A14" s="125" t="s">
        <v>13</v>
      </c>
      <c r="B14" s="131">
        <v>3026</v>
      </c>
      <c r="C14" s="131">
        <v>354</v>
      </c>
      <c r="D14" s="131">
        <v>199</v>
      </c>
      <c r="E14" s="131">
        <v>215</v>
      </c>
      <c r="F14" s="131">
        <v>635</v>
      </c>
      <c r="G14" s="131">
        <v>392</v>
      </c>
      <c r="H14" s="131">
        <v>234</v>
      </c>
      <c r="I14" s="131">
        <v>265</v>
      </c>
      <c r="J14" s="131">
        <v>733</v>
      </c>
      <c r="K14" s="131">
        <v>746</v>
      </c>
      <c r="L14" s="131">
        <v>433</v>
      </c>
      <c r="M14" s="131">
        <v>480</v>
      </c>
      <c r="N14" s="126">
        <v>1368</v>
      </c>
      <c r="O14" s="35"/>
      <c r="P14" s="35"/>
      <c r="Q14" s="35"/>
    </row>
    <row r="15" spans="1:17" ht="12" customHeight="1">
      <c r="A15" s="125" t="s">
        <v>14</v>
      </c>
      <c r="B15" s="131">
        <v>5255</v>
      </c>
      <c r="C15" s="131">
        <v>590</v>
      </c>
      <c r="D15" s="131">
        <v>346</v>
      </c>
      <c r="E15" s="131">
        <v>431</v>
      </c>
      <c r="F15" s="131">
        <v>1318</v>
      </c>
      <c r="G15" s="131">
        <v>561</v>
      </c>
      <c r="H15" s="131">
        <v>327</v>
      </c>
      <c r="I15" s="131">
        <v>393</v>
      </c>
      <c r="J15" s="131">
        <v>1290</v>
      </c>
      <c r="K15" s="131">
        <v>1151</v>
      </c>
      <c r="L15" s="131">
        <v>673</v>
      </c>
      <c r="M15" s="131">
        <v>824</v>
      </c>
      <c r="N15" s="126">
        <v>2608</v>
      </c>
      <c r="O15" s="35"/>
      <c r="P15" s="35"/>
      <c r="Q15" s="35"/>
    </row>
    <row r="16" spans="1:17" ht="12" customHeight="1">
      <c r="A16" s="125" t="s">
        <v>15</v>
      </c>
      <c r="B16" s="131">
        <v>1641</v>
      </c>
      <c r="C16" s="131">
        <v>196</v>
      </c>
      <c r="D16" s="131">
        <v>107</v>
      </c>
      <c r="E16" s="131">
        <v>129</v>
      </c>
      <c r="F16" s="131">
        <v>368</v>
      </c>
      <c r="G16" s="131">
        <v>189</v>
      </c>
      <c r="H16" s="131">
        <v>106</v>
      </c>
      <c r="I16" s="131">
        <v>146</v>
      </c>
      <c r="J16" s="131">
        <v>402</v>
      </c>
      <c r="K16" s="131">
        <v>385</v>
      </c>
      <c r="L16" s="131">
        <v>213</v>
      </c>
      <c r="M16" s="131">
        <v>275</v>
      </c>
      <c r="N16" s="126">
        <v>770</v>
      </c>
      <c r="O16" s="35"/>
      <c r="P16" s="35"/>
      <c r="Q16" s="35"/>
    </row>
    <row r="17" spans="1:17" ht="12" customHeight="1">
      <c r="A17" s="125" t="s">
        <v>5</v>
      </c>
      <c r="B17" s="131">
        <v>6363</v>
      </c>
      <c r="C17" s="131">
        <v>834</v>
      </c>
      <c r="D17" s="131">
        <v>496</v>
      </c>
      <c r="E17" s="131">
        <v>533</v>
      </c>
      <c r="F17" s="131">
        <v>1504</v>
      </c>
      <c r="G17" s="131">
        <v>819</v>
      </c>
      <c r="H17" s="131">
        <v>464</v>
      </c>
      <c r="I17" s="131">
        <v>472</v>
      </c>
      <c r="J17" s="131">
        <v>1242</v>
      </c>
      <c r="K17" s="131">
        <v>1653</v>
      </c>
      <c r="L17" s="131">
        <v>960</v>
      </c>
      <c r="M17" s="131">
        <v>1005</v>
      </c>
      <c r="N17" s="126">
        <v>2746</v>
      </c>
      <c r="O17" s="35"/>
      <c r="P17" s="35"/>
      <c r="Q17" s="35"/>
    </row>
    <row r="18" spans="1:17" ht="12" customHeight="1">
      <c r="A18" s="125" t="s">
        <v>16</v>
      </c>
      <c r="B18" s="131">
        <v>3753</v>
      </c>
      <c r="C18" s="131">
        <v>462</v>
      </c>
      <c r="D18" s="131">
        <v>248</v>
      </c>
      <c r="E18" s="131">
        <v>298</v>
      </c>
      <c r="F18" s="131">
        <v>833</v>
      </c>
      <c r="G18" s="131">
        <v>445</v>
      </c>
      <c r="H18" s="131">
        <v>257</v>
      </c>
      <c r="I18" s="131">
        <v>313</v>
      </c>
      <c r="J18" s="131">
        <v>898</v>
      </c>
      <c r="K18" s="131">
        <v>907</v>
      </c>
      <c r="L18" s="131">
        <v>505</v>
      </c>
      <c r="M18" s="131">
        <v>611</v>
      </c>
      <c r="N18" s="126">
        <v>1731</v>
      </c>
      <c r="O18" s="35"/>
      <c r="P18" s="35"/>
      <c r="Q18" s="35"/>
    </row>
    <row r="19" spans="1:17" ht="12" customHeight="1">
      <c r="A19" s="125" t="s">
        <v>17</v>
      </c>
      <c r="B19" s="131">
        <v>1800</v>
      </c>
      <c r="C19" s="131">
        <v>225</v>
      </c>
      <c r="D19" s="131">
        <v>119</v>
      </c>
      <c r="E19" s="131">
        <v>153</v>
      </c>
      <c r="F19" s="131">
        <v>443</v>
      </c>
      <c r="G19" s="131">
        <v>212</v>
      </c>
      <c r="H19" s="131">
        <v>124</v>
      </c>
      <c r="I19" s="131">
        <v>154</v>
      </c>
      <c r="J19" s="131">
        <v>371</v>
      </c>
      <c r="K19" s="131">
        <v>437</v>
      </c>
      <c r="L19" s="131">
        <v>243</v>
      </c>
      <c r="M19" s="131">
        <v>307</v>
      </c>
      <c r="N19" s="126">
        <v>814</v>
      </c>
      <c r="O19" s="35"/>
      <c r="P19" s="35"/>
      <c r="Q19" s="35"/>
    </row>
    <row r="20" spans="1:17" ht="12" customHeight="1">
      <c r="A20" s="125" t="s">
        <v>24</v>
      </c>
      <c r="B20" s="131">
        <v>9106</v>
      </c>
      <c r="C20" s="131">
        <v>1092</v>
      </c>
      <c r="D20" s="131">
        <v>655</v>
      </c>
      <c r="E20" s="131">
        <v>793</v>
      </c>
      <c r="F20" s="131">
        <v>2306</v>
      </c>
      <c r="G20" s="131">
        <v>985</v>
      </c>
      <c r="H20" s="131">
        <v>594</v>
      </c>
      <c r="I20" s="131">
        <v>678</v>
      </c>
      <c r="J20" s="131">
        <v>2004</v>
      </c>
      <c r="K20" s="131">
        <v>2077</v>
      </c>
      <c r="L20" s="131">
        <v>1249</v>
      </c>
      <c r="M20" s="131">
        <v>1471</v>
      </c>
      <c r="N20" s="126">
        <v>4310</v>
      </c>
      <c r="O20" s="35"/>
      <c r="P20" s="35"/>
      <c r="Q20" s="35"/>
    </row>
    <row r="21" spans="1:17" ht="12" customHeight="1">
      <c r="A21" s="125" t="s">
        <v>28</v>
      </c>
      <c r="B21" s="131">
        <v>4758</v>
      </c>
      <c r="C21" s="131">
        <v>547</v>
      </c>
      <c r="D21" s="131">
        <v>324</v>
      </c>
      <c r="E21" s="131">
        <v>354</v>
      </c>
      <c r="F21" s="131">
        <v>1347</v>
      </c>
      <c r="G21" s="131">
        <v>523</v>
      </c>
      <c r="H21" s="131">
        <v>299</v>
      </c>
      <c r="I21" s="131">
        <v>338</v>
      </c>
      <c r="J21" s="131">
        <v>1028</v>
      </c>
      <c r="K21" s="131">
        <v>1070</v>
      </c>
      <c r="L21" s="131">
        <v>623</v>
      </c>
      <c r="M21" s="131">
        <v>692</v>
      </c>
      <c r="N21" s="126">
        <v>2375</v>
      </c>
      <c r="O21" s="35"/>
      <c r="P21" s="35"/>
      <c r="Q21" s="35"/>
    </row>
    <row r="22" spans="1:17" ht="12" customHeight="1">
      <c r="A22" s="125" t="s">
        <v>42</v>
      </c>
      <c r="B22" s="131">
        <v>2714</v>
      </c>
      <c r="C22" s="131">
        <v>348</v>
      </c>
      <c r="D22" s="131">
        <v>204</v>
      </c>
      <c r="E22" s="131">
        <v>265</v>
      </c>
      <c r="F22" s="131">
        <v>710</v>
      </c>
      <c r="G22" s="131">
        <v>294</v>
      </c>
      <c r="H22" s="131">
        <v>164</v>
      </c>
      <c r="I22" s="131">
        <v>197</v>
      </c>
      <c r="J22" s="131">
        <v>533</v>
      </c>
      <c r="K22" s="131">
        <v>642</v>
      </c>
      <c r="L22" s="131">
        <v>368</v>
      </c>
      <c r="M22" s="131">
        <v>462</v>
      </c>
      <c r="N22" s="126">
        <v>1243</v>
      </c>
      <c r="O22" s="35"/>
      <c r="P22" s="35"/>
      <c r="Q22" s="35"/>
    </row>
    <row r="23" spans="1:17" ht="12" customHeight="1">
      <c r="A23" s="125" t="s">
        <v>18</v>
      </c>
      <c r="B23" s="131">
        <v>10818</v>
      </c>
      <c r="C23" s="131">
        <v>1349</v>
      </c>
      <c r="D23" s="131">
        <v>798</v>
      </c>
      <c r="E23" s="131">
        <v>945</v>
      </c>
      <c r="F23" s="131">
        <v>2572</v>
      </c>
      <c r="G23" s="131">
        <v>1268</v>
      </c>
      <c r="H23" s="131">
        <v>723</v>
      </c>
      <c r="I23" s="131">
        <v>891</v>
      </c>
      <c r="J23" s="131">
        <v>2271</v>
      </c>
      <c r="K23" s="131">
        <v>2617</v>
      </c>
      <c r="L23" s="131">
        <v>1521</v>
      </c>
      <c r="M23" s="131">
        <v>1836</v>
      </c>
      <c r="N23" s="126">
        <v>4843</v>
      </c>
      <c r="O23" s="35"/>
      <c r="P23" s="35"/>
      <c r="Q23" s="35"/>
    </row>
    <row r="24" spans="1:17" ht="12" customHeight="1">
      <c r="A24" s="125" t="s">
        <v>19</v>
      </c>
      <c r="B24" s="131">
        <v>4840</v>
      </c>
      <c r="C24" s="131">
        <v>565</v>
      </c>
      <c r="D24" s="131">
        <v>335</v>
      </c>
      <c r="E24" s="131">
        <v>384</v>
      </c>
      <c r="F24" s="131">
        <v>994</v>
      </c>
      <c r="G24" s="131">
        <v>606</v>
      </c>
      <c r="H24" s="131">
        <v>345</v>
      </c>
      <c r="I24" s="131">
        <v>393</v>
      </c>
      <c r="J24" s="131">
        <v>1220</v>
      </c>
      <c r="K24" s="131">
        <v>1171</v>
      </c>
      <c r="L24" s="131">
        <v>680</v>
      </c>
      <c r="M24" s="131">
        <v>777</v>
      </c>
      <c r="N24" s="126">
        <v>2214</v>
      </c>
      <c r="O24" s="35"/>
      <c r="P24" s="35"/>
      <c r="Q24" s="35"/>
    </row>
    <row r="25" spans="1:17" ht="12" customHeight="1">
      <c r="A25" s="125" t="s">
        <v>20</v>
      </c>
      <c r="B25" s="131">
        <v>1382</v>
      </c>
      <c r="C25" s="131">
        <v>176</v>
      </c>
      <c r="D25" s="131">
        <v>84</v>
      </c>
      <c r="E25" s="131">
        <v>100</v>
      </c>
      <c r="F25" s="131">
        <v>289</v>
      </c>
      <c r="G25" s="131">
        <v>160</v>
      </c>
      <c r="H25" s="131">
        <v>85</v>
      </c>
      <c r="I25" s="131">
        <v>110</v>
      </c>
      <c r="J25" s="131">
        <v>378</v>
      </c>
      <c r="K25" s="131">
        <v>336</v>
      </c>
      <c r="L25" s="131">
        <v>169</v>
      </c>
      <c r="M25" s="131">
        <v>210</v>
      </c>
      <c r="N25" s="126">
        <v>667</v>
      </c>
      <c r="O25" s="35"/>
      <c r="P25" s="35"/>
      <c r="Q25" s="35"/>
    </row>
    <row r="26" spans="1:17" ht="12" customHeight="1">
      <c r="A26" s="125" t="s">
        <v>40</v>
      </c>
      <c r="B26" s="131">
        <v>2925</v>
      </c>
      <c r="C26" s="131">
        <v>349</v>
      </c>
      <c r="D26" s="131">
        <v>193</v>
      </c>
      <c r="E26" s="131">
        <v>219</v>
      </c>
      <c r="F26" s="131">
        <v>572</v>
      </c>
      <c r="G26" s="131">
        <v>397</v>
      </c>
      <c r="H26" s="131">
        <v>211</v>
      </c>
      <c r="I26" s="131">
        <v>247</v>
      </c>
      <c r="J26" s="131">
        <v>737</v>
      </c>
      <c r="K26" s="131">
        <v>746</v>
      </c>
      <c r="L26" s="131">
        <v>404</v>
      </c>
      <c r="M26" s="131">
        <v>466</v>
      </c>
      <c r="N26" s="126">
        <v>1309</v>
      </c>
      <c r="O26" s="35"/>
      <c r="P26" s="35"/>
      <c r="Q26" s="35"/>
    </row>
    <row r="27" spans="1:17" ht="12" customHeight="1">
      <c r="A27" s="125" t="s">
        <v>41</v>
      </c>
      <c r="B27" s="131">
        <v>1568</v>
      </c>
      <c r="C27" s="131">
        <v>213</v>
      </c>
      <c r="D27" s="131">
        <v>111</v>
      </c>
      <c r="E27" s="131">
        <v>109</v>
      </c>
      <c r="F27" s="131">
        <v>294</v>
      </c>
      <c r="G27" s="131">
        <v>218</v>
      </c>
      <c r="H27" s="131">
        <v>112</v>
      </c>
      <c r="I27" s="131">
        <v>133</v>
      </c>
      <c r="J27" s="131">
        <v>379</v>
      </c>
      <c r="K27" s="131">
        <v>431</v>
      </c>
      <c r="L27" s="131">
        <v>223</v>
      </c>
      <c r="M27" s="131">
        <v>242</v>
      </c>
      <c r="N27" s="126">
        <v>673</v>
      </c>
      <c r="O27" s="35"/>
      <c r="P27" s="35"/>
      <c r="Q27" s="35"/>
    </row>
    <row r="28" spans="1:17" ht="15" customHeight="1">
      <c r="A28" s="127" t="s">
        <v>21</v>
      </c>
      <c r="B28" s="132">
        <v>92921</v>
      </c>
      <c r="C28" s="132">
        <v>11541</v>
      </c>
      <c r="D28" s="132">
        <v>6634</v>
      </c>
      <c r="E28" s="132">
        <v>7678</v>
      </c>
      <c r="F28" s="132">
        <v>22369</v>
      </c>
      <c r="G28" s="132">
        <v>10857</v>
      </c>
      <c r="H28" s="132">
        <v>6149</v>
      </c>
      <c r="I28" s="132">
        <v>7214</v>
      </c>
      <c r="J28" s="132">
        <v>20479</v>
      </c>
      <c r="K28" s="132">
        <v>22398</v>
      </c>
      <c r="L28" s="132">
        <v>12783</v>
      </c>
      <c r="M28" s="132">
        <v>14892</v>
      </c>
      <c r="N28" s="128">
        <v>42848</v>
      </c>
      <c r="O28" s="35"/>
      <c r="P28" s="35"/>
      <c r="Q28" s="35"/>
    </row>
    <row r="29" spans="1:17" ht="5.0999999999999996" customHeight="1">
      <c r="A29" s="58"/>
      <c r="B29" s="38"/>
      <c r="C29" s="38"/>
      <c r="D29" s="38"/>
      <c r="E29" s="38"/>
      <c r="F29" s="38"/>
      <c r="G29" s="38"/>
      <c r="H29" s="38"/>
      <c r="I29" s="38"/>
      <c r="J29" s="38"/>
      <c r="K29" s="38"/>
      <c r="L29" s="38"/>
      <c r="M29" s="38"/>
      <c r="N29" s="38"/>
    </row>
    <row r="30" spans="1:17" s="54" customFormat="1" ht="9">
      <c r="A30" s="54" t="s">
        <v>156</v>
      </c>
      <c r="F30" s="72"/>
    </row>
    <row r="31" spans="1:17" ht="4.5" customHeight="1">
      <c r="C31" s="35"/>
      <c r="E31" s="35"/>
    </row>
    <row r="32" spans="1:17" ht="12.75" customHeight="1">
      <c r="A32" s="377" t="s">
        <v>60</v>
      </c>
      <c r="B32" s="406" t="s">
        <v>33</v>
      </c>
      <c r="C32" s="381" t="s">
        <v>6</v>
      </c>
      <c r="D32" s="381"/>
      <c r="E32" s="381"/>
      <c r="F32" s="381"/>
      <c r="G32" s="381" t="s">
        <v>7</v>
      </c>
      <c r="H32" s="381"/>
      <c r="I32" s="381"/>
      <c r="J32" s="381"/>
      <c r="K32" s="381" t="s">
        <v>8</v>
      </c>
      <c r="L32" s="381"/>
      <c r="M32" s="381"/>
      <c r="N32" s="382"/>
    </row>
    <row r="33" spans="1:14" s="76" customFormat="1" ht="22.5">
      <c r="A33" s="378"/>
      <c r="B33" s="419"/>
      <c r="C33" s="150" t="s">
        <v>52</v>
      </c>
      <c r="D33" s="150" t="s">
        <v>54</v>
      </c>
      <c r="E33" s="150" t="s">
        <v>53</v>
      </c>
      <c r="F33" s="150" t="s">
        <v>74</v>
      </c>
      <c r="G33" s="150" t="s">
        <v>52</v>
      </c>
      <c r="H33" s="150" t="s">
        <v>54</v>
      </c>
      <c r="I33" s="150" t="s">
        <v>53</v>
      </c>
      <c r="J33" s="150" t="s">
        <v>74</v>
      </c>
      <c r="K33" s="150" t="s">
        <v>52</v>
      </c>
      <c r="L33" s="150" t="s">
        <v>54</v>
      </c>
      <c r="M33" s="150" t="s">
        <v>53</v>
      </c>
      <c r="N33" s="264" t="s">
        <v>74</v>
      </c>
    </row>
    <row r="34" spans="1:14" ht="12" customHeight="1">
      <c r="A34" s="125" t="s">
        <v>9</v>
      </c>
      <c r="B34" s="131">
        <f>B9</f>
        <v>10631</v>
      </c>
      <c r="C34" s="133">
        <f>C9/$B34*100</f>
        <v>12.773962938575863</v>
      </c>
      <c r="D34" s="133">
        <f t="shared" ref="D34:N34" si="0">D9/$B34*100</f>
        <v>7.3840654689116727</v>
      </c>
      <c r="E34" s="133">
        <f t="shared" si="0"/>
        <v>8.7103753174677827</v>
      </c>
      <c r="F34" s="133">
        <f t="shared" si="0"/>
        <v>24.786003198193963</v>
      </c>
      <c r="G34" s="133">
        <f t="shared" si="0"/>
        <v>11.278336939140249</v>
      </c>
      <c r="H34" s="133">
        <f t="shared" si="0"/>
        <v>6.1800395071018723</v>
      </c>
      <c r="I34" s="133">
        <f t="shared" si="0"/>
        <v>7.5251622613112596</v>
      </c>
      <c r="J34" s="133">
        <f t="shared" si="0"/>
        <v>21.362054369297336</v>
      </c>
      <c r="K34" s="133">
        <f t="shared" si="0"/>
        <v>24.052299877716113</v>
      </c>
      <c r="L34" s="133">
        <f t="shared" si="0"/>
        <v>13.564104976013544</v>
      </c>
      <c r="M34" s="133">
        <f t="shared" si="0"/>
        <v>16.235537578779041</v>
      </c>
      <c r="N34" s="148">
        <f t="shared" si="0"/>
        <v>46.148057567491293</v>
      </c>
    </row>
    <row r="35" spans="1:14" ht="12" customHeight="1">
      <c r="A35" s="125" t="s">
        <v>10</v>
      </c>
      <c r="B35" s="131">
        <f t="shared" ref="B35:B53" si="1">B10</f>
        <v>1654</v>
      </c>
      <c r="C35" s="133">
        <f t="shared" ref="C35:N35" si="2">C10/$B35*100</f>
        <v>13.603385731559856</v>
      </c>
      <c r="D35" s="133">
        <f t="shared" si="2"/>
        <v>7.6178960096735189</v>
      </c>
      <c r="E35" s="133">
        <f t="shared" si="2"/>
        <v>8.2224909310761785</v>
      </c>
      <c r="F35" s="133">
        <f t="shared" si="2"/>
        <v>20.556227327690447</v>
      </c>
      <c r="G35" s="133">
        <f t="shared" si="2"/>
        <v>12.877871825876664</v>
      </c>
      <c r="H35" s="133">
        <f t="shared" si="2"/>
        <v>7.1342200725513907</v>
      </c>
      <c r="I35" s="133">
        <f t="shared" si="2"/>
        <v>7.5574365175332527</v>
      </c>
      <c r="J35" s="133">
        <f t="shared" si="2"/>
        <v>22.430471584038695</v>
      </c>
      <c r="K35" s="133">
        <f t="shared" si="2"/>
        <v>26.481257557436518</v>
      </c>
      <c r="L35" s="133">
        <f t="shared" si="2"/>
        <v>14.752116082224909</v>
      </c>
      <c r="M35" s="133">
        <f t="shared" si="2"/>
        <v>15.779927448609431</v>
      </c>
      <c r="N35" s="148">
        <f t="shared" si="2"/>
        <v>42.986698911729142</v>
      </c>
    </row>
    <row r="36" spans="1:14" ht="12" customHeight="1">
      <c r="A36" s="125" t="s">
        <v>23</v>
      </c>
      <c r="B36" s="131">
        <f t="shared" si="1"/>
        <v>1644</v>
      </c>
      <c r="C36" s="133">
        <f t="shared" ref="C36:N36" si="3">C11/$B36*100</f>
        <v>11.618004866180048</v>
      </c>
      <c r="D36" s="133">
        <f t="shared" si="3"/>
        <v>6.5085158150851585</v>
      </c>
      <c r="E36" s="133">
        <f t="shared" si="3"/>
        <v>7.1167883211678831</v>
      </c>
      <c r="F36" s="133">
        <f t="shared" si="3"/>
        <v>23.600973236009732</v>
      </c>
      <c r="G36" s="133">
        <f t="shared" si="3"/>
        <v>11.374695863746959</v>
      </c>
      <c r="H36" s="133">
        <f t="shared" si="3"/>
        <v>6.8126520681265204</v>
      </c>
      <c r="I36" s="133">
        <f t="shared" si="3"/>
        <v>7.9683698296836987</v>
      </c>
      <c r="J36" s="133">
        <f t="shared" si="3"/>
        <v>25.060827250608277</v>
      </c>
      <c r="K36" s="133">
        <f t="shared" si="3"/>
        <v>22.992700729927009</v>
      </c>
      <c r="L36" s="133">
        <f t="shared" si="3"/>
        <v>13.321167883211679</v>
      </c>
      <c r="M36" s="133">
        <f t="shared" si="3"/>
        <v>15.085158150851582</v>
      </c>
      <c r="N36" s="148">
        <f t="shared" si="3"/>
        <v>48.661800486618006</v>
      </c>
    </row>
    <row r="37" spans="1:14" ht="12" customHeight="1">
      <c r="A37" s="125" t="s">
        <v>11</v>
      </c>
      <c r="B37" s="131">
        <f t="shared" si="1"/>
        <v>15551</v>
      </c>
      <c r="C37" s="133">
        <f t="shared" ref="C37:N37" si="4">C12/$B37*100</f>
        <v>13.098836087711401</v>
      </c>
      <c r="D37" s="133">
        <f t="shared" si="4"/>
        <v>7.3757314642145202</v>
      </c>
      <c r="E37" s="133">
        <f t="shared" si="4"/>
        <v>8.1345251109253418</v>
      </c>
      <c r="F37" s="133">
        <f t="shared" si="4"/>
        <v>25.934023535463957</v>
      </c>
      <c r="G37" s="133">
        <f t="shared" si="4"/>
        <v>11.169699697768634</v>
      </c>
      <c r="H37" s="133">
        <f t="shared" si="4"/>
        <v>6.1796669024500028</v>
      </c>
      <c r="I37" s="133">
        <f t="shared" si="4"/>
        <v>7.4400360105459455</v>
      </c>
      <c r="J37" s="133">
        <f t="shared" si="4"/>
        <v>20.680342100186483</v>
      </c>
      <c r="K37" s="133">
        <f t="shared" si="4"/>
        <v>24.268535785480033</v>
      </c>
      <c r="L37" s="133">
        <f t="shared" si="4"/>
        <v>13.555398366664523</v>
      </c>
      <c r="M37" s="133">
        <f t="shared" si="4"/>
        <v>15.574561121471289</v>
      </c>
      <c r="N37" s="148">
        <f t="shared" si="4"/>
        <v>46.614365635650437</v>
      </c>
    </row>
    <row r="38" spans="1:14" ht="12" customHeight="1">
      <c r="A38" s="125" t="s">
        <v>12</v>
      </c>
      <c r="B38" s="131">
        <f t="shared" si="1"/>
        <v>3494</v>
      </c>
      <c r="C38" s="133">
        <f t="shared" ref="C38:N38" si="5">C13/$B38*100</f>
        <v>12.421293646250716</v>
      </c>
      <c r="D38" s="133">
        <f t="shared" si="5"/>
        <v>7.2123640526617061</v>
      </c>
      <c r="E38" s="133">
        <f t="shared" si="5"/>
        <v>8.7864911276473965</v>
      </c>
      <c r="F38" s="133">
        <f t="shared" si="5"/>
        <v>22.610188895248999</v>
      </c>
      <c r="G38" s="133">
        <f t="shared" si="5"/>
        <v>13.022323983972525</v>
      </c>
      <c r="H38" s="133">
        <f t="shared" si="5"/>
        <v>7.3840870062965083</v>
      </c>
      <c r="I38" s="133">
        <f t="shared" si="5"/>
        <v>7.7561534058385799</v>
      </c>
      <c r="J38" s="133">
        <f t="shared" si="5"/>
        <v>20.749856897538638</v>
      </c>
      <c r="K38" s="133">
        <f t="shared" si="5"/>
        <v>25.44361763022324</v>
      </c>
      <c r="L38" s="133">
        <f t="shared" si="5"/>
        <v>14.596451058958216</v>
      </c>
      <c r="M38" s="133">
        <f t="shared" si="5"/>
        <v>16.542644533485976</v>
      </c>
      <c r="N38" s="148">
        <f t="shared" si="5"/>
        <v>43.360045792787638</v>
      </c>
    </row>
    <row r="39" spans="1:14" ht="12" customHeight="1">
      <c r="A39" s="125" t="s">
        <v>13</v>
      </c>
      <c r="B39" s="131">
        <f t="shared" si="1"/>
        <v>3026</v>
      </c>
      <c r="C39" s="133">
        <f t="shared" ref="C39:N39" si="6">C14/$B39*100</f>
        <v>11.698612029081296</v>
      </c>
      <c r="D39" s="133">
        <f t="shared" si="6"/>
        <v>6.5763384005287513</v>
      </c>
      <c r="E39" s="133">
        <f t="shared" si="6"/>
        <v>7.1050892267019163</v>
      </c>
      <c r="F39" s="133">
        <f t="shared" si="6"/>
        <v>20.984798413747523</v>
      </c>
      <c r="G39" s="133">
        <f t="shared" si="6"/>
        <v>12.954395241242564</v>
      </c>
      <c r="H39" s="133">
        <f t="shared" si="6"/>
        <v>7.7329808327825518</v>
      </c>
      <c r="I39" s="133">
        <f t="shared" si="6"/>
        <v>8.757435558493059</v>
      </c>
      <c r="J39" s="133">
        <f t="shared" si="6"/>
        <v>24.223397224058164</v>
      </c>
      <c r="K39" s="133">
        <f t="shared" si="6"/>
        <v>24.653007270323858</v>
      </c>
      <c r="L39" s="133">
        <f t="shared" si="6"/>
        <v>14.309319233311301</v>
      </c>
      <c r="M39" s="133">
        <f t="shared" si="6"/>
        <v>15.862524785194976</v>
      </c>
      <c r="N39" s="148">
        <f t="shared" si="6"/>
        <v>45.20819563780568</v>
      </c>
    </row>
    <row r="40" spans="1:14" ht="12" customHeight="1">
      <c r="A40" s="125" t="s">
        <v>14</v>
      </c>
      <c r="B40" s="131">
        <f t="shared" si="1"/>
        <v>5255</v>
      </c>
      <c r="C40" s="133">
        <f t="shared" ref="C40:N40" si="7">C15/$B40*100</f>
        <v>11.227402473834443</v>
      </c>
      <c r="D40" s="133">
        <f t="shared" si="7"/>
        <v>6.584205518553758</v>
      </c>
      <c r="E40" s="133">
        <f t="shared" si="7"/>
        <v>8.2017126546146528</v>
      </c>
      <c r="F40" s="133">
        <f t="shared" si="7"/>
        <v>25.080875356803045</v>
      </c>
      <c r="G40" s="133">
        <f t="shared" si="7"/>
        <v>10.675547098001903</v>
      </c>
      <c r="H40" s="133">
        <f t="shared" si="7"/>
        <v>6.2226450999048524</v>
      </c>
      <c r="I40" s="133">
        <f t="shared" si="7"/>
        <v>7.4785918173168415</v>
      </c>
      <c r="J40" s="133">
        <f t="shared" si="7"/>
        <v>24.548049476688867</v>
      </c>
      <c r="K40" s="133">
        <f t="shared" si="7"/>
        <v>21.902949571836348</v>
      </c>
      <c r="L40" s="133">
        <f t="shared" si="7"/>
        <v>12.80685061845861</v>
      </c>
      <c r="M40" s="133">
        <f t="shared" si="7"/>
        <v>15.680304471931494</v>
      </c>
      <c r="N40" s="148">
        <f t="shared" si="7"/>
        <v>49.628924833491908</v>
      </c>
    </row>
    <row r="41" spans="1:14" ht="12" customHeight="1">
      <c r="A41" s="125" t="s">
        <v>15</v>
      </c>
      <c r="B41" s="131">
        <f t="shared" si="1"/>
        <v>1641</v>
      </c>
      <c r="C41" s="133">
        <f t="shared" ref="C41:N41" si="8">C16/$B41*100</f>
        <v>11.94393662400975</v>
      </c>
      <c r="D41" s="133">
        <f t="shared" si="8"/>
        <v>6.5204143814747111</v>
      </c>
      <c r="E41" s="133">
        <f t="shared" si="8"/>
        <v>7.8610603290676417</v>
      </c>
      <c r="F41" s="133">
        <f t="shared" si="8"/>
        <v>22.425350396099937</v>
      </c>
      <c r="G41" s="133">
        <f t="shared" si="8"/>
        <v>11.517367458866545</v>
      </c>
      <c r="H41" s="133">
        <f t="shared" si="8"/>
        <v>6.4594759293113952</v>
      </c>
      <c r="I41" s="133">
        <f t="shared" si="8"/>
        <v>8.8970140158439968</v>
      </c>
      <c r="J41" s="133">
        <f t="shared" si="8"/>
        <v>24.497257769652649</v>
      </c>
      <c r="K41" s="133">
        <f t="shared" si="8"/>
        <v>23.461304082876293</v>
      </c>
      <c r="L41" s="133">
        <f t="shared" si="8"/>
        <v>12.979890310786105</v>
      </c>
      <c r="M41" s="133">
        <f t="shared" si="8"/>
        <v>16.758074344911638</v>
      </c>
      <c r="N41" s="148">
        <f t="shared" si="8"/>
        <v>46.922608165752585</v>
      </c>
    </row>
    <row r="42" spans="1:14" ht="12" customHeight="1">
      <c r="A42" s="125" t="s">
        <v>5</v>
      </c>
      <c r="B42" s="131">
        <f t="shared" si="1"/>
        <v>6363</v>
      </c>
      <c r="C42" s="133">
        <f t="shared" ref="C42:N42" si="9">C17/$B42*100</f>
        <v>13.107024988213107</v>
      </c>
      <c r="D42" s="133">
        <f t="shared" si="9"/>
        <v>7.7950652208077953</v>
      </c>
      <c r="E42" s="133">
        <f t="shared" si="9"/>
        <v>8.3765519409083762</v>
      </c>
      <c r="F42" s="133">
        <f t="shared" si="9"/>
        <v>23.636649379223638</v>
      </c>
      <c r="G42" s="133">
        <f t="shared" si="9"/>
        <v>12.871287128712872</v>
      </c>
      <c r="H42" s="133">
        <f t="shared" si="9"/>
        <v>7.2921577872072918</v>
      </c>
      <c r="I42" s="133">
        <f t="shared" si="9"/>
        <v>7.4178846456074181</v>
      </c>
      <c r="J42" s="133">
        <f t="shared" si="9"/>
        <v>19.519094766619517</v>
      </c>
      <c r="K42" s="133">
        <f t="shared" si="9"/>
        <v>25.978312116925977</v>
      </c>
      <c r="L42" s="133">
        <f t="shared" si="9"/>
        <v>15.087223008015089</v>
      </c>
      <c r="M42" s="133">
        <f t="shared" si="9"/>
        <v>15.794436586515795</v>
      </c>
      <c r="N42" s="148">
        <f t="shared" si="9"/>
        <v>43.155744145843158</v>
      </c>
    </row>
    <row r="43" spans="1:14" ht="12" customHeight="1">
      <c r="A43" s="125" t="s">
        <v>16</v>
      </c>
      <c r="B43" s="131">
        <f t="shared" si="1"/>
        <v>3753</v>
      </c>
      <c r="C43" s="133">
        <f t="shared" ref="C43:N43" si="10">C18/$B43*100</f>
        <v>12.310151878497203</v>
      </c>
      <c r="D43" s="133">
        <f t="shared" si="10"/>
        <v>6.6080468958166803</v>
      </c>
      <c r="E43" s="133">
        <f t="shared" si="10"/>
        <v>7.9403144151345586</v>
      </c>
      <c r="F43" s="133">
        <f t="shared" si="10"/>
        <v>22.195576871835865</v>
      </c>
      <c r="G43" s="133">
        <f t="shared" si="10"/>
        <v>11.857180921929125</v>
      </c>
      <c r="H43" s="133">
        <f t="shared" si="10"/>
        <v>6.8478550492938979</v>
      </c>
      <c r="I43" s="133">
        <f t="shared" si="10"/>
        <v>8.339994670929924</v>
      </c>
      <c r="J43" s="133">
        <f t="shared" si="10"/>
        <v>23.927524646949109</v>
      </c>
      <c r="K43" s="133">
        <f t="shared" si="10"/>
        <v>24.167332800426326</v>
      </c>
      <c r="L43" s="133">
        <f t="shared" si="10"/>
        <v>13.455901945110579</v>
      </c>
      <c r="M43" s="133">
        <f t="shared" si="10"/>
        <v>16.280309086064481</v>
      </c>
      <c r="N43" s="148">
        <f t="shared" si="10"/>
        <v>46.123101518784971</v>
      </c>
    </row>
    <row r="44" spans="1:14" ht="12" customHeight="1">
      <c r="A44" s="125" t="s">
        <v>17</v>
      </c>
      <c r="B44" s="131">
        <f t="shared" si="1"/>
        <v>1800</v>
      </c>
      <c r="C44" s="133">
        <f t="shared" ref="C44:N44" si="11">C19/$B44*100</f>
        <v>12.5</v>
      </c>
      <c r="D44" s="133">
        <f t="shared" si="11"/>
        <v>6.6111111111111107</v>
      </c>
      <c r="E44" s="133">
        <f t="shared" si="11"/>
        <v>8.5</v>
      </c>
      <c r="F44" s="133">
        <f t="shared" si="11"/>
        <v>24.611111111111111</v>
      </c>
      <c r="G44" s="133">
        <f t="shared" si="11"/>
        <v>11.777777777777777</v>
      </c>
      <c r="H44" s="133">
        <f t="shared" si="11"/>
        <v>6.8888888888888893</v>
      </c>
      <c r="I44" s="133">
        <f t="shared" si="11"/>
        <v>8.5555555555555554</v>
      </c>
      <c r="J44" s="133">
        <f t="shared" si="11"/>
        <v>20.611111111111111</v>
      </c>
      <c r="K44" s="133">
        <f t="shared" si="11"/>
        <v>24.277777777777779</v>
      </c>
      <c r="L44" s="133">
        <f t="shared" si="11"/>
        <v>13.5</v>
      </c>
      <c r="M44" s="133">
        <f t="shared" si="11"/>
        <v>17.055555555555554</v>
      </c>
      <c r="N44" s="148">
        <f t="shared" si="11"/>
        <v>45.222222222222221</v>
      </c>
    </row>
    <row r="45" spans="1:14" ht="12" customHeight="1">
      <c r="A45" s="125" t="s">
        <v>24</v>
      </c>
      <c r="B45" s="131">
        <f t="shared" si="1"/>
        <v>9106</v>
      </c>
      <c r="C45" s="133">
        <f t="shared" ref="C45:N45" si="12">C20/$B45*100</f>
        <v>11.992093125411817</v>
      </c>
      <c r="D45" s="133">
        <f t="shared" si="12"/>
        <v>7.193059521194817</v>
      </c>
      <c r="E45" s="133">
        <f t="shared" si="12"/>
        <v>8.708543817263342</v>
      </c>
      <c r="F45" s="133">
        <f t="shared" si="12"/>
        <v>25.3239622227103</v>
      </c>
      <c r="G45" s="133">
        <f t="shared" si="12"/>
        <v>10.817043707445642</v>
      </c>
      <c r="H45" s="133">
        <f t="shared" si="12"/>
        <v>6.5231715352514819</v>
      </c>
      <c r="I45" s="133">
        <f t="shared" si="12"/>
        <v>7.4456402372062369</v>
      </c>
      <c r="J45" s="133">
        <f t="shared" si="12"/>
        <v>22.007467603777727</v>
      </c>
      <c r="K45" s="133">
        <f t="shared" si="12"/>
        <v>22.809136832857458</v>
      </c>
      <c r="L45" s="133">
        <f t="shared" si="12"/>
        <v>13.716231056446299</v>
      </c>
      <c r="M45" s="133">
        <f t="shared" si="12"/>
        <v>16.154184054469582</v>
      </c>
      <c r="N45" s="148">
        <f t="shared" si="12"/>
        <v>47.331429826488034</v>
      </c>
    </row>
    <row r="46" spans="1:14" ht="12" customHeight="1">
      <c r="A46" s="125" t="s">
        <v>28</v>
      </c>
      <c r="B46" s="131">
        <f t="shared" si="1"/>
        <v>4758</v>
      </c>
      <c r="C46" s="133">
        <f t="shared" ref="C46:N46" si="13">C21/$B46*100</f>
        <v>11.496427070197562</v>
      </c>
      <c r="D46" s="133">
        <f t="shared" si="13"/>
        <v>6.8095838587641868</v>
      </c>
      <c r="E46" s="133">
        <f t="shared" si="13"/>
        <v>7.4401008827238337</v>
      </c>
      <c r="F46" s="133">
        <f t="shared" si="13"/>
        <v>28.310214375788146</v>
      </c>
      <c r="G46" s="133">
        <f t="shared" si="13"/>
        <v>10.992013451029845</v>
      </c>
      <c r="H46" s="133">
        <f t="shared" si="13"/>
        <v>6.2841530054644812</v>
      </c>
      <c r="I46" s="133">
        <f t="shared" si="13"/>
        <v>7.1038251366120218</v>
      </c>
      <c r="J46" s="133">
        <f t="shared" si="13"/>
        <v>21.605716687683902</v>
      </c>
      <c r="K46" s="133">
        <f t="shared" si="13"/>
        <v>22.488440521227407</v>
      </c>
      <c r="L46" s="133">
        <f t="shared" si="13"/>
        <v>13.093736864228667</v>
      </c>
      <c r="M46" s="133">
        <f t="shared" si="13"/>
        <v>14.543926019335856</v>
      </c>
      <c r="N46" s="148">
        <f t="shared" si="13"/>
        <v>49.915931063472044</v>
      </c>
    </row>
    <row r="47" spans="1:14" ht="12" customHeight="1">
      <c r="A47" s="125" t="s">
        <v>42</v>
      </c>
      <c r="B47" s="131">
        <f t="shared" si="1"/>
        <v>2714</v>
      </c>
      <c r="C47" s="133">
        <f t="shared" ref="C47:N47" si="14">C22/$B47*100</f>
        <v>12.822402358142963</v>
      </c>
      <c r="D47" s="133">
        <f t="shared" si="14"/>
        <v>7.5165806927044958</v>
      </c>
      <c r="E47" s="133">
        <f t="shared" si="14"/>
        <v>9.7641857037582902</v>
      </c>
      <c r="F47" s="133">
        <f t="shared" si="14"/>
        <v>26.160648489314664</v>
      </c>
      <c r="G47" s="133">
        <f t="shared" si="14"/>
        <v>10.832719233603537</v>
      </c>
      <c r="H47" s="133">
        <f t="shared" si="14"/>
        <v>6.0427413411938105</v>
      </c>
      <c r="I47" s="133">
        <f t="shared" si="14"/>
        <v>7.2586588061901258</v>
      </c>
      <c r="J47" s="133">
        <f t="shared" si="14"/>
        <v>19.638909358879882</v>
      </c>
      <c r="K47" s="133">
        <f t="shared" si="14"/>
        <v>23.6551215917465</v>
      </c>
      <c r="L47" s="133">
        <f t="shared" si="14"/>
        <v>13.559322033898304</v>
      </c>
      <c r="M47" s="133">
        <f t="shared" si="14"/>
        <v>17.022844509948413</v>
      </c>
      <c r="N47" s="148">
        <f t="shared" si="14"/>
        <v>45.799557848194546</v>
      </c>
    </row>
    <row r="48" spans="1:14" ht="12" customHeight="1">
      <c r="A48" s="125" t="s">
        <v>18</v>
      </c>
      <c r="B48" s="131">
        <f t="shared" si="1"/>
        <v>10818</v>
      </c>
      <c r="C48" s="133">
        <f t="shared" ref="C48:N48" si="15">C23/$B48*100</f>
        <v>12.469957478276946</v>
      </c>
      <c r="D48" s="133">
        <f t="shared" si="15"/>
        <v>7.3765945646145319</v>
      </c>
      <c r="E48" s="133">
        <f t="shared" si="15"/>
        <v>8.7354409317803672</v>
      </c>
      <c r="F48" s="133">
        <f t="shared" si="15"/>
        <v>23.775189498983178</v>
      </c>
      <c r="G48" s="133">
        <f t="shared" si="15"/>
        <v>11.721205398410058</v>
      </c>
      <c r="H48" s="133">
        <f t="shared" si="15"/>
        <v>6.6833056017748191</v>
      </c>
      <c r="I48" s="133">
        <f t="shared" si="15"/>
        <v>8.2362728785357735</v>
      </c>
      <c r="J48" s="133">
        <f t="shared" si="15"/>
        <v>20.992789794786468</v>
      </c>
      <c r="K48" s="133">
        <f t="shared" si="15"/>
        <v>24.191162876687002</v>
      </c>
      <c r="L48" s="133">
        <f t="shared" si="15"/>
        <v>14.059900166389349</v>
      </c>
      <c r="M48" s="133">
        <f t="shared" si="15"/>
        <v>16.971713810316139</v>
      </c>
      <c r="N48" s="148">
        <f t="shared" si="15"/>
        <v>44.767979293769642</v>
      </c>
    </row>
    <row r="49" spans="1:16" ht="12" customHeight="1">
      <c r="A49" s="125" t="s">
        <v>19</v>
      </c>
      <c r="B49" s="131">
        <f t="shared" si="1"/>
        <v>4840</v>
      </c>
      <c r="C49" s="133">
        <f t="shared" ref="C49:N49" si="16">C24/$B49*100</f>
        <v>11.673553719008265</v>
      </c>
      <c r="D49" s="133">
        <f t="shared" si="16"/>
        <v>6.9214876033057857</v>
      </c>
      <c r="E49" s="133">
        <f t="shared" si="16"/>
        <v>7.9338842975206614</v>
      </c>
      <c r="F49" s="133">
        <f t="shared" si="16"/>
        <v>20.537190082644628</v>
      </c>
      <c r="G49" s="133">
        <f t="shared" si="16"/>
        <v>12.520661157024794</v>
      </c>
      <c r="H49" s="133">
        <f t="shared" si="16"/>
        <v>7.1280991735537187</v>
      </c>
      <c r="I49" s="133">
        <f t="shared" si="16"/>
        <v>8.1198347107438025</v>
      </c>
      <c r="J49" s="133">
        <f t="shared" si="16"/>
        <v>25.206611570247933</v>
      </c>
      <c r="K49" s="133">
        <f t="shared" si="16"/>
        <v>24.194214876033058</v>
      </c>
      <c r="L49" s="133">
        <f t="shared" si="16"/>
        <v>14.049586776859504</v>
      </c>
      <c r="M49" s="133">
        <f t="shared" si="16"/>
        <v>16.053719008264462</v>
      </c>
      <c r="N49" s="148">
        <f t="shared" si="16"/>
        <v>45.743801652892564</v>
      </c>
    </row>
    <row r="50" spans="1:16" ht="12" customHeight="1">
      <c r="A50" s="125" t="s">
        <v>20</v>
      </c>
      <c r="B50" s="131">
        <f t="shared" si="1"/>
        <v>1382</v>
      </c>
      <c r="C50" s="133">
        <f t="shared" ref="C50:N50" si="17">C25/$B50*100</f>
        <v>12.735166425470332</v>
      </c>
      <c r="D50" s="133">
        <f t="shared" si="17"/>
        <v>6.0781476121562958</v>
      </c>
      <c r="E50" s="133">
        <f t="shared" si="17"/>
        <v>7.2358900144717797</v>
      </c>
      <c r="F50" s="133">
        <f t="shared" si="17"/>
        <v>20.911722141823443</v>
      </c>
      <c r="G50" s="133">
        <f t="shared" si="17"/>
        <v>11.577424023154848</v>
      </c>
      <c r="H50" s="133">
        <f t="shared" si="17"/>
        <v>6.1505065123010123</v>
      </c>
      <c r="I50" s="133">
        <f t="shared" si="17"/>
        <v>7.9594790159189577</v>
      </c>
      <c r="J50" s="133">
        <f t="shared" si="17"/>
        <v>27.35166425470333</v>
      </c>
      <c r="K50" s="133">
        <f t="shared" si="17"/>
        <v>24.312590448625183</v>
      </c>
      <c r="L50" s="133">
        <f t="shared" si="17"/>
        <v>12.228654124457309</v>
      </c>
      <c r="M50" s="133">
        <f t="shared" si="17"/>
        <v>15.195369030390736</v>
      </c>
      <c r="N50" s="148">
        <f t="shared" si="17"/>
        <v>48.263386396526776</v>
      </c>
    </row>
    <row r="51" spans="1:16" ht="12" customHeight="1">
      <c r="A51" s="125" t="s">
        <v>40</v>
      </c>
      <c r="B51" s="131">
        <f t="shared" si="1"/>
        <v>2925</v>
      </c>
      <c r="C51" s="133">
        <f t="shared" ref="C51:N51" si="18">C26/$B51*100</f>
        <v>11.931623931623932</v>
      </c>
      <c r="D51" s="133">
        <f t="shared" si="18"/>
        <v>6.5982905982905988</v>
      </c>
      <c r="E51" s="133">
        <f t="shared" si="18"/>
        <v>7.4871794871794881</v>
      </c>
      <c r="F51" s="133">
        <f t="shared" si="18"/>
        <v>19.555555555555557</v>
      </c>
      <c r="G51" s="133">
        <f t="shared" si="18"/>
        <v>13.572649572649572</v>
      </c>
      <c r="H51" s="133">
        <f t="shared" si="18"/>
        <v>7.2136752136752138</v>
      </c>
      <c r="I51" s="133">
        <f t="shared" si="18"/>
        <v>8.4444444444444446</v>
      </c>
      <c r="J51" s="133">
        <f t="shared" si="18"/>
        <v>25.196581196581196</v>
      </c>
      <c r="K51" s="133">
        <f t="shared" si="18"/>
        <v>25.504273504273506</v>
      </c>
      <c r="L51" s="133">
        <f t="shared" si="18"/>
        <v>13.811965811965813</v>
      </c>
      <c r="M51" s="133">
        <f t="shared" si="18"/>
        <v>15.931623931623932</v>
      </c>
      <c r="N51" s="148">
        <f t="shared" si="18"/>
        <v>44.752136752136749</v>
      </c>
    </row>
    <row r="52" spans="1:16" ht="12" customHeight="1">
      <c r="A52" s="125" t="s">
        <v>41</v>
      </c>
      <c r="B52" s="131">
        <f t="shared" si="1"/>
        <v>1568</v>
      </c>
      <c r="C52" s="133">
        <f t="shared" ref="C52:N52" si="19">C27/$B52*100</f>
        <v>13.584183673469388</v>
      </c>
      <c r="D52" s="133">
        <f t="shared" si="19"/>
        <v>7.079081632653061</v>
      </c>
      <c r="E52" s="133">
        <f t="shared" si="19"/>
        <v>6.9515306122448983</v>
      </c>
      <c r="F52" s="133">
        <f t="shared" si="19"/>
        <v>18.75</v>
      </c>
      <c r="G52" s="133">
        <f t="shared" si="19"/>
        <v>13.903061224489797</v>
      </c>
      <c r="H52" s="133">
        <f t="shared" si="19"/>
        <v>7.1428571428571423</v>
      </c>
      <c r="I52" s="133">
        <f t="shared" si="19"/>
        <v>8.4821428571428577</v>
      </c>
      <c r="J52" s="133">
        <f t="shared" si="19"/>
        <v>24.170918367346939</v>
      </c>
      <c r="K52" s="133">
        <f t="shared" si="19"/>
        <v>27.487244897959183</v>
      </c>
      <c r="L52" s="133">
        <f t="shared" si="19"/>
        <v>14.221938775510203</v>
      </c>
      <c r="M52" s="133">
        <f t="shared" si="19"/>
        <v>15.433673469387754</v>
      </c>
      <c r="N52" s="148">
        <f t="shared" si="19"/>
        <v>42.920918367346935</v>
      </c>
    </row>
    <row r="53" spans="1:16" ht="15" customHeight="1">
      <c r="A53" s="127" t="s">
        <v>21</v>
      </c>
      <c r="B53" s="132">
        <f t="shared" si="1"/>
        <v>92921</v>
      </c>
      <c r="C53" s="134">
        <f t="shared" ref="C53:N53" si="20">C28/$B53*100</f>
        <v>12.420227935558161</v>
      </c>
      <c r="D53" s="134">
        <f t="shared" si="20"/>
        <v>7.139397983233069</v>
      </c>
      <c r="E53" s="134">
        <f t="shared" si="20"/>
        <v>8.2629330291322738</v>
      </c>
      <c r="F53" s="134">
        <f t="shared" si="20"/>
        <v>24.073137396282863</v>
      </c>
      <c r="G53" s="134">
        <f t="shared" si="20"/>
        <v>11.684118767555235</v>
      </c>
      <c r="H53" s="134">
        <f t="shared" si="20"/>
        <v>6.6174492310672504</v>
      </c>
      <c r="I53" s="134">
        <f t="shared" si="20"/>
        <v>7.7635841198437392</v>
      </c>
      <c r="J53" s="134">
        <f t="shared" si="20"/>
        <v>22.039151537327406</v>
      </c>
      <c r="K53" s="134">
        <f t="shared" si="20"/>
        <v>24.104346703113396</v>
      </c>
      <c r="L53" s="134">
        <f t="shared" si="20"/>
        <v>13.756847214300318</v>
      </c>
      <c r="M53" s="134">
        <f t="shared" si="20"/>
        <v>16.026517148976012</v>
      </c>
      <c r="N53" s="149">
        <f t="shared" si="20"/>
        <v>46.112288933610273</v>
      </c>
      <c r="P53" s="35"/>
    </row>
    <row r="54" spans="1:16" ht="5.0999999999999996" customHeight="1">
      <c r="A54" s="58"/>
      <c r="B54" s="38"/>
      <c r="C54" s="28"/>
      <c r="D54" s="28"/>
      <c r="E54" s="28"/>
      <c r="F54" s="28"/>
      <c r="G54" s="28"/>
      <c r="H54" s="28"/>
      <c r="I54" s="28"/>
      <c r="J54" s="28"/>
      <c r="K54" s="28"/>
      <c r="L54" s="28"/>
      <c r="M54" s="28"/>
      <c r="N54" s="28"/>
    </row>
    <row r="55" spans="1:16" s="11" customFormat="1" ht="9" customHeight="1">
      <c r="A55" s="54" t="s">
        <v>156</v>
      </c>
      <c r="F55" s="78"/>
    </row>
  </sheetData>
  <mergeCells count="10">
    <mergeCell ref="K7:N7"/>
    <mergeCell ref="A32:A33"/>
    <mergeCell ref="C32:F32"/>
    <mergeCell ref="G32:J32"/>
    <mergeCell ref="A7:A8"/>
    <mergeCell ref="C7:F7"/>
    <mergeCell ref="G7:J7"/>
    <mergeCell ref="K32:N32"/>
    <mergeCell ref="B7:B8"/>
    <mergeCell ref="B32:B33"/>
  </mergeCells>
  <phoneticPr fontId="7" type="noConversion"/>
  <hyperlinks>
    <hyperlink ref="N1" location="F!A1" display="Retour au menu" xr:uid="{00000000-0004-0000-0800-000000000000}"/>
  </hyperlinks>
  <pageMargins left="0.7" right="0.7" top="0.75" bottom="0.75" header="0.3" footer="0.3"/>
  <pageSetup paperSize="9" scale="88" fitToHeight="2" orientation="landscape" r:id="rId1"/>
  <headerFooter alignWithMargins="0">
    <oddFooter>&amp;L&amp;8&amp;K002060Le marché du travail bruxellois : Données statistiques - Caractéristiques des communes de la Région bruxelloise
Elaboration : view.brussels, www.actiris.be&amp;R&amp;8F &amp;P</oddFooter>
  </headerFooter>
  <rowBreaks count="1" manualBreakCount="1">
    <brk id="30" max="1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N55"/>
  <sheetViews>
    <sheetView showGridLines="0" zoomScaleNormal="100" zoomScaleSheetLayoutView="80" workbookViewId="0"/>
  </sheetViews>
  <sheetFormatPr baseColWidth="10" defaultColWidth="11.42578125" defaultRowHeight="11.25"/>
  <cols>
    <col min="1" max="1" width="18.7109375" style="10" customWidth="1"/>
    <col min="2" max="11" width="9.7109375" style="10" customWidth="1"/>
    <col min="12" max="14" width="7.28515625" style="10" customWidth="1"/>
    <col min="15" max="16384" width="11.42578125" style="10"/>
  </cols>
  <sheetData>
    <row r="1" spans="1:14" ht="23.25">
      <c r="A1" s="55" t="s">
        <v>109</v>
      </c>
      <c r="K1" s="53" t="s">
        <v>107</v>
      </c>
    </row>
    <row r="2" spans="1:14" s="61" customFormat="1" ht="3" customHeight="1">
      <c r="A2" s="60"/>
    </row>
    <row r="3" spans="1:14" s="61" customFormat="1" ht="15.75" customHeight="1">
      <c r="A3" s="62" t="s">
        <v>113</v>
      </c>
    </row>
    <row r="4" spans="1:14" s="61" customFormat="1" ht="4.5" customHeight="1">
      <c r="A4" s="62"/>
    </row>
    <row r="5" spans="1:14" ht="19.5" customHeight="1">
      <c r="A5" s="73" t="s">
        <v>191</v>
      </c>
      <c r="B5" s="52"/>
      <c r="C5" s="52"/>
      <c r="D5" s="52"/>
      <c r="E5" s="52"/>
      <c r="F5" s="52"/>
      <c r="G5" s="52"/>
      <c r="H5" s="52"/>
      <c r="I5" s="52"/>
      <c r="J5" s="52"/>
      <c r="K5" s="52"/>
    </row>
    <row r="6" spans="1:14" ht="4.5" customHeight="1"/>
    <row r="7" spans="1:14" ht="12.75" customHeight="1">
      <c r="A7" s="422" t="s">
        <v>59</v>
      </c>
      <c r="B7" s="424" t="s">
        <v>33</v>
      </c>
      <c r="C7" s="420" t="s">
        <v>6</v>
      </c>
      <c r="D7" s="420"/>
      <c r="E7" s="420"/>
      <c r="F7" s="420" t="s">
        <v>7</v>
      </c>
      <c r="G7" s="420"/>
      <c r="H7" s="420"/>
      <c r="I7" s="420" t="s">
        <v>8</v>
      </c>
      <c r="J7" s="420"/>
      <c r="K7" s="421"/>
    </row>
    <row r="8" spans="1:14" ht="12.75" customHeight="1">
      <c r="A8" s="423"/>
      <c r="B8" s="425"/>
      <c r="C8" s="162" t="s">
        <v>55</v>
      </c>
      <c r="D8" s="162" t="s">
        <v>56</v>
      </c>
      <c r="E8" s="162" t="s">
        <v>57</v>
      </c>
      <c r="F8" s="162" t="s">
        <v>55</v>
      </c>
      <c r="G8" s="162" t="s">
        <v>56</v>
      </c>
      <c r="H8" s="162" t="s">
        <v>57</v>
      </c>
      <c r="I8" s="162" t="s">
        <v>55</v>
      </c>
      <c r="J8" s="162" t="s">
        <v>56</v>
      </c>
      <c r="K8" s="163" t="s">
        <v>57</v>
      </c>
    </row>
    <row r="9" spans="1:14" ht="12" customHeight="1">
      <c r="A9" s="160" t="s">
        <v>9</v>
      </c>
      <c r="B9" s="131">
        <v>10631</v>
      </c>
      <c r="C9" s="131">
        <v>3498</v>
      </c>
      <c r="D9" s="131">
        <v>766</v>
      </c>
      <c r="E9" s="131">
        <v>1440</v>
      </c>
      <c r="F9" s="131">
        <v>2788</v>
      </c>
      <c r="G9" s="131">
        <v>791</v>
      </c>
      <c r="H9" s="131">
        <v>1347</v>
      </c>
      <c r="I9" s="131">
        <v>6286</v>
      </c>
      <c r="J9" s="131">
        <v>1557</v>
      </c>
      <c r="K9" s="126">
        <v>2787</v>
      </c>
      <c r="M9" s="35"/>
      <c r="N9" s="35"/>
    </row>
    <row r="10" spans="1:14" ht="12" customHeight="1">
      <c r="A10" s="160" t="s">
        <v>10</v>
      </c>
      <c r="B10" s="131">
        <v>1654</v>
      </c>
      <c r="C10" s="131">
        <v>586</v>
      </c>
      <c r="D10" s="131">
        <v>120</v>
      </c>
      <c r="E10" s="131">
        <v>122</v>
      </c>
      <c r="F10" s="131">
        <v>530</v>
      </c>
      <c r="G10" s="131">
        <v>130</v>
      </c>
      <c r="H10" s="131">
        <v>168</v>
      </c>
      <c r="I10" s="131">
        <v>1116</v>
      </c>
      <c r="J10" s="131">
        <v>250</v>
      </c>
      <c r="K10" s="126">
        <v>290</v>
      </c>
      <c r="M10" s="35"/>
      <c r="N10" s="35"/>
    </row>
    <row r="11" spans="1:14" ht="12" customHeight="1">
      <c r="A11" s="160" t="s">
        <v>23</v>
      </c>
      <c r="B11" s="131">
        <v>1644</v>
      </c>
      <c r="C11" s="131">
        <v>601</v>
      </c>
      <c r="D11" s="131">
        <v>61</v>
      </c>
      <c r="E11" s="131">
        <v>141</v>
      </c>
      <c r="F11" s="131">
        <v>560</v>
      </c>
      <c r="G11" s="131">
        <v>88</v>
      </c>
      <c r="H11" s="131">
        <v>193</v>
      </c>
      <c r="I11" s="131">
        <v>1161</v>
      </c>
      <c r="J11" s="131">
        <v>149</v>
      </c>
      <c r="K11" s="126">
        <v>334</v>
      </c>
      <c r="M11" s="35"/>
      <c r="N11" s="35"/>
    </row>
    <row r="12" spans="1:14" ht="12" customHeight="1">
      <c r="A12" s="160" t="s">
        <v>11</v>
      </c>
      <c r="B12" s="131">
        <v>15551</v>
      </c>
      <c r="C12" s="131">
        <v>5319</v>
      </c>
      <c r="D12" s="131">
        <v>1191</v>
      </c>
      <c r="E12" s="131">
        <v>1973</v>
      </c>
      <c r="F12" s="131">
        <v>4032</v>
      </c>
      <c r="G12" s="131">
        <v>1215</v>
      </c>
      <c r="H12" s="131">
        <v>1824</v>
      </c>
      <c r="I12" s="131">
        <v>9351</v>
      </c>
      <c r="J12" s="131">
        <v>2406</v>
      </c>
      <c r="K12" s="126">
        <v>3797</v>
      </c>
      <c r="M12" s="35"/>
      <c r="N12" s="35"/>
    </row>
    <row r="13" spans="1:14" ht="12" customHeight="1">
      <c r="A13" s="160" t="s">
        <v>12</v>
      </c>
      <c r="B13" s="131">
        <v>3494</v>
      </c>
      <c r="C13" s="131">
        <v>1080</v>
      </c>
      <c r="D13" s="131">
        <v>378</v>
      </c>
      <c r="E13" s="131">
        <v>328</v>
      </c>
      <c r="F13" s="131">
        <v>906</v>
      </c>
      <c r="G13" s="131">
        <v>403</v>
      </c>
      <c r="H13" s="131">
        <v>401</v>
      </c>
      <c r="I13" s="131">
        <v>1986</v>
      </c>
      <c r="J13" s="131">
        <v>781</v>
      </c>
      <c r="K13" s="126">
        <v>729</v>
      </c>
      <c r="M13" s="35"/>
      <c r="N13" s="35"/>
    </row>
    <row r="14" spans="1:14" ht="12" customHeight="1">
      <c r="A14" s="160" t="s">
        <v>13</v>
      </c>
      <c r="B14" s="131">
        <v>3026</v>
      </c>
      <c r="C14" s="131">
        <v>970</v>
      </c>
      <c r="D14" s="131">
        <v>133</v>
      </c>
      <c r="E14" s="131">
        <v>299</v>
      </c>
      <c r="F14" s="131">
        <v>1008</v>
      </c>
      <c r="G14" s="131">
        <v>179</v>
      </c>
      <c r="H14" s="131">
        <v>436</v>
      </c>
      <c r="I14" s="131">
        <v>1978</v>
      </c>
      <c r="J14" s="131">
        <v>312</v>
      </c>
      <c r="K14" s="126">
        <v>735</v>
      </c>
      <c r="M14" s="35"/>
      <c r="N14" s="35"/>
    </row>
    <row r="15" spans="1:14" ht="12" customHeight="1">
      <c r="A15" s="160" t="s">
        <v>14</v>
      </c>
      <c r="B15" s="131">
        <v>5255</v>
      </c>
      <c r="C15" s="131">
        <v>1646</v>
      </c>
      <c r="D15" s="131">
        <v>558</v>
      </c>
      <c r="E15" s="131">
        <v>481</v>
      </c>
      <c r="F15" s="131">
        <v>1463</v>
      </c>
      <c r="G15" s="131">
        <v>661</v>
      </c>
      <c r="H15" s="131">
        <v>447</v>
      </c>
      <c r="I15" s="131">
        <v>3109</v>
      </c>
      <c r="J15" s="131">
        <v>1219</v>
      </c>
      <c r="K15" s="126">
        <v>928</v>
      </c>
      <c r="M15" s="35"/>
      <c r="N15" s="35"/>
    </row>
    <row r="16" spans="1:14" ht="12" customHeight="1">
      <c r="A16" s="160" t="s">
        <v>15</v>
      </c>
      <c r="B16" s="131">
        <v>1641</v>
      </c>
      <c r="C16" s="131">
        <v>580</v>
      </c>
      <c r="D16" s="131">
        <v>85</v>
      </c>
      <c r="E16" s="131">
        <v>135</v>
      </c>
      <c r="F16" s="131">
        <v>538</v>
      </c>
      <c r="G16" s="131">
        <v>117</v>
      </c>
      <c r="H16" s="131">
        <v>189</v>
      </c>
      <c r="I16" s="131">
        <v>1118</v>
      </c>
      <c r="J16" s="131">
        <v>202</v>
      </c>
      <c r="K16" s="126">
        <v>324</v>
      </c>
      <c r="M16" s="35"/>
      <c r="N16" s="35"/>
    </row>
    <row r="17" spans="1:14" ht="12" customHeight="1">
      <c r="A17" s="160" t="s">
        <v>5</v>
      </c>
      <c r="B17" s="131">
        <v>6363</v>
      </c>
      <c r="C17" s="131">
        <v>2024</v>
      </c>
      <c r="D17" s="131">
        <v>750</v>
      </c>
      <c r="E17" s="131">
        <v>594</v>
      </c>
      <c r="F17" s="131">
        <v>1641</v>
      </c>
      <c r="G17" s="131">
        <v>843</v>
      </c>
      <c r="H17" s="131">
        <v>511</v>
      </c>
      <c r="I17" s="131">
        <v>3665</v>
      </c>
      <c r="J17" s="131">
        <v>1593</v>
      </c>
      <c r="K17" s="126">
        <v>1105</v>
      </c>
      <c r="M17" s="35"/>
      <c r="N17" s="35"/>
    </row>
    <row r="18" spans="1:14" ht="12" customHeight="1">
      <c r="A18" s="160" t="s">
        <v>16</v>
      </c>
      <c r="B18" s="131">
        <v>3753</v>
      </c>
      <c r="C18" s="131">
        <v>1295</v>
      </c>
      <c r="D18" s="131">
        <v>181</v>
      </c>
      <c r="E18" s="131">
        <v>365</v>
      </c>
      <c r="F18" s="131">
        <v>1211</v>
      </c>
      <c r="G18" s="131">
        <v>228</v>
      </c>
      <c r="H18" s="131">
        <v>477</v>
      </c>
      <c r="I18" s="131">
        <v>2506</v>
      </c>
      <c r="J18" s="131">
        <v>409</v>
      </c>
      <c r="K18" s="126">
        <v>842</v>
      </c>
      <c r="L18" s="35"/>
      <c r="M18" s="35"/>
      <c r="N18" s="35"/>
    </row>
    <row r="19" spans="1:14" ht="12" customHeight="1">
      <c r="A19" s="160" t="s">
        <v>17</v>
      </c>
      <c r="B19" s="131">
        <v>1800</v>
      </c>
      <c r="C19" s="131">
        <v>585</v>
      </c>
      <c r="D19" s="131">
        <v>101</v>
      </c>
      <c r="E19" s="131">
        <v>255</v>
      </c>
      <c r="F19" s="131">
        <v>477</v>
      </c>
      <c r="G19" s="131">
        <v>112</v>
      </c>
      <c r="H19" s="131">
        <v>273</v>
      </c>
      <c r="I19" s="131">
        <v>1062</v>
      </c>
      <c r="J19" s="131">
        <v>213</v>
      </c>
      <c r="K19" s="126">
        <v>528</v>
      </c>
      <c r="M19" s="35"/>
      <c r="N19" s="35"/>
    </row>
    <row r="20" spans="1:14" ht="12" customHeight="1">
      <c r="A20" s="160" t="s">
        <v>24</v>
      </c>
      <c r="B20" s="131">
        <v>9106</v>
      </c>
      <c r="C20" s="131">
        <v>3000</v>
      </c>
      <c r="D20" s="131">
        <v>559</v>
      </c>
      <c r="E20" s="131">
        <v>1287</v>
      </c>
      <c r="F20" s="131">
        <v>2523</v>
      </c>
      <c r="G20" s="131">
        <v>585</v>
      </c>
      <c r="H20" s="131">
        <v>1153</v>
      </c>
      <c r="I20" s="131">
        <v>5523</v>
      </c>
      <c r="J20" s="131">
        <v>1144</v>
      </c>
      <c r="K20" s="126">
        <v>2440</v>
      </c>
      <c r="M20" s="35"/>
      <c r="N20" s="35"/>
    </row>
    <row r="21" spans="1:14" ht="12" customHeight="1">
      <c r="A21" s="160" t="s">
        <v>28</v>
      </c>
      <c r="B21" s="131">
        <v>4758</v>
      </c>
      <c r="C21" s="131">
        <v>1417</v>
      </c>
      <c r="D21" s="131">
        <v>619</v>
      </c>
      <c r="E21" s="131">
        <v>536</v>
      </c>
      <c r="F21" s="131">
        <v>1095</v>
      </c>
      <c r="G21" s="131">
        <v>691</v>
      </c>
      <c r="H21" s="131">
        <v>401</v>
      </c>
      <c r="I21" s="131">
        <v>2512</v>
      </c>
      <c r="J21" s="131">
        <v>1310</v>
      </c>
      <c r="K21" s="126">
        <v>937</v>
      </c>
      <c r="M21" s="35"/>
      <c r="N21" s="35"/>
    </row>
    <row r="22" spans="1:14" ht="12" customHeight="1">
      <c r="A22" s="160" t="s">
        <v>42</v>
      </c>
      <c r="B22" s="131">
        <v>2714</v>
      </c>
      <c r="C22" s="131">
        <v>866</v>
      </c>
      <c r="D22" s="131">
        <v>239</v>
      </c>
      <c r="E22" s="131">
        <v>421</v>
      </c>
      <c r="F22" s="131">
        <v>597</v>
      </c>
      <c r="G22" s="131">
        <v>281</v>
      </c>
      <c r="H22" s="131">
        <v>311</v>
      </c>
      <c r="I22" s="131">
        <v>1463</v>
      </c>
      <c r="J22" s="131">
        <v>520</v>
      </c>
      <c r="K22" s="126">
        <v>732</v>
      </c>
      <c r="M22" s="35"/>
      <c r="N22" s="35"/>
    </row>
    <row r="23" spans="1:14" ht="12" customHeight="1">
      <c r="A23" s="160" t="s">
        <v>18</v>
      </c>
      <c r="B23" s="131">
        <v>10818</v>
      </c>
      <c r="C23" s="131">
        <v>3379</v>
      </c>
      <c r="D23" s="131">
        <v>925</v>
      </c>
      <c r="E23" s="131">
        <v>1360</v>
      </c>
      <c r="F23" s="131">
        <v>2780</v>
      </c>
      <c r="G23" s="131">
        <v>1148</v>
      </c>
      <c r="H23" s="131">
        <v>1228</v>
      </c>
      <c r="I23" s="131">
        <v>6159</v>
      </c>
      <c r="J23" s="131">
        <v>2073</v>
      </c>
      <c r="K23" s="126">
        <v>2588</v>
      </c>
      <c r="M23" s="35"/>
      <c r="N23" s="35"/>
    </row>
    <row r="24" spans="1:14" ht="12" customHeight="1">
      <c r="A24" s="160" t="s">
        <v>19</v>
      </c>
      <c r="B24" s="131">
        <v>4840</v>
      </c>
      <c r="C24" s="131">
        <v>1572</v>
      </c>
      <c r="D24" s="131">
        <v>418</v>
      </c>
      <c r="E24" s="131">
        <v>286</v>
      </c>
      <c r="F24" s="131">
        <v>1622</v>
      </c>
      <c r="G24" s="131">
        <v>486</v>
      </c>
      <c r="H24" s="131">
        <v>454</v>
      </c>
      <c r="I24" s="131">
        <v>3194</v>
      </c>
      <c r="J24" s="131">
        <v>904</v>
      </c>
      <c r="K24" s="126">
        <v>740</v>
      </c>
      <c r="M24" s="35"/>
      <c r="N24" s="35"/>
    </row>
    <row r="25" spans="1:14" ht="12" customHeight="1">
      <c r="A25" s="160" t="s">
        <v>20</v>
      </c>
      <c r="B25" s="131">
        <v>1382</v>
      </c>
      <c r="C25" s="131">
        <v>497</v>
      </c>
      <c r="D25" s="131">
        <v>74</v>
      </c>
      <c r="E25" s="131">
        <v>79</v>
      </c>
      <c r="F25" s="131">
        <v>537</v>
      </c>
      <c r="G25" s="131">
        <v>88</v>
      </c>
      <c r="H25" s="131">
        <v>107</v>
      </c>
      <c r="I25" s="131">
        <v>1034</v>
      </c>
      <c r="J25" s="131">
        <v>162</v>
      </c>
      <c r="K25" s="126">
        <v>186</v>
      </c>
      <c r="M25" s="35"/>
      <c r="N25" s="35"/>
    </row>
    <row r="26" spans="1:14" ht="12" customHeight="1">
      <c r="A26" s="160" t="s">
        <v>40</v>
      </c>
      <c r="B26" s="131">
        <v>2925</v>
      </c>
      <c r="C26" s="131">
        <v>935</v>
      </c>
      <c r="D26" s="131">
        <v>184</v>
      </c>
      <c r="E26" s="131">
        <v>214</v>
      </c>
      <c r="F26" s="131">
        <v>987</v>
      </c>
      <c r="G26" s="131">
        <v>252</v>
      </c>
      <c r="H26" s="131">
        <v>352</v>
      </c>
      <c r="I26" s="131">
        <v>1922</v>
      </c>
      <c r="J26" s="131">
        <v>436</v>
      </c>
      <c r="K26" s="126">
        <v>566</v>
      </c>
      <c r="M26" s="35"/>
      <c r="N26" s="35"/>
    </row>
    <row r="27" spans="1:14" ht="12" customHeight="1">
      <c r="A27" s="160" t="s">
        <v>41</v>
      </c>
      <c r="B27" s="131">
        <v>1568</v>
      </c>
      <c r="C27" s="131">
        <v>496</v>
      </c>
      <c r="D27" s="131">
        <v>116</v>
      </c>
      <c r="E27" s="131">
        <v>112</v>
      </c>
      <c r="F27" s="131">
        <v>514</v>
      </c>
      <c r="G27" s="131">
        <v>152</v>
      </c>
      <c r="H27" s="131">
        <v>178</v>
      </c>
      <c r="I27" s="131">
        <v>1010</v>
      </c>
      <c r="J27" s="131">
        <v>268</v>
      </c>
      <c r="K27" s="126">
        <v>290</v>
      </c>
      <c r="M27" s="35"/>
      <c r="N27" s="35"/>
    </row>
    <row r="28" spans="1:14" ht="15" customHeight="1">
      <c r="A28" s="161" t="s">
        <v>21</v>
      </c>
      <c r="B28" s="132">
        <v>92921</v>
      </c>
      <c r="C28" s="132">
        <v>30346</v>
      </c>
      <c r="D28" s="132">
        <v>7453</v>
      </c>
      <c r="E28" s="132">
        <v>10423</v>
      </c>
      <c r="F28" s="132">
        <v>25810</v>
      </c>
      <c r="G28" s="132">
        <v>8449</v>
      </c>
      <c r="H28" s="132">
        <v>10442</v>
      </c>
      <c r="I28" s="132">
        <v>56156</v>
      </c>
      <c r="J28" s="132">
        <v>15902</v>
      </c>
      <c r="K28" s="128">
        <v>20865</v>
      </c>
      <c r="M28" s="35"/>
      <c r="N28" s="35"/>
    </row>
    <row r="29" spans="1:14" ht="5.0999999999999996" customHeight="1">
      <c r="A29" s="77"/>
      <c r="B29" s="38"/>
      <c r="C29" s="38"/>
      <c r="D29" s="38"/>
      <c r="E29" s="38"/>
      <c r="F29" s="38"/>
      <c r="G29" s="38"/>
      <c r="H29" s="38"/>
      <c r="I29" s="38"/>
      <c r="J29" s="38"/>
      <c r="K29" s="38"/>
    </row>
    <row r="30" spans="1:14" s="54" customFormat="1" ht="9">
      <c r="A30" s="54" t="s">
        <v>156</v>
      </c>
      <c r="F30" s="72"/>
    </row>
    <row r="31" spans="1:14" ht="4.5" customHeight="1"/>
    <row r="32" spans="1:14" ht="12.75" customHeight="1">
      <c r="A32" s="422" t="s">
        <v>60</v>
      </c>
      <c r="B32" s="424" t="s">
        <v>33</v>
      </c>
      <c r="C32" s="420" t="s">
        <v>6</v>
      </c>
      <c r="D32" s="420"/>
      <c r="E32" s="420"/>
      <c r="F32" s="420" t="s">
        <v>7</v>
      </c>
      <c r="G32" s="420"/>
      <c r="H32" s="420"/>
      <c r="I32" s="420" t="s">
        <v>8</v>
      </c>
      <c r="J32" s="420"/>
      <c r="K32" s="421"/>
    </row>
    <row r="33" spans="1:11" ht="12.75" customHeight="1">
      <c r="A33" s="423"/>
      <c r="B33" s="425"/>
      <c r="C33" s="162" t="s">
        <v>55</v>
      </c>
      <c r="D33" s="162" t="s">
        <v>56</v>
      </c>
      <c r="E33" s="162" t="s">
        <v>57</v>
      </c>
      <c r="F33" s="162" t="s">
        <v>55</v>
      </c>
      <c r="G33" s="162" t="s">
        <v>56</v>
      </c>
      <c r="H33" s="162" t="s">
        <v>57</v>
      </c>
      <c r="I33" s="162" t="s">
        <v>55</v>
      </c>
      <c r="J33" s="162" t="s">
        <v>56</v>
      </c>
      <c r="K33" s="163" t="s">
        <v>57</v>
      </c>
    </row>
    <row r="34" spans="1:11" ht="12" customHeight="1">
      <c r="A34" s="160" t="s">
        <v>9</v>
      </c>
      <c r="B34" s="131">
        <f>B9</f>
        <v>10631</v>
      </c>
      <c r="C34" s="133">
        <f>C9/$B9*100</f>
        <v>32.903771987583482</v>
      </c>
      <c r="D34" s="133">
        <f t="shared" ref="D34:K34" si="0">D9/$B9*100</f>
        <v>7.2053428652055311</v>
      </c>
      <c r="E34" s="133">
        <f t="shared" si="0"/>
        <v>13.545292070360269</v>
      </c>
      <c r="F34" s="133">
        <f t="shared" si="0"/>
        <v>26.225190480669742</v>
      </c>
      <c r="G34" s="133">
        <f t="shared" si="0"/>
        <v>7.4405041858715073</v>
      </c>
      <c r="H34" s="133">
        <f t="shared" si="0"/>
        <v>12.670491957482833</v>
      </c>
      <c r="I34" s="133">
        <f t="shared" si="0"/>
        <v>59.128962468253221</v>
      </c>
      <c r="J34" s="133">
        <f t="shared" si="0"/>
        <v>14.645847051077038</v>
      </c>
      <c r="K34" s="148">
        <f t="shared" si="0"/>
        <v>26.215784027843103</v>
      </c>
    </row>
    <row r="35" spans="1:11" ht="12" customHeight="1">
      <c r="A35" s="160" t="s">
        <v>10</v>
      </c>
      <c r="B35" s="131">
        <f t="shared" ref="B35:B52" si="1">B10</f>
        <v>1654</v>
      </c>
      <c r="C35" s="133">
        <f t="shared" ref="C35:K35" si="2">C10/$B10*100</f>
        <v>35.429262394195888</v>
      </c>
      <c r="D35" s="133">
        <f t="shared" si="2"/>
        <v>7.255139056831923</v>
      </c>
      <c r="E35" s="133">
        <f t="shared" si="2"/>
        <v>7.3760580411124543</v>
      </c>
      <c r="F35" s="133">
        <f t="shared" si="2"/>
        <v>32.043530834340991</v>
      </c>
      <c r="G35" s="133">
        <f t="shared" si="2"/>
        <v>7.8597339782345825</v>
      </c>
      <c r="H35" s="133">
        <f t="shared" si="2"/>
        <v>10.157194679564691</v>
      </c>
      <c r="I35" s="133">
        <f t="shared" si="2"/>
        <v>67.472793228536872</v>
      </c>
      <c r="J35" s="133">
        <f t="shared" si="2"/>
        <v>15.114873035066505</v>
      </c>
      <c r="K35" s="148">
        <f t="shared" si="2"/>
        <v>17.533252720677147</v>
      </c>
    </row>
    <row r="36" spans="1:11" ht="12" customHeight="1">
      <c r="A36" s="160" t="s">
        <v>23</v>
      </c>
      <c r="B36" s="131">
        <f t="shared" si="1"/>
        <v>1644</v>
      </c>
      <c r="C36" s="133">
        <f t="shared" ref="C36:K36" si="3">C11/$B11*100</f>
        <v>36.557177615571781</v>
      </c>
      <c r="D36" s="133">
        <f t="shared" si="3"/>
        <v>3.7104622871046233</v>
      </c>
      <c r="E36" s="133">
        <f t="shared" si="3"/>
        <v>8.5766423357664241</v>
      </c>
      <c r="F36" s="133">
        <f t="shared" si="3"/>
        <v>34.063260340632603</v>
      </c>
      <c r="G36" s="133">
        <f t="shared" si="3"/>
        <v>5.3527980535279802</v>
      </c>
      <c r="H36" s="133">
        <f t="shared" si="3"/>
        <v>11.739659367396593</v>
      </c>
      <c r="I36" s="133">
        <f t="shared" si="3"/>
        <v>70.620437956204384</v>
      </c>
      <c r="J36" s="133">
        <f t="shared" si="3"/>
        <v>9.0632603406326027</v>
      </c>
      <c r="K36" s="148">
        <f t="shared" si="3"/>
        <v>20.316301703163017</v>
      </c>
    </row>
    <row r="37" spans="1:11" ht="12" customHeight="1">
      <c r="A37" s="160" t="s">
        <v>11</v>
      </c>
      <c r="B37" s="131">
        <f t="shared" si="1"/>
        <v>15551</v>
      </c>
      <c r="C37" s="133">
        <f t="shared" ref="C37:K37" si="4">C12/$B12*100</f>
        <v>34.203588193685292</v>
      </c>
      <c r="D37" s="133">
        <f t="shared" si="4"/>
        <v>7.658671468072793</v>
      </c>
      <c r="E37" s="133">
        <f t="shared" si="4"/>
        <v>12.687286991190277</v>
      </c>
      <c r="F37" s="133">
        <f t="shared" si="4"/>
        <v>25.927593080830814</v>
      </c>
      <c r="G37" s="133">
        <f t="shared" si="4"/>
        <v>7.8130023792682151</v>
      </c>
      <c r="H37" s="133">
        <f t="shared" si="4"/>
        <v>11.729149250852036</v>
      </c>
      <c r="I37" s="133">
        <f t="shared" si="4"/>
        <v>60.131181274516109</v>
      </c>
      <c r="J37" s="133">
        <f t="shared" si="4"/>
        <v>15.471673847341009</v>
      </c>
      <c r="K37" s="148">
        <f t="shared" si="4"/>
        <v>24.416436242042312</v>
      </c>
    </row>
    <row r="38" spans="1:11" ht="12" customHeight="1">
      <c r="A38" s="160" t="s">
        <v>12</v>
      </c>
      <c r="B38" s="131">
        <f t="shared" si="1"/>
        <v>3494</v>
      </c>
      <c r="C38" s="133">
        <f t="shared" ref="C38:K38" si="5">C13/$B13*100</f>
        <v>30.910131654264454</v>
      </c>
      <c r="D38" s="133">
        <f t="shared" si="5"/>
        <v>10.818546078992558</v>
      </c>
      <c r="E38" s="133">
        <f t="shared" si="5"/>
        <v>9.3875214653692041</v>
      </c>
      <c r="F38" s="133">
        <f t="shared" si="5"/>
        <v>25.93016599885518</v>
      </c>
      <c r="G38" s="133">
        <f t="shared" si="5"/>
        <v>11.534058385804236</v>
      </c>
      <c r="H38" s="133">
        <f t="shared" si="5"/>
        <v>11.476817401259302</v>
      </c>
      <c r="I38" s="133">
        <f t="shared" si="5"/>
        <v>56.840297653119634</v>
      </c>
      <c r="J38" s="133">
        <f t="shared" si="5"/>
        <v>22.352604464796794</v>
      </c>
      <c r="K38" s="148">
        <f t="shared" si="5"/>
        <v>20.864338866628508</v>
      </c>
    </row>
    <row r="39" spans="1:11" ht="12" customHeight="1">
      <c r="A39" s="160" t="s">
        <v>13</v>
      </c>
      <c r="B39" s="131">
        <f t="shared" si="1"/>
        <v>3026</v>
      </c>
      <c r="C39" s="133">
        <f t="shared" ref="C39:K39" si="6">C14/$B14*100</f>
        <v>32.055518836748185</v>
      </c>
      <c r="D39" s="133">
        <f t="shared" si="6"/>
        <v>4.3952412425644409</v>
      </c>
      <c r="E39" s="133">
        <f t="shared" si="6"/>
        <v>9.8810310641110366</v>
      </c>
      <c r="F39" s="133">
        <f t="shared" si="6"/>
        <v>33.311302048909454</v>
      </c>
      <c r="G39" s="133">
        <f t="shared" si="6"/>
        <v>5.915399867812293</v>
      </c>
      <c r="H39" s="133">
        <f t="shared" si="6"/>
        <v>14.408460013218772</v>
      </c>
      <c r="I39" s="133">
        <f t="shared" si="6"/>
        <v>65.366820885657646</v>
      </c>
      <c r="J39" s="133">
        <f t="shared" si="6"/>
        <v>10.310641110376736</v>
      </c>
      <c r="K39" s="148">
        <f t="shared" si="6"/>
        <v>24.28949107732981</v>
      </c>
    </row>
    <row r="40" spans="1:11" ht="12" customHeight="1">
      <c r="A40" s="160" t="s">
        <v>14</v>
      </c>
      <c r="B40" s="131">
        <f t="shared" si="1"/>
        <v>5255</v>
      </c>
      <c r="C40" s="133">
        <f t="shared" ref="C40:K40" si="7">C15/$B15*100</f>
        <v>31.322549952426261</v>
      </c>
      <c r="D40" s="133">
        <f t="shared" si="7"/>
        <v>10.618458610846812</v>
      </c>
      <c r="E40" s="133">
        <f t="shared" si="7"/>
        <v>9.1531874405328253</v>
      </c>
      <c r="F40" s="133">
        <f t="shared" si="7"/>
        <v>27.84015223596575</v>
      </c>
      <c r="G40" s="133">
        <f t="shared" si="7"/>
        <v>12.578496669838248</v>
      </c>
      <c r="H40" s="133">
        <f t="shared" si="7"/>
        <v>8.5061845861084695</v>
      </c>
      <c r="I40" s="133">
        <f t="shared" si="7"/>
        <v>59.162702188392004</v>
      </c>
      <c r="J40" s="133">
        <f t="shared" si="7"/>
        <v>23.19695528068506</v>
      </c>
      <c r="K40" s="148">
        <f t="shared" si="7"/>
        <v>17.659372026641293</v>
      </c>
    </row>
    <row r="41" spans="1:11" ht="12" customHeight="1">
      <c r="A41" s="160" t="s">
        <v>15</v>
      </c>
      <c r="B41" s="131">
        <f t="shared" si="1"/>
        <v>1641</v>
      </c>
      <c r="C41" s="133">
        <f t="shared" ref="C41:K41" si="8">C16/$B16*100</f>
        <v>35.344302254722734</v>
      </c>
      <c r="D41" s="133">
        <f t="shared" si="8"/>
        <v>5.1797684338817795</v>
      </c>
      <c r="E41" s="133">
        <f t="shared" si="8"/>
        <v>8.2266910420475323</v>
      </c>
      <c r="F41" s="133">
        <f t="shared" si="8"/>
        <v>32.784887263863496</v>
      </c>
      <c r="G41" s="133">
        <f t="shared" si="8"/>
        <v>7.1297989031078606</v>
      </c>
      <c r="H41" s="133">
        <f t="shared" si="8"/>
        <v>11.517367458866545</v>
      </c>
      <c r="I41" s="133">
        <f t="shared" si="8"/>
        <v>68.12918951858623</v>
      </c>
      <c r="J41" s="133">
        <f t="shared" si="8"/>
        <v>12.309567336989641</v>
      </c>
      <c r="K41" s="148">
        <f t="shared" si="8"/>
        <v>19.744058500914079</v>
      </c>
    </row>
    <row r="42" spans="1:11" ht="12" customHeight="1">
      <c r="A42" s="160" t="s">
        <v>5</v>
      </c>
      <c r="B42" s="131">
        <f t="shared" si="1"/>
        <v>6363</v>
      </c>
      <c r="C42" s="133">
        <f t="shared" ref="C42:K42" si="9">C17/$B17*100</f>
        <v>31.808895175231811</v>
      </c>
      <c r="D42" s="133">
        <f t="shared" si="9"/>
        <v>11.786892975011787</v>
      </c>
      <c r="E42" s="133">
        <f t="shared" si="9"/>
        <v>9.3352192362093351</v>
      </c>
      <c r="F42" s="133">
        <f t="shared" si="9"/>
        <v>25.789721829325789</v>
      </c>
      <c r="G42" s="133">
        <f t="shared" si="9"/>
        <v>13.248467703913249</v>
      </c>
      <c r="H42" s="133">
        <f t="shared" si="9"/>
        <v>8.030803080308031</v>
      </c>
      <c r="I42" s="133">
        <f t="shared" si="9"/>
        <v>57.598617004557596</v>
      </c>
      <c r="J42" s="133">
        <f t="shared" si="9"/>
        <v>25.035360678925034</v>
      </c>
      <c r="K42" s="148">
        <f t="shared" si="9"/>
        <v>17.366022316517366</v>
      </c>
    </row>
    <row r="43" spans="1:11" ht="12" customHeight="1">
      <c r="A43" s="160" t="s">
        <v>16</v>
      </c>
      <c r="B43" s="131">
        <f t="shared" si="1"/>
        <v>3753</v>
      </c>
      <c r="C43" s="133">
        <f t="shared" ref="C43:K43" si="10">C18/$B18*100</f>
        <v>34.505728750333063</v>
      </c>
      <c r="D43" s="133">
        <f t="shared" si="10"/>
        <v>4.8228084199307224</v>
      </c>
      <c r="E43" s="133">
        <f t="shared" si="10"/>
        <v>9.7255528910205165</v>
      </c>
      <c r="F43" s="133">
        <f t="shared" si="10"/>
        <v>32.267519317879028</v>
      </c>
      <c r="G43" s="133">
        <f t="shared" si="10"/>
        <v>6.0751398880895282</v>
      </c>
      <c r="H43" s="133">
        <f t="shared" si="10"/>
        <v>12.709832134292565</v>
      </c>
      <c r="I43" s="133">
        <f t="shared" si="10"/>
        <v>66.773248068212098</v>
      </c>
      <c r="J43" s="133">
        <f t="shared" si="10"/>
        <v>10.897948308020251</v>
      </c>
      <c r="K43" s="148">
        <f t="shared" si="10"/>
        <v>22.435385025313082</v>
      </c>
    </row>
    <row r="44" spans="1:11" ht="12" customHeight="1">
      <c r="A44" s="160" t="s">
        <v>17</v>
      </c>
      <c r="B44" s="131">
        <f t="shared" si="1"/>
        <v>1800</v>
      </c>
      <c r="C44" s="133">
        <f t="shared" ref="C44:K44" si="11">C19/$B19*100</f>
        <v>32.5</v>
      </c>
      <c r="D44" s="133">
        <f t="shared" si="11"/>
        <v>5.6111111111111107</v>
      </c>
      <c r="E44" s="133">
        <f t="shared" si="11"/>
        <v>14.166666666666666</v>
      </c>
      <c r="F44" s="133">
        <f t="shared" si="11"/>
        <v>26.5</v>
      </c>
      <c r="G44" s="133">
        <f t="shared" si="11"/>
        <v>6.2222222222222223</v>
      </c>
      <c r="H44" s="133">
        <f t="shared" si="11"/>
        <v>15.166666666666668</v>
      </c>
      <c r="I44" s="133">
        <f t="shared" si="11"/>
        <v>59</v>
      </c>
      <c r="J44" s="133">
        <f t="shared" si="11"/>
        <v>11.833333333333334</v>
      </c>
      <c r="K44" s="148">
        <f t="shared" si="11"/>
        <v>29.333333333333332</v>
      </c>
    </row>
    <row r="45" spans="1:11" ht="12" customHeight="1">
      <c r="A45" s="160" t="s">
        <v>24</v>
      </c>
      <c r="B45" s="131">
        <f t="shared" si="1"/>
        <v>9106</v>
      </c>
      <c r="C45" s="133">
        <f t="shared" ref="C45:K45" si="12">C20/$B20*100</f>
        <v>32.945310784098396</v>
      </c>
      <c r="D45" s="133">
        <f t="shared" si="12"/>
        <v>6.1388095761036681</v>
      </c>
      <c r="E45" s="133">
        <f t="shared" si="12"/>
        <v>14.133538326378211</v>
      </c>
      <c r="F45" s="133">
        <f t="shared" si="12"/>
        <v>27.70700636942675</v>
      </c>
      <c r="G45" s="133">
        <f t="shared" si="12"/>
        <v>6.4243356028991876</v>
      </c>
      <c r="H45" s="133">
        <f t="shared" si="12"/>
        <v>12.66198111135515</v>
      </c>
      <c r="I45" s="133">
        <f t="shared" si="12"/>
        <v>60.652317153525146</v>
      </c>
      <c r="J45" s="133">
        <f t="shared" si="12"/>
        <v>12.563145179002856</v>
      </c>
      <c r="K45" s="148">
        <f t="shared" si="12"/>
        <v>26.795519437733361</v>
      </c>
    </row>
    <row r="46" spans="1:11" ht="12" customHeight="1">
      <c r="A46" s="160" t="s">
        <v>28</v>
      </c>
      <c r="B46" s="131">
        <f t="shared" si="1"/>
        <v>4758</v>
      </c>
      <c r="C46" s="133">
        <f t="shared" ref="C46:K46" si="13">C21/$B21*100</f>
        <v>29.78142076502732</v>
      </c>
      <c r="D46" s="133">
        <f t="shared" si="13"/>
        <v>13.009667927700713</v>
      </c>
      <c r="E46" s="133">
        <f t="shared" si="13"/>
        <v>11.265237494745692</v>
      </c>
      <c r="F46" s="133">
        <f t="shared" si="13"/>
        <v>23.013871374527113</v>
      </c>
      <c r="G46" s="133">
        <f t="shared" si="13"/>
        <v>14.522908785203867</v>
      </c>
      <c r="H46" s="133">
        <f t="shared" si="13"/>
        <v>8.427910886927279</v>
      </c>
      <c r="I46" s="133">
        <f t="shared" si="13"/>
        <v>52.795292139554441</v>
      </c>
      <c r="J46" s="133">
        <f t="shared" si="13"/>
        <v>27.532576712904582</v>
      </c>
      <c r="K46" s="148">
        <f t="shared" si="13"/>
        <v>19.693148381672973</v>
      </c>
    </row>
    <row r="47" spans="1:11" ht="12" customHeight="1">
      <c r="A47" s="160" t="s">
        <v>42</v>
      </c>
      <c r="B47" s="131">
        <f t="shared" si="1"/>
        <v>2714</v>
      </c>
      <c r="C47" s="133">
        <f t="shared" ref="C47:K47" si="14">C22/$B22*100</f>
        <v>31.908621960206336</v>
      </c>
      <c r="D47" s="133">
        <f t="shared" si="14"/>
        <v>8.8061901252763448</v>
      </c>
      <c r="E47" s="133">
        <f t="shared" si="14"/>
        <v>15.512159174649964</v>
      </c>
      <c r="F47" s="133">
        <f t="shared" si="14"/>
        <v>21.997052321296977</v>
      </c>
      <c r="G47" s="133">
        <f t="shared" si="14"/>
        <v>10.353721444362565</v>
      </c>
      <c r="H47" s="133">
        <f t="shared" si="14"/>
        <v>11.459100957995579</v>
      </c>
      <c r="I47" s="133">
        <f t="shared" si="14"/>
        <v>53.905674281503316</v>
      </c>
      <c r="J47" s="133">
        <f t="shared" si="14"/>
        <v>19.159911569638911</v>
      </c>
      <c r="K47" s="148">
        <f t="shared" si="14"/>
        <v>26.97126013264554</v>
      </c>
    </row>
    <row r="48" spans="1:11" ht="12" customHeight="1">
      <c r="A48" s="160" t="s">
        <v>18</v>
      </c>
      <c r="B48" s="131">
        <f t="shared" si="1"/>
        <v>10818</v>
      </c>
      <c r="C48" s="133">
        <f t="shared" ref="C48:K48" si="15">C23/$B23*100</f>
        <v>31.234978739138477</v>
      </c>
      <c r="D48" s="133">
        <f t="shared" si="15"/>
        <v>8.5505638750231086</v>
      </c>
      <c r="E48" s="133">
        <f t="shared" si="15"/>
        <v>12.571639859493436</v>
      </c>
      <c r="F48" s="133">
        <f t="shared" si="15"/>
        <v>25.69791088925864</v>
      </c>
      <c r="G48" s="133">
        <f t="shared" si="15"/>
        <v>10.611943057866519</v>
      </c>
      <c r="H48" s="133">
        <f t="shared" si="15"/>
        <v>11.351451284895544</v>
      </c>
      <c r="I48" s="133">
        <f t="shared" si="15"/>
        <v>56.93288962839712</v>
      </c>
      <c r="J48" s="133">
        <f t="shared" si="15"/>
        <v>19.162506932889627</v>
      </c>
      <c r="K48" s="148">
        <f t="shared" si="15"/>
        <v>23.92309114438898</v>
      </c>
    </row>
    <row r="49" spans="1:11" ht="12" customHeight="1">
      <c r="A49" s="160" t="s">
        <v>19</v>
      </c>
      <c r="B49" s="131">
        <f t="shared" si="1"/>
        <v>4840</v>
      </c>
      <c r="C49" s="133">
        <f t="shared" ref="C49:K49" si="16">C24/$B24*100</f>
        <v>32.47933884297521</v>
      </c>
      <c r="D49" s="133">
        <f t="shared" si="16"/>
        <v>8.6363636363636367</v>
      </c>
      <c r="E49" s="133">
        <f t="shared" si="16"/>
        <v>5.9090909090909092</v>
      </c>
      <c r="F49" s="133">
        <f t="shared" si="16"/>
        <v>33.512396694214871</v>
      </c>
      <c r="G49" s="133">
        <f t="shared" si="16"/>
        <v>10.041322314049586</v>
      </c>
      <c r="H49" s="133">
        <f t="shared" si="16"/>
        <v>9.3801652892561975</v>
      </c>
      <c r="I49" s="133">
        <f t="shared" si="16"/>
        <v>65.991735537190081</v>
      </c>
      <c r="J49" s="133">
        <f t="shared" si="16"/>
        <v>18.677685950413224</v>
      </c>
      <c r="K49" s="148">
        <f t="shared" si="16"/>
        <v>15.289256198347106</v>
      </c>
    </row>
    <row r="50" spans="1:11" ht="12" customHeight="1">
      <c r="A50" s="160" t="s">
        <v>20</v>
      </c>
      <c r="B50" s="131">
        <f t="shared" si="1"/>
        <v>1382</v>
      </c>
      <c r="C50" s="133">
        <f t="shared" ref="C50:K50" si="17">C25/$B25*100</f>
        <v>35.962373371924741</v>
      </c>
      <c r="D50" s="133">
        <f t="shared" si="17"/>
        <v>5.3545586107091179</v>
      </c>
      <c r="E50" s="133">
        <f t="shared" si="17"/>
        <v>5.7163531114327064</v>
      </c>
      <c r="F50" s="133">
        <f t="shared" si="17"/>
        <v>38.856729377713464</v>
      </c>
      <c r="G50" s="133">
        <f t="shared" si="17"/>
        <v>6.3675832127351661</v>
      </c>
      <c r="H50" s="133">
        <f t="shared" si="17"/>
        <v>7.7424023154848047</v>
      </c>
      <c r="I50" s="133">
        <f t="shared" si="17"/>
        <v>74.819102749638205</v>
      </c>
      <c r="J50" s="133">
        <f t="shared" si="17"/>
        <v>11.722141823444284</v>
      </c>
      <c r="K50" s="148">
        <f t="shared" si="17"/>
        <v>13.458755426917509</v>
      </c>
    </row>
    <row r="51" spans="1:11" ht="12" customHeight="1">
      <c r="A51" s="160" t="s">
        <v>40</v>
      </c>
      <c r="B51" s="131">
        <f t="shared" si="1"/>
        <v>2925</v>
      </c>
      <c r="C51" s="133">
        <f t="shared" ref="C51:K51" si="18">C26/$B26*100</f>
        <v>31.965811965811962</v>
      </c>
      <c r="D51" s="133">
        <f t="shared" si="18"/>
        <v>6.2905982905982913</v>
      </c>
      <c r="E51" s="133">
        <f t="shared" si="18"/>
        <v>7.316239316239316</v>
      </c>
      <c r="F51" s="133">
        <f t="shared" si="18"/>
        <v>33.743589743589745</v>
      </c>
      <c r="G51" s="133">
        <f t="shared" si="18"/>
        <v>8.615384615384615</v>
      </c>
      <c r="H51" s="133">
        <f t="shared" si="18"/>
        <v>12.034188034188034</v>
      </c>
      <c r="I51" s="133">
        <f t="shared" si="18"/>
        <v>65.709401709401703</v>
      </c>
      <c r="J51" s="133">
        <f t="shared" si="18"/>
        <v>14.905982905982906</v>
      </c>
      <c r="K51" s="148">
        <f t="shared" si="18"/>
        <v>19.350427350427353</v>
      </c>
    </row>
    <row r="52" spans="1:11" ht="12" customHeight="1">
      <c r="A52" s="160" t="s">
        <v>41</v>
      </c>
      <c r="B52" s="131">
        <f t="shared" si="1"/>
        <v>1568</v>
      </c>
      <c r="C52" s="133">
        <f t="shared" ref="C52:K52" si="19">C27/$B27*100</f>
        <v>31.632653061224492</v>
      </c>
      <c r="D52" s="133">
        <f t="shared" si="19"/>
        <v>7.3979591836734695</v>
      </c>
      <c r="E52" s="133">
        <f t="shared" si="19"/>
        <v>7.1428571428571423</v>
      </c>
      <c r="F52" s="133">
        <f t="shared" si="19"/>
        <v>32.780612244897959</v>
      </c>
      <c r="G52" s="133">
        <f t="shared" si="19"/>
        <v>9.6938775510204085</v>
      </c>
      <c r="H52" s="133">
        <f t="shared" si="19"/>
        <v>11.352040816326531</v>
      </c>
      <c r="I52" s="133">
        <f t="shared" si="19"/>
        <v>64.41326530612244</v>
      </c>
      <c r="J52" s="133">
        <f t="shared" si="19"/>
        <v>17.091836734693878</v>
      </c>
      <c r="K52" s="148">
        <f t="shared" si="19"/>
        <v>18.494897959183675</v>
      </c>
    </row>
    <row r="53" spans="1:11" ht="15" customHeight="1">
      <c r="A53" s="161" t="s">
        <v>21</v>
      </c>
      <c r="B53" s="132">
        <f>B28</f>
        <v>92921</v>
      </c>
      <c r="C53" s="134">
        <f t="shared" ref="C53:K53" si="20">C28/$B28*100</f>
        <v>32.657849140667878</v>
      </c>
      <c r="D53" s="134">
        <f t="shared" si="20"/>
        <v>8.0207918554471007</v>
      </c>
      <c r="E53" s="134">
        <f t="shared" si="20"/>
        <v>11.217055348091391</v>
      </c>
      <c r="F53" s="134">
        <f t="shared" si="20"/>
        <v>27.776283079174785</v>
      </c>
      <c r="G53" s="134">
        <f t="shared" si="20"/>
        <v>9.0926701176268008</v>
      </c>
      <c r="H53" s="134">
        <f t="shared" si="20"/>
        <v>11.237502824980359</v>
      </c>
      <c r="I53" s="134">
        <f t="shared" si="20"/>
        <v>60.43413221984266</v>
      </c>
      <c r="J53" s="134">
        <f t="shared" si="20"/>
        <v>17.1134619730739</v>
      </c>
      <c r="K53" s="149">
        <f t="shared" si="20"/>
        <v>22.454558173071749</v>
      </c>
    </row>
    <row r="54" spans="1:11" ht="5.0999999999999996" customHeight="1">
      <c r="A54" s="77"/>
      <c r="B54" s="38"/>
      <c r="C54" s="28"/>
      <c r="D54" s="28"/>
      <c r="E54" s="28"/>
      <c r="F54" s="28"/>
      <c r="G54" s="28"/>
      <c r="H54" s="28"/>
      <c r="I54" s="28"/>
      <c r="J54" s="28"/>
      <c r="K54" s="28"/>
    </row>
    <row r="55" spans="1:11" s="54" customFormat="1" ht="9">
      <c r="A55" s="54" t="s">
        <v>156</v>
      </c>
      <c r="F55" s="72"/>
    </row>
  </sheetData>
  <mergeCells count="10">
    <mergeCell ref="I7:K7"/>
    <mergeCell ref="A7:A8"/>
    <mergeCell ref="B7:B8"/>
    <mergeCell ref="C7:E7"/>
    <mergeCell ref="F7:H7"/>
    <mergeCell ref="I32:K32"/>
    <mergeCell ref="A32:A33"/>
    <mergeCell ref="B32:B33"/>
    <mergeCell ref="C32:E32"/>
    <mergeCell ref="F32:H32"/>
  </mergeCells>
  <phoneticPr fontId="7" type="noConversion"/>
  <hyperlinks>
    <hyperlink ref="K1" location="F!A1" display="Retour au menu" xr:uid="{00000000-0004-0000-0900-000000000000}"/>
  </hyperlinks>
  <pageMargins left="0.7" right="0.7" top="0.75" bottom="0.75" header="0.3" footer="0.3"/>
  <pageSetup paperSize="9" scale="88" fitToHeight="2" orientation="landscape" r:id="rId1"/>
  <headerFooter alignWithMargins="0">
    <oddFooter>&amp;L&amp;8&amp;K002060Le marché du travail bruxellois : Données statistiques - Caractéristiques des communes de la Région bruxelloise
Elaboration : view.brussels, www.actiris.be&amp;R&amp;8F &amp;P</oddFooter>
  </headerFooter>
  <rowBreaks count="1" manualBreakCount="1">
    <brk id="30" max="10"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C93"/>
  <sheetViews>
    <sheetView showGridLines="0" zoomScaleNormal="100" zoomScaleSheetLayoutView="80" workbookViewId="0"/>
  </sheetViews>
  <sheetFormatPr baseColWidth="10" defaultColWidth="9.140625" defaultRowHeight="11.25"/>
  <cols>
    <col min="1" max="1" width="18.7109375" style="10" customWidth="1"/>
    <col min="2" max="29" width="7.7109375" style="10" customWidth="1"/>
    <col min="30" max="16384" width="9.140625" style="10"/>
  </cols>
  <sheetData>
    <row r="1" spans="1:29" ht="23.25">
      <c r="A1" s="55" t="s">
        <v>109</v>
      </c>
      <c r="V1" s="53"/>
      <c r="W1" s="53"/>
      <c r="X1" s="53"/>
      <c r="Y1" s="53"/>
      <c r="Z1" s="53"/>
      <c r="AA1" s="53"/>
      <c r="AB1" s="53"/>
      <c r="AC1" s="53" t="s">
        <v>107</v>
      </c>
    </row>
    <row r="2" spans="1:29" ht="3" customHeight="1"/>
    <row r="3" spans="1:29" s="61" customFormat="1" ht="15.75" customHeight="1">
      <c r="A3" s="62" t="s">
        <v>115</v>
      </c>
    </row>
    <row r="4" spans="1:29" s="61" customFormat="1" ht="4.5" customHeight="1">
      <c r="A4" s="62"/>
    </row>
    <row r="5" spans="1:29" ht="19.5" customHeight="1">
      <c r="A5" s="87" t="s">
        <v>192</v>
      </c>
      <c r="B5" s="52"/>
      <c r="C5" s="52"/>
      <c r="D5" s="52"/>
      <c r="E5" s="52"/>
      <c r="F5" s="52"/>
      <c r="G5" s="52"/>
      <c r="H5" s="52"/>
      <c r="I5" s="52"/>
      <c r="J5" s="52"/>
      <c r="K5" s="52"/>
      <c r="L5" s="52"/>
      <c r="M5" s="52"/>
      <c r="N5" s="52"/>
      <c r="O5" s="52"/>
      <c r="P5" s="52"/>
      <c r="Q5" s="52"/>
      <c r="R5" s="52"/>
      <c r="S5" s="52"/>
      <c r="T5" s="52"/>
      <c r="U5" s="52"/>
      <c r="V5" s="52"/>
      <c r="W5" s="52"/>
      <c r="X5" s="52"/>
      <c r="Y5" s="52"/>
      <c r="Z5" s="52"/>
      <c r="AA5" s="52"/>
      <c r="AB5" s="52"/>
      <c r="AC5" s="52"/>
    </row>
    <row r="6" spans="1:29" s="11" customFormat="1" ht="4.5" customHeight="1"/>
    <row r="7" spans="1:29" s="11" customFormat="1" ht="18" customHeight="1">
      <c r="A7" s="146" t="s">
        <v>6</v>
      </c>
      <c r="B7" s="152">
        <v>1998</v>
      </c>
      <c r="C7" s="152">
        <v>1999</v>
      </c>
      <c r="D7" s="152">
        <v>2000</v>
      </c>
      <c r="E7" s="152">
        <v>2001</v>
      </c>
      <c r="F7" s="152">
        <v>2002</v>
      </c>
      <c r="G7" s="152">
        <v>2003</v>
      </c>
      <c r="H7" s="152">
        <v>2004</v>
      </c>
      <c r="I7" s="152">
        <v>2005</v>
      </c>
      <c r="J7" s="152">
        <v>2006</v>
      </c>
      <c r="K7" s="152">
        <v>2007</v>
      </c>
      <c r="L7" s="152">
        <v>2008</v>
      </c>
      <c r="M7" s="145">
        <v>2009</v>
      </c>
      <c r="N7" s="145">
        <v>2010</v>
      </c>
      <c r="O7" s="145">
        <v>2011</v>
      </c>
      <c r="P7" s="145">
        <v>2012</v>
      </c>
      <c r="Q7" s="145">
        <v>2013</v>
      </c>
      <c r="R7" s="145">
        <v>2014</v>
      </c>
      <c r="S7" s="145">
        <v>2015</v>
      </c>
      <c r="T7" s="145">
        <v>2016</v>
      </c>
      <c r="U7" s="145">
        <v>2017</v>
      </c>
      <c r="V7" s="145">
        <v>2018</v>
      </c>
      <c r="W7" s="145">
        <v>2019</v>
      </c>
      <c r="X7" s="145">
        <v>2020</v>
      </c>
      <c r="Y7" s="145">
        <v>2021</v>
      </c>
      <c r="Z7" s="145">
        <v>2022</v>
      </c>
      <c r="AA7" s="145">
        <v>2023</v>
      </c>
      <c r="AB7" s="145">
        <v>2024</v>
      </c>
      <c r="AC7" s="145" t="s">
        <v>193</v>
      </c>
    </row>
    <row r="8" spans="1:29" ht="12" customHeight="1">
      <c r="A8" s="125" t="s">
        <v>9</v>
      </c>
      <c r="B8" s="164" t="s">
        <v>116</v>
      </c>
      <c r="C8" s="164" t="s">
        <v>116</v>
      </c>
      <c r="D8" s="164" t="s">
        <v>116</v>
      </c>
      <c r="E8" s="133">
        <v>17</v>
      </c>
      <c r="F8" s="133">
        <v>17.7</v>
      </c>
      <c r="G8" s="133">
        <v>19.275392437595123</v>
      </c>
      <c r="H8" s="133">
        <v>19.856160985639242</v>
      </c>
      <c r="I8" s="133">
        <v>20.238235649266962</v>
      </c>
      <c r="J8" s="133">
        <v>20.818344144280481</v>
      </c>
      <c r="K8" s="133">
        <v>20.311209448520888</v>
      </c>
      <c r="L8" s="133">
        <v>19.297239588679783</v>
      </c>
      <c r="M8" s="148">
        <v>20.900445815814951</v>
      </c>
      <c r="N8" s="148">
        <v>22.17</v>
      </c>
      <c r="O8" s="148">
        <v>21.87</v>
      </c>
      <c r="P8" s="148">
        <v>21.62</v>
      </c>
      <c r="Q8" s="148">
        <v>22.5</v>
      </c>
      <c r="R8" s="148">
        <v>21.78</v>
      </c>
      <c r="S8" s="148">
        <v>20.080000000000002</v>
      </c>
      <c r="T8" s="148">
        <v>18.77</v>
      </c>
      <c r="U8" s="148">
        <v>18.21</v>
      </c>
      <c r="V8" s="148">
        <v>17.32</v>
      </c>
      <c r="W8" s="148">
        <v>16.41</v>
      </c>
      <c r="X8" s="148">
        <v>16.239999999999998</v>
      </c>
      <c r="Y8" s="148">
        <v>16.100000000000001</v>
      </c>
      <c r="Z8" s="148">
        <v>15.68</v>
      </c>
      <c r="AA8" s="148">
        <v>15.39</v>
      </c>
      <c r="AB8" s="363">
        <v>16.079999999999998</v>
      </c>
      <c r="AC8" s="363">
        <v>17.29</v>
      </c>
    </row>
    <row r="9" spans="1:29" ht="12" customHeight="1">
      <c r="A9" s="125" t="s">
        <v>10</v>
      </c>
      <c r="B9" s="164" t="s">
        <v>116</v>
      </c>
      <c r="C9" s="164" t="s">
        <v>116</v>
      </c>
      <c r="D9" s="164" t="s">
        <v>116</v>
      </c>
      <c r="E9" s="133">
        <v>7.4</v>
      </c>
      <c r="F9" s="133">
        <v>8.1</v>
      </c>
      <c r="G9" s="133">
        <v>9.5000747054902241</v>
      </c>
      <c r="H9" s="133">
        <v>10.044900134212201</v>
      </c>
      <c r="I9" s="133">
        <v>9.8956371623527879</v>
      </c>
      <c r="J9" s="133">
        <v>10.030133407007298</v>
      </c>
      <c r="K9" s="133">
        <v>9.4905082109676666</v>
      </c>
      <c r="L9" s="133">
        <v>9.5936169803782985</v>
      </c>
      <c r="M9" s="148">
        <v>10.675508284286195</v>
      </c>
      <c r="N9" s="148">
        <v>11.05</v>
      </c>
      <c r="O9" s="148">
        <v>10.91</v>
      </c>
      <c r="P9" s="148">
        <v>11.04</v>
      </c>
      <c r="Q9" s="148">
        <v>11.700000000000001</v>
      </c>
      <c r="R9" s="148">
        <v>11.37</v>
      </c>
      <c r="S9" s="148">
        <v>10.67</v>
      </c>
      <c r="T9" s="148">
        <v>9.91</v>
      </c>
      <c r="U9" s="148">
        <v>9.16</v>
      </c>
      <c r="V9" s="148">
        <v>8.7999999999999989</v>
      </c>
      <c r="W9" s="148">
        <v>8.18</v>
      </c>
      <c r="X9" s="148">
        <v>8.85</v>
      </c>
      <c r="Y9" s="148">
        <v>9.0399999999999991</v>
      </c>
      <c r="Z9" s="148">
        <v>8.34</v>
      </c>
      <c r="AA9" s="148">
        <v>8.16</v>
      </c>
      <c r="AB9" s="363">
        <v>8.870000000000001</v>
      </c>
      <c r="AC9" s="363">
        <v>9.0399999999999991</v>
      </c>
    </row>
    <row r="10" spans="1:29" ht="12" customHeight="1">
      <c r="A10" s="125" t="s">
        <v>23</v>
      </c>
      <c r="B10" s="164" t="s">
        <v>116</v>
      </c>
      <c r="C10" s="164" t="s">
        <v>116</v>
      </c>
      <c r="D10" s="164" t="s">
        <v>116</v>
      </c>
      <c r="E10" s="133">
        <v>9.6999999999999993</v>
      </c>
      <c r="F10" s="133">
        <v>10.199999999999999</v>
      </c>
      <c r="G10" s="133">
        <v>11.733689886835478</v>
      </c>
      <c r="H10" s="133">
        <v>12.998192295411092</v>
      </c>
      <c r="I10" s="133">
        <v>13.555994986426064</v>
      </c>
      <c r="J10" s="133">
        <v>13.501955549747052</v>
      </c>
      <c r="K10" s="133">
        <v>13.39914225390527</v>
      </c>
      <c r="L10" s="133">
        <v>12.735672786369742</v>
      </c>
      <c r="M10" s="148">
        <v>13.840591853078507</v>
      </c>
      <c r="N10" s="148">
        <v>14.66</v>
      </c>
      <c r="O10" s="148">
        <v>14.77</v>
      </c>
      <c r="P10" s="148">
        <v>14.540000000000001</v>
      </c>
      <c r="Q10" s="148">
        <v>15.82</v>
      </c>
      <c r="R10" s="148">
        <v>14.790000000000001</v>
      </c>
      <c r="S10" s="148">
        <v>14.219999999999999</v>
      </c>
      <c r="T10" s="148">
        <v>13.850000000000001</v>
      </c>
      <c r="U10" s="148">
        <v>13.52</v>
      </c>
      <c r="V10" s="148">
        <v>13.38</v>
      </c>
      <c r="W10" s="148">
        <v>12.53</v>
      </c>
      <c r="X10" s="148">
        <v>12.94</v>
      </c>
      <c r="Y10" s="148">
        <v>13.320000000000002</v>
      </c>
      <c r="Z10" s="148">
        <v>12.379999999999999</v>
      </c>
      <c r="AA10" s="148">
        <v>12</v>
      </c>
      <c r="AB10" s="363">
        <v>12.16</v>
      </c>
      <c r="AC10" s="363">
        <v>12.35</v>
      </c>
    </row>
    <row r="11" spans="1:29" ht="12" customHeight="1">
      <c r="A11" s="125" t="s">
        <v>11</v>
      </c>
      <c r="B11" s="164" t="s">
        <v>116</v>
      </c>
      <c r="C11" s="164" t="s">
        <v>116</v>
      </c>
      <c r="D11" s="164" t="s">
        <v>116</v>
      </c>
      <c r="E11" s="133">
        <v>18.7</v>
      </c>
      <c r="F11" s="133">
        <v>19.7</v>
      </c>
      <c r="G11" s="133">
        <v>20.733887646677314</v>
      </c>
      <c r="H11" s="133">
        <v>21.092202409301148</v>
      </c>
      <c r="I11" s="133">
        <v>21.595939613036233</v>
      </c>
      <c r="J11" s="133">
        <v>21.780803709965316</v>
      </c>
      <c r="K11" s="133">
        <v>20.911280713219583</v>
      </c>
      <c r="L11" s="133">
        <v>19.616045257203009</v>
      </c>
      <c r="M11" s="148">
        <v>20.661783621830391</v>
      </c>
      <c r="N11" s="148">
        <v>21.89</v>
      </c>
      <c r="O11" s="148">
        <v>21.7</v>
      </c>
      <c r="P11" s="148">
        <v>21.47</v>
      </c>
      <c r="Q11" s="148">
        <v>22.29</v>
      </c>
      <c r="R11" s="148">
        <v>21.72</v>
      </c>
      <c r="S11" s="148">
        <v>20.260000000000002</v>
      </c>
      <c r="T11" s="148">
        <v>19.03</v>
      </c>
      <c r="U11" s="148">
        <v>17.84</v>
      </c>
      <c r="V11" s="148">
        <v>17.489999999999998</v>
      </c>
      <c r="W11" s="148">
        <v>16.53</v>
      </c>
      <c r="X11" s="148">
        <v>16.8</v>
      </c>
      <c r="Y11" s="148">
        <v>16.27</v>
      </c>
      <c r="Z11" s="148">
        <v>14.979999999999999</v>
      </c>
      <c r="AA11" s="148">
        <v>14.6</v>
      </c>
      <c r="AB11" s="363">
        <v>14.95</v>
      </c>
      <c r="AC11" s="363">
        <v>15.57</v>
      </c>
    </row>
    <row r="12" spans="1:29" ht="12" customHeight="1">
      <c r="A12" s="125" t="s">
        <v>12</v>
      </c>
      <c r="B12" s="164" t="s">
        <v>116</v>
      </c>
      <c r="C12" s="164" t="s">
        <v>116</v>
      </c>
      <c r="D12" s="164" t="s">
        <v>116</v>
      </c>
      <c r="E12" s="133">
        <v>14.9</v>
      </c>
      <c r="F12" s="133">
        <v>15.5</v>
      </c>
      <c r="G12" s="133">
        <v>16.106505472579823</v>
      </c>
      <c r="H12" s="133">
        <v>16.650736225513448</v>
      </c>
      <c r="I12" s="133">
        <v>16.656320022175187</v>
      </c>
      <c r="J12" s="133">
        <v>17.179255155215049</v>
      </c>
      <c r="K12" s="133">
        <v>16.272068510561709</v>
      </c>
      <c r="L12" s="133">
        <v>14.980098205963399</v>
      </c>
      <c r="M12" s="148">
        <v>16.474355058023647</v>
      </c>
      <c r="N12" s="148">
        <v>17.72</v>
      </c>
      <c r="O12" s="148">
        <v>18.029999999999998</v>
      </c>
      <c r="P12" s="148">
        <v>17.649999999999999</v>
      </c>
      <c r="Q12" s="148">
        <v>17.899999999999999</v>
      </c>
      <c r="R12" s="148">
        <v>17.37</v>
      </c>
      <c r="S12" s="148">
        <v>15.939999999999998</v>
      </c>
      <c r="T12" s="148">
        <v>14.680000000000001</v>
      </c>
      <c r="U12" s="148">
        <v>12.53</v>
      </c>
      <c r="V12" s="148">
        <v>12.36</v>
      </c>
      <c r="W12" s="148">
        <v>11.44</v>
      </c>
      <c r="X12" s="148">
        <v>11.57</v>
      </c>
      <c r="Y12" s="148">
        <v>11.52</v>
      </c>
      <c r="Z12" s="148">
        <v>11.04</v>
      </c>
      <c r="AA12" s="148">
        <v>10.99</v>
      </c>
      <c r="AB12" s="363">
        <v>11.78</v>
      </c>
      <c r="AC12" s="363">
        <v>12.58</v>
      </c>
    </row>
    <row r="13" spans="1:29" ht="12" customHeight="1">
      <c r="A13" s="125" t="s">
        <v>13</v>
      </c>
      <c r="B13" s="164" t="s">
        <v>116</v>
      </c>
      <c r="C13" s="164" t="s">
        <v>116</v>
      </c>
      <c r="D13" s="164" t="s">
        <v>116</v>
      </c>
      <c r="E13" s="133">
        <v>9.8000000000000007</v>
      </c>
      <c r="F13" s="133">
        <v>11.3</v>
      </c>
      <c r="G13" s="133">
        <v>12.042075116813395</v>
      </c>
      <c r="H13" s="133">
        <v>13.348274092745346</v>
      </c>
      <c r="I13" s="133">
        <v>13.598441475077379</v>
      </c>
      <c r="J13" s="133">
        <v>14.215257636973098</v>
      </c>
      <c r="K13" s="133">
        <v>13.594777831345365</v>
      </c>
      <c r="L13" s="133">
        <v>13.073519205449866</v>
      </c>
      <c r="M13" s="148">
        <v>15.585172684368539</v>
      </c>
      <c r="N13" s="148">
        <v>16.68</v>
      </c>
      <c r="O13" s="148">
        <v>16.8</v>
      </c>
      <c r="P13" s="148">
        <v>16.8</v>
      </c>
      <c r="Q13" s="148">
        <v>17.53</v>
      </c>
      <c r="R13" s="148">
        <v>17.05</v>
      </c>
      <c r="S13" s="148">
        <v>16.02</v>
      </c>
      <c r="T13" s="148">
        <v>14.84</v>
      </c>
      <c r="U13" s="148">
        <v>14.09</v>
      </c>
      <c r="V13" s="148">
        <v>13.900000000000002</v>
      </c>
      <c r="W13" s="148">
        <v>12.959999999999999</v>
      </c>
      <c r="X13" s="148">
        <v>12.76</v>
      </c>
      <c r="Y13" s="148">
        <v>12.740000000000002</v>
      </c>
      <c r="Z13" s="148">
        <v>11.97</v>
      </c>
      <c r="AA13" s="148">
        <v>11.77</v>
      </c>
      <c r="AB13" s="363">
        <v>12.04</v>
      </c>
      <c r="AC13" s="363">
        <v>12.049999999999999</v>
      </c>
    </row>
    <row r="14" spans="1:29" ht="12" customHeight="1">
      <c r="A14" s="125" t="s">
        <v>14</v>
      </c>
      <c r="B14" s="164" t="s">
        <v>116</v>
      </c>
      <c r="C14" s="164" t="s">
        <v>116</v>
      </c>
      <c r="D14" s="164" t="s">
        <v>116</v>
      </c>
      <c r="E14" s="133">
        <v>15.1</v>
      </c>
      <c r="F14" s="133">
        <v>16</v>
      </c>
      <c r="G14" s="133">
        <v>17.190470032413423</v>
      </c>
      <c r="H14" s="133">
        <v>17.575796409027429</v>
      </c>
      <c r="I14" s="133">
        <v>17.953263683106606</v>
      </c>
      <c r="J14" s="133">
        <v>18.5483571076463</v>
      </c>
      <c r="K14" s="133">
        <v>17.86600855007832</v>
      </c>
      <c r="L14" s="133">
        <v>16.946619047131872</v>
      </c>
      <c r="M14" s="148">
        <v>18.133837219712579</v>
      </c>
      <c r="N14" s="148">
        <v>19.5</v>
      </c>
      <c r="O14" s="148">
        <v>19.91</v>
      </c>
      <c r="P14" s="148">
        <v>20.32</v>
      </c>
      <c r="Q14" s="148">
        <v>21.3</v>
      </c>
      <c r="R14" s="148">
        <v>20.330000000000002</v>
      </c>
      <c r="S14" s="148">
        <v>18.559999999999999</v>
      </c>
      <c r="T14" s="148">
        <v>17.07</v>
      </c>
      <c r="U14" s="148">
        <v>16.869999999999997</v>
      </c>
      <c r="V14" s="148">
        <v>16.760000000000002</v>
      </c>
      <c r="W14" s="148">
        <v>16.11</v>
      </c>
      <c r="X14" s="148">
        <v>16.04</v>
      </c>
      <c r="Y14" s="148">
        <v>15.629999999999999</v>
      </c>
      <c r="Z14" s="148">
        <v>14.829999999999998</v>
      </c>
      <c r="AA14" s="148">
        <v>15.1</v>
      </c>
      <c r="AB14" s="363">
        <v>15.709999999999999</v>
      </c>
      <c r="AC14" s="363">
        <v>16.869999999999997</v>
      </c>
    </row>
    <row r="15" spans="1:29" ht="12" customHeight="1">
      <c r="A15" s="125" t="s">
        <v>15</v>
      </c>
      <c r="B15" s="164" t="s">
        <v>116</v>
      </c>
      <c r="C15" s="164" t="s">
        <v>116</v>
      </c>
      <c r="D15" s="164" t="s">
        <v>116</v>
      </c>
      <c r="E15" s="133">
        <v>10.4</v>
      </c>
      <c r="F15" s="133">
        <v>10.4</v>
      </c>
      <c r="G15" s="133">
        <v>11.443981103364392</v>
      </c>
      <c r="H15" s="133">
        <v>13.261752330565265</v>
      </c>
      <c r="I15" s="133">
        <v>13.619396839079409</v>
      </c>
      <c r="J15" s="133">
        <v>14.130548500183721</v>
      </c>
      <c r="K15" s="133">
        <v>13.899364961590244</v>
      </c>
      <c r="L15" s="133">
        <v>13.362159547421449</v>
      </c>
      <c r="M15" s="148">
        <v>14.346207137678283</v>
      </c>
      <c r="N15" s="148">
        <v>15.43</v>
      </c>
      <c r="O15" s="148">
        <v>15.559999999999999</v>
      </c>
      <c r="P15" s="148">
        <v>16.03</v>
      </c>
      <c r="Q15" s="148">
        <v>17.14</v>
      </c>
      <c r="R15" s="148">
        <v>16.29</v>
      </c>
      <c r="S15" s="148">
        <v>14.469999999999999</v>
      </c>
      <c r="T15" s="148">
        <v>13.26</v>
      </c>
      <c r="U15" s="148">
        <v>13.5</v>
      </c>
      <c r="V15" s="148">
        <v>12.82</v>
      </c>
      <c r="W15" s="148">
        <v>12.21</v>
      </c>
      <c r="X15" s="148">
        <v>12.879999999999999</v>
      </c>
      <c r="Y15" s="148">
        <v>12.659999999999998</v>
      </c>
      <c r="Z15" s="148">
        <v>11.58</v>
      </c>
      <c r="AA15" s="148">
        <v>11.05</v>
      </c>
      <c r="AB15" s="363">
        <v>11.39</v>
      </c>
      <c r="AC15" s="363">
        <v>12.23</v>
      </c>
    </row>
    <row r="16" spans="1:29" ht="12" customHeight="1">
      <c r="A16" s="125" t="s">
        <v>5</v>
      </c>
      <c r="B16" s="164" t="s">
        <v>116</v>
      </c>
      <c r="C16" s="164" t="s">
        <v>116</v>
      </c>
      <c r="D16" s="164" t="s">
        <v>116</v>
      </c>
      <c r="E16" s="133">
        <v>14.5</v>
      </c>
      <c r="F16" s="133">
        <v>15.2</v>
      </c>
      <c r="G16" s="133">
        <v>16.388473275827099</v>
      </c>
      <c r="H16" s="133">
        <v>17.823437342974042</v>
      </c>
      <c r="I16" s="133">
        <v>17.791767646606928</v>
      </c>
      <c r="J16" s="133">
        <v>19.140578930290715</v>
      </c>
      <c r="K16" s="133">
        <v>17.916473180324008</v>
      </c>
      <c r="L16" s="133">
        <v>17.0436418241508</v>
      </c>
      <c r="M16" s="148">
        <v>18.549863691003189</v>
      </c>
      <c r="N16" s="148">
        <v>19.52</v>
      </c>
      <c r="O16" s="148">
        <v>19.559999999999999</v>
      </c>
      <c r="P16" s="148">
        <v>19.71</v>
      </c>
      <c r="Q16" s="148">
        <v>20.84</v>
      </c>
      <c r="R16" s="148">
        <v>20.200000000000003</v>
      </c>
      <c r="S16" s="148">
        <v>18.59</v>
      </c>
      <c r="T16" s="148">
        <v>16.93</v>
      </c>
      <c r="U16" s="148">
        <v>15.14</v>
      </c>
      <c r="V16" s="148">
        <v>14.77</v>
      </c>
      <c r="W16" s="148">
        <v>14.030000000000001</v>
      </c>
      <c r="X16" s="148">
        <v>14.299999999999999</v>
      </c>
      <c r="Y16" s="148">
        <v>13.950000000000001</v>
      </c>
      <c r="Z16" s="148">
        <v>12.85</v>
      </c>
      <c r="AA16" s="148">
        <v>12.24</v>
      </c>
      <c r="AB16" s="363">
        <v>12.559999999999999</v>
      </c>
      <c r="AC16" s="363">
        <v>13.200000000000001</v>
      </c>
    </row>
    <row r="17" spans="1:29" ht="12" customHeight="1">
      <c r="A17" s="125" t="s">
        <v>16</v>
      </c>
      <c r="B17" s="164" t="s">
        <v>116</v>
      </c>
      <c r="C17" s="164" t="s">
        <v>116</v>
      </c>
      <c r="D17" s="164" t="s">
        <v>116</v>
      </c>
      <c r="E17" s="133">
        <v>11.1</v>
      </c>
      <c r="F17" s="133">
        <v>12.3</v>
      </c>
      <c r="G17" s="133">
        <v>13.2539145089732</v>
      </c>
      <c r="H17" s="133">
        <v>14.785503673259528</v>
      </c>
      <c r="I17" s="133">
        <v>15.189963855905427</v>
      </c>
      <c r="J17" s="133">
        <v>15.296803326346705</v>
      </c>
      <c r="K17" s="133">
        <v>14.484159306474877</v>
      </c>
      <c r="L17" s="133">
        <v>13.911953343061018</v>
      </c>
      <c r="M17" s="148">
        <v>15.498506363710474</v>
      </c>
      <c r="N17" s="148">
        <v>16.259999999999998</v>
      </c>
      <c r="O17" s="148">
        <v>16.2</v>
      </c>
      <c r="P17" s="148">
        <v>15.93</v>
      </c>
      <c r="Q17" s="148">
        <v>16.919999999999998</v>
      </c>
      <c r="R17" s="148">
        <v>16.329999999999998</v>
      </c>
      <c r="S17" s="148">
        <v>15.110000000000001</v>
      </c>
      <c r="T17" s="148">
        <v>13.84</v>
      </c>
      <c r="U17" s="148">
        <v>13.639999999999999</v>
      </c>
      <c r="V17" s="148">
        <v>13.420000000000002</v>
      </c>
      <c r="W17" s="148">
        <v>12.83</v>
      </c>
      <c r="X17" s="148">
        <v>13.28</v>
      </c>
      <c r="Y17" s="148">
        <v>12.85</v>
      </c>
      <c r="Z17" s="148">
        <v>12.23</v>
      </c>
      <c r="AA17" s="148">
        <v>12.02</v>
      </c>
      <c r="AB17" s="363">
        <v>12.55</v>
      </c>
      <c r="AC17" s="363">
        <v>12.9</v>
      </c>
    </row>
    <row r="18" spans="1:29" ht="12" customHeight="1">
      <c r="A18" s="125" t="s">
        <v>17</v>
      </c>
      <c r="B18" s="164" t="s">
        <v>116</v>
      </c>
      <c r="C18" s="164" t="s">
        <v>116</v>
      </c>
      <c r="D18" s="164" t="s">
        <v>116</v>
      </c>
      <c r="E18" s="133">
        <v>17.3</v>
      </c>
      <c r="F18" s="133">
        <v>18.7</v>
      </c>
      <c r="G18" s="133">
        <v>19.820426520925938</v>
      </c>
      <c r="H18" s="133">
        <v>20.354553856418381</v>
      </c>
      <c r="I18" s="133">
        <v>20.730618158465791</v>
      </c>
      <c r="J18" s="133">
        <v>20.914550808526098</v>
      </c>
      <c r="K18" s="133">
        <v>19.640749435511793</v>
      </c>
      <c r="L18" s="133">
        <v>18.612961176116798</v>
      </c>
      <c r="M18" s="148">
        <v>19.985782706142714</v>
      </c>
      <c r="N18" s="148">
        <v>20.880000000000003</v>
      </c>
      <c r="O18" s="148">
        <v>19.869999999999997</v>
      </c>
      <c r="P18" s="148">
        <v>19.52</v>
      </c>
      <c r="Q18" s="148">
        <v>20.36</v>
      </c>
      <c r="R18" s="148">
        <v>19.489999999999998</v>
      </c>
      <c r="S18" s="148">
        <v>18.360000000000003</v>
      </c>
      <c r="T18" s="148">
        <v>17.330000000000002</v>
      </c>
      <c r="U18" s="148">
        <v>16.259999999999998</v>
      </c>
      <c r="V18" s="148">
        <v>15.840000000000002</v>
      </c>
      <c r="W18" s="148">
        <v>14.92</v>
      </c>
      <c r="X18" s="148">
        <v>15.4</v>
      </c>
      <c r="Y18" s="148">
        <v>15.24</v>
      </c>
      <c r="Z18" s="148">
        <v>13.669999999999998</v>
      </c>
      <c r="AA18" s="148">
        <v>13.450000000000001</v>
      </c>
      <c r="AB18" s="363">
        <v>13.91</v>
      </c>
      <c r="AC18" s="363">
        <v>14.89</v>
      </c>
    </row>
    <row r="19" spans="1:29" ht="12" customHeight="1">
      <c r="A19" s="125" t="s">
        <v>24</v>
      </c>
      <c r="B19" s="164" t="s">
        <v>116</v>
      </c>
      <c r="C19" s="164" t="s">
        <v>116</v>
      </c>
      <c r="D19" s="164" t="s">
        <v>116</v>
      </c>
      <c r="E19" s="133">
        <v>22.9</v>
      </c>
      <c r="F19" s="133">
        <v>24</v>
      </c>
      <c r="G19" s="133">
        <v>25.244759772773399</v>
      </c>
      <c r="H19" s="133">
        <v>25.378068624651696</v>
      </c>
      <c r="I19" s="133">
        <v>25.753845717389183</v>
      </c>
      <c r="J19" s="133">
        <v>26.137919322628704</v>
      </c>
      <c r="K19" s="133">
        <v>24.922640066027842</v>
      </c>
      <c r="L19" s="133">
        <v>23.846037728091485</v>
      </c>
      <c r="M19" s="148">
        <v>25.563597963598227</v>
      </c>
      <c r="N19" s="148">
        <v>26.650000000000002</v>
      </c>
      <c r="O19" s="148">
        <v>26.41</v>
      </c>
      <c r="P19" s="148">
        <v>25.96</v>
      </c>
      <c r="Q19" s="148">
        <v>26.479999999999997</v>
      </c>
      <c r="R19" s="148">
        <v>25.8</v>
      </c>
      <c r="S19" s="148">
        <v>24.32</v>
      </c>
      <c r="T19" s="148">
        <v>22.58</v>
      </c>
      <c r="U19" s="148">
        <v>21.959999999999997</v>
      </c>
      <c r="V19" s="148">
        <v>21.9</v>
      </c>
      <c r="W19" s="148">
        <v>20.78</v>
      </c>
      <c r="X19" s="148">
        <v>20.75</v>
      </c>
      <c r="Y19" s="148">
        <v>20.53</v>
      </c>
      <c r="Z19" s="148">
        <v>19.239999999999998</v>
      </c>
      <c r="AA19" s="148">
        <v>18.52</v>
      </c>
      <c r="AB19" s="363">
        <v>18.8</v>
      </c>
      <c r="AC19" s="363">
        <v>20.02</v>
      </c>
    </row>
    <row r="20" spans="1:29" ht="12" customHeight="1">
      <c r="A20" s="125" t="s">
        <v>28</v>
      </c>
      <c r="B20" s="164" t="s">
        <v>116</v>
      </c>
      <c r="C20" s="164" t="s">
        <v>116</v>
      </c>
      <c r="D20" s="164" t="s">
        <v>116</v>
      </c>
      <c r="E20" s="133">
        <v>22.2</v>
      </c>
      <c r="F20" s="133">
        <v>22.5</v>
      </c>
      <c r="G20" s="133">
        <v>23.823150272936317</v>
      </c>
      <c r="H20" s="133">
        <v>25.05292451409667</v>
      </c>
      <c r="I20" s="133">
        <v>24.833699597259649</v>
      </c>
      <c r="J20" s="133">
        <v>25.088658155581577</v>
      </c>
      <c r="K20" s="133">
        <v>23.217738927752734</v>
      </c>
      <c r="L20" s="133">
        <v>22.666630236293187</v>
      </c>
      <c r="M20" s="148">
        <v>23.669984871566999</v>
      </c>
      <c r="N20" s="148">
        <v>24.54</v>
      </c>
      <c r="O20" s="148">
        <v>24.62</v>
      </c>
      <c r="P20" s="148">
        <v>24.490000000000002</v>
      </c>
      <c r="Q20" s="148">
        <v>25.41</v>
      </c>
      <c r="R20" s="148">
        <v>24.349999999999998</v>
      </c>
      <c r="S20" s="148">
        <v>22.46</v>
      </c>
      <c r="T20" s="148">
        <v>21.05</v>
      </c>
      <c r="U20" s="148">
        <v>19.830000000000002</v>
      </c>
      <c r="V20" s="148">
        <v>19.38</v>
      </c>
      <c r="W20" s="148">
        <v>18.3</v>
      </c>
      <c r="X20" s="148">
        <v>18.57</v>
      </c>
      <c r="Y20" s="148">
        <v>18.010000000000002</v>
      </c>
      <c r="Z20" s="148">
        <v>17.23</v>
      </c>
      <c r="AA20" s="148">
        <v>16.34</v>
      </c>
      <c r="AB20" s="363">
        <v>16.68</v>
      </c>
      <c r="AC20" s="363">
        <v>17.87</v>
      </c>
    </row>
    <row r="21" spans="1:29" ht="12" customHeight="1">
      <c r="A21" s="125" t="s">
        <v>42</v>
      </c>
      <c r="B21" s="164" t="s">
        <v>116</v>
      </c>
      <c r="C21" s="164" t="s">
        <v>116</v>
      </c>
      <c r="D21" s="164" t="s">
        <v>116</v>
      </c>
      <c r="E21" s="133">
        <v>27.8</v>
      </c>
      <c r="F21" s="133">
        <v>29.5</v>
      </c>
      <c r="G21" s="133">
        <v>29.502051368497501</v>
      </c>
      <c r="H21" s="133">
        <v>29.790237922330714</v>
      </c>
      <c r="I21" s="133">
        <v>29.704346325577724</v>
      </c>
      <c r="J21" s="133">
        <v>28.736537770188665</v>
      </c>
      <c r="K21" s="133">
        <v>26.747841628356696</v>
      </c>
      <c r="L21" s="133">
        <v>25.503130378740529</v>
      </c>
      <c r="M21" s="148">
        <v>27.511277591988748</v>
      </c>
      <c r="N21" s="148">
        <v>29.26</v>
      </c>
      <c r="O21" s="148">
        <v>29.020000000000003</v>
      </c>
      <c r="P21" s="148">
        <v>28.84</v>
      </c>
      <c r="Q21" s="148">
        <v>29.56</v>
      </c>
      <c r="R21" s="148">
        <v>28.49</v>
      </c>
      <c r="S21" s="148">
        <v>26.939999999999998</v>
      </c>
      <c r="T21" s="148">
        <v>24.66</v>
      </c>
      <c r="U21" s="148">
        <v>22.81</v>
      </c>
      <c r="V21" s="148">
        <v>22.27</v>
      </c>
      <c r="W21" s="148">
        <v>20.77</v>
      </c>
      <c r="X21" s="148">
        <v>20.239999999999998</v>
      </c>
      <c r="Y21" s="148">
        <v>19.830000000000002</v>
      </c>
      <c r="Z21" s="148">
        <v>17.89</v>
      </c>
      <c r="AA21" s="148">
        <v>17.43</v>
      </c>
      <c r="AB21" s="363">
        <v>17.96</v>
      </c>
      <c r="AC21" s="363">
        <v>19.52</v>
      </c>
    </row>
    <row r="22" spans="1:29" ht="12" customHeight="1">
      <c r="A22" s="125" t="s">
        <v>18</v>
      </c>
      <c r="B22" s="164" t="s">
        <v>116</v>
      </c>
      <c r="C22" s="164" t="s">
        <v>116</v>
      </c>
      <c r="D22" s="164" t="s">
        <v>116</v>
      </c>
      <c r="E22" s="133">
        <v>20.399999999999999</v>
      </c>
      <c r="F22" s="133">
        <v>21.5</v>
      </c>
      <c r="G22" s="133">
        <v>22.967598457753098</v>
      </c>
      <c r="H22" s="133">
        <v>23.647408002895837</v>
      </c>
      <c r="I22" s="133">
        <v>23.874351697762407</v>
      </c>
      <c r="J22" s="133">
        <v>23.952336664517397</v>
      </c>
      <c r="K22" s="133">
        <v>22.361227912196359</v>
      </c>
      <c r="L22" s="133">
        <v>21.027294125226682</v>
      </c>
      <c r="M22" s="148">
        <v>22.324491028347332</v>
      </c>
      <c r="N22" s="148">
        <v>23.150000000000002</v>
      </c>
      <c r="O22" s="148">
        <v>22.81</v>
      </c>
      <c r="P22" s="148">
        <v>22.66</v>
      </c>
      <c r="Q22" s="148">
        <v>23.78</v>
      </c>
      <c r="R22" s="148">
        <v>23.23</v>
      </c>
      <c r="S22" s="148">
        <v>21.44</v>
      </c>
      <c r="T22" s="148">
        <v>19.739999999999998</v>
      </c>
      <c r="U22" s="148">
        <v>18.740000000000002</v>
      </c>
      <c r="V22" s="148">
        <v>17.77</v>
      </c>
      <c r="W22" s="148">
        <v>16.830000000000002</v>
      </c>
      <c r="X22" s="148">
        <v>16.669999999999998</v>
      </c>
      <c r="Y22" s="148">
        <v>16.23</v>
      </c>
      <c r="Z22" s="148">
        <v>15.22</v>
      </c>
      <c r="AA22" s="148">
        <v>14.62</v>
      </c>
      <c r="AB22" s="363">
        <v>14.92</v>
      </c>
      <c r="AC22" s="363">
        <v>16.21</v>
      </c>
    </row>
    <row r="23" spans="1:29" ht="12" customHeight="1">
      <c r="A23" s="125" t="s">
        <v>19</v>
      </c>
      <c r="B23" s="164" t="s">
        <v>116</v>
      </c>
      <c r="C23" s="164" t="s">
        <v>116</v>
      </c>
      <c r="D23" s="164" t="s">
        <v>116</v>
      </c>
      <c r="E23" s="133">
        <v>8.3000000000000007</v>
      </c>
      <c r="F23" s="133">
        <v>8.8000000000000007</v>
      </c>
      <c r="G23" s="133">
        <v>10.005472781400975</v>
      </c>
      <c r="H23" s="133">
        <v>10.454357510222835</v>
      </c>
      <c r="I23" s="133">
        <v>10.524595196185091</v>
      </c>
      <c r="J23" s="133">
        <v>11.262242124509905</v>
      </c>
      <c r="K23" s="133">
        <v>10.642185006912298</v>
      </c>
      <c r="L23" s="133">
        <v>10.433948810176847</v>
      </c>
      <c r="M23" s="148">
        <v>11.152051509421501</v>
      </c>
      <c r="N23" s="148">
        <v>11.88</v>
      </c>
      <c r="O23" s="148">
        <v>11.88</v>
      </c>
      <c r="P23" s="148">
        <v>11.99</v>
      </c>
      <c r="Q23" s="148">
        <v>12.659999999999998</v>
      </c>
      <c r="R23" s="148">
        <v>12.370000000000001</v>
      </c>
      <c r="S23" s="148">
        <v>11.559999999999999</v>
      </c>
      <c r="T23" s="148">
        <v>11.15</v>
      </c>
      <c r="U23" s="148">
        <v>10.56</v>
      </c>
      <c r="V23" s="148">
        <v>10.36</v>
      </c>
      <c r="W23" s="148">
        <v>10.16</v>
      </c>
      <c r="X23" s="148">
        <v>10.39</v>
      </c>
      <c r="Y23" s="148">
        <v>10.59</v>
      </c>
      <c r="Z23" s="148">
        <v>9.92</v>
      </c>
      <c r="AA23" s="148">
        <v>9.66</v>
      </c>
      <c r="AB23" s="363">
        <v>10.209999999999999</v>
      </c>
      <c r="AC23" s="363">
        <v>10.79</v>
      </c>
    </row>
    <row r="24" spans="1:29" ht="12" customHeight="1">
      <c r="A24" s="125" t="s">
        <v>20</v>
      </c>
      <c r="B24" s="164" t="s">
        <v>116</v>
      </c>
      <c r="C24" s="164" t="s">
        <v>116</v>
      </c>
      <c r="D24" s="164" t="s">
        <v>116</v>
      </c>
      <c r="E24" s="133">
        <v>7.9</v>
      </c>
      <c r="F24" s="133">
        <v>8.3000000000000007</v>
      </c>
      <c r="G24" s="133">
        <v>9.5873046782751672</v>
      </c>
      <c r="H24" s="133">
        <v>10.323281093067809</v>
      </c>
      <c r="I24" s="133">
        <v>10.493641773994298</v>
      </c>
      <c r="J24" s="133">
        <v>10.659498938361491</v>
      </c>
      <c r="K24" s="133">
        <v>10.467326452090132</v>
      </c>
      <c r="L24" s="133">
        <v>9.9293795589766845</v>
      </c>
      <c r="M24" s="148">
        <v>10.880219076293345</v>
      </c>
      <c r="N24" s="148">
        <v>11.39</v>
      </c>
      <c r="O24" s="148">
        <v>11.3</v>
      </c>
      <c r="P24" s="148">
        <v>11.76</v>
      </c>
      <c r="Q24" s="148">
        <v>12.959999999999999</v>
      </c>
      <c r="R24" s="148">
        <v>12.86</v>
      </c>
      <c r="S24" s="148">
        <v>12.16</v>
      </c>
      <c r="T24" s="148">
        <v>11.75</v>
      </c>
      <c r="U24" s="148">
        <v>10.95</v>
      </c>
      <c r="V24" s="148">
        <v>10.86</v>
      </c>
      <c r="W24" s="148">
        <v>10.71</v>
      </c>
      <c r="X24" s="148">
        <v>10.92</v>
      </c>
      <c r="Y24" s="148">
        <v>11.28</v>
      </c>
      <c r="Z24" s="148">
        <v>10.8</v>
      </c>
      <c r="AA24" s="148">
        <v>10.81</v>
      </c>
      <c r="AB24" s="363">
        <v>10.86</v>
      </c>
      <c r="AC24" s="363">
        <v>11.26</v>
      </c>
    </row>
    <row r="25" spans="1:29" ht="12" customHeight="1">
      <c r="A25" s="125" t="s">
        <v>40</v>
      </c>
      <c r="B25" s="164" t="s">
        <v>116</v>
      </c>
      <c r="C25" s="164" t="s">
        <v>116</v>
      </c>
      <c r="D25" s="164" t="s">
        <v>116</v>
      </c>
      <c r="E25" s="133">
        <v>7.1</v>
      </c>
      <c r="F25" s="133">
        <v>7.7</v>
      </c>
      <c r="G25" s="133">
        <v>8.8592897039173604</v>
      </c>
      <c r="H25" s="133">
        <v>10.048572845823745</v>
      </c>
      <c r="I25" s="133">
        <v>10.298355164230017</v>
      </c>
      <c r="J25" s="133">
        <v>10.926996385814016</v>
      </c>
      <c r="K25" s="133">
        <v>10.100820030148483</v>
      </c>
      <c r="L25" s="133">
        <v>9.3037525056979966</v>
      </c>
      <c r="M25" s="148">
        <v>10.292885186423618</v>
      </c>
      <c r="N25" s="148">
        <v>11.12</v>
      </c>
      <c r="O25" s="148">
        <v>11.18</v>
      </c>
      <c r="P25" s="148">
        <v>11.19</v>
      </c>
      <c r="Q25" s="148">
        <v>11.98</v>
      </c>
      <c r="R25" s="148">
        <v>11.790000000000001</v>
      </c>
      <c r="S25" s="148">
        <v>11.110000000000001</v>
      </c>
      <c r="T25" s="148">
        <v>10.549999999999999</v>
      </c>
      <c r="U25" s="148">
        <v>8.9599999999999991</v>
      </c>
      <c r="V25" s="148">
        <v>9.0499999999999989</v>
      </c>
      <c r="W25" s="148">
        <v>8.6900000000000013</v>
      </c>
      <c r="X25" s="148">
        <v>8.84</v>
      </c>
      <c r="Y25" s="148">
        <v>8.83</v>
      </c>
      <c r="Z25" s="148">
        <v>8.49</v>
      </c>
      <c r="AA25" s="148">
        <v>8.59</v>
      </c>
      <c r="AB25" s="363">
        <v>8.93</v>
      </c>
      <c r="AC25" s="363">
        <v>8.81</v>
      </c>
    </row>
    <row r="26" spans="1:29" ht="12" customHeight="1">
      <c r="A26" s="125" t="s">
        <v>41</v>
      </c>
      <c r="B26" s="164" t="s">
        <v>116</v>
      </c>
      <c r="C26" s="164" t="s">
        <v>116</v>
      </c>
      <c r="D26" s="164" t="s">
        <v>116</v>
      </c>
      <c r="E26" s="133">
        <v>5.7</v>
      </c>
      <c r="F26" s="133">
        <v>6.2</v>
      </c>
      <c r="G26" s="133">
        <v>7.6715102040390502</v>
      </c>
      <c r="H26" s="133">
        <v>8.217508206720133</v>
      </c>
      <c r="I26" s="133">
        <v>8.3304010989882826</v>
      </c>
      <c r="J26" s="133">
        <v>8.6370845580512938</v>
      </c>
      <c r="K26" s="133">
        <v>8.2930117429900161</v>
      </c>
      <c r="L26" s="133">
        <v>7.4932213438823352</v>
      </c>
      <c r="M26" s="148">
        <v>8.3347079441622469</v>
      </c>
      <c r="N26" s="148">
        <v>8.9499999999999993</v>
      </c>
      <c r="O26" s="148">
        <v>8.82</v>
      </c>
      <c r="P26" s="148">
        <v>8.58</v>
      </c>
      <c r="Q26" s="148">
        <v>9.16</v>
      </c>
      <c r="R26" s="148">
        <v>9.370000000000001</v>
      </c>
      <c r="S26" s="148">
        <v>8.7200000000000006</v>
      </c>
      <c r="T26" s="148">
        <v>8.2900000000000009</v>
      </c>
      <c r="U26" s="148">
        <v>7.28</v>
      </c>
      <c r="V26" s="148">
        <v>7.1</v>
      </c>
      <c r="W26" s="148">
        <v>7.12</v>
      </c>
      <c r="X26" s="148">
        <v>7.6499999999999995</v>
      </c>
      <c r="Y26" s="148">
        <v>7.42</v>
      </c>
      <c r="Z26" s="148">
        <v>6.78</v>
      </c>
      <c r="AA26" s="148">
        <v>6.9500000000000011</v>
      </c>
      <c r="AB26" s="363">
        <v>7.01</v>
      </c>
      <c r="AC26" s="363">
        <v>7.1800000000000006</v>
      </c>
    </row>
    <row r="27" spans="1:29" s="11" customFormat="1" ht="15" customHeight="1">
      <c r="A27" s="127" t="s">
        <v>21</v>
      </c>
      <c r="B27" s="165" t="s">
        <v>116</v>
      </c>
      <c r="C27" s="165" t="s">
        <v>116</v>
      </c>
      <c r="D27" s="165" t="s">
        <v>116</v>
      </c>
      <c r="E27" s="134">
        <v>15.7</v>
      </c>
      <c r="F27" s="134">
        <v>16.5</v>
      </c>
      <c r="G27" s="134">
        <v>17.769386597605994</v>
      </c>
      <c r="H27" s="134">
        <v>18.52085145953891</v>
      </c>
      <c r="I27" s="134">
        <v>18.787369457440349</v>
      </c>
      <c r="J27" s="134">
        <v>19.203760241648212</v>
      </c>
      <c r="K27" s="134">
        <v>18.256964090406793</v>
      </c>
      <c r="L27" s="134">
        <v>17.347618855248317</v>
      </c>
      <c r="M27" s="149">
        <v>18.674427660919758</v>
      </c>
      <c r="N27" s="149">
        <v>19.72</v>
      </c>
      <c r="O27" s="149">
        <v>19.650000000000002</v>
      </c>
      <c r="P27" s="149">
        <v>19.55</v>
      </c>
      <c r="Q27" s="149">
        <v>20.41</v>
      </c>
      <c r="R27" s="149">
        <v>19.8</v>
      </c>
      <c r="S27" s="149">
        <v>18.38</v>
      </c>
      <c r="T27" s="149">
        <v>17.11</v>
      </c>
      <c r="U27" s="149">
        <v>16.03</v>
      </c>
      <c r="V27" s="149">
        <v>15.620000000000001</v>
      </c>
      <c r="W27" s="149">
        <v>14.82</v>
      </c>
      <c r="X27" s="149">
        <v>14.93</v>
      </c>
      <c r="Y27" s="149">
        <v>14.680000000000001</v>
      </c>
      <c r="Z27" s="149">
        <v>13.780000000000001</v>
      </c>
      <c r="AA27" s="149">
        <v>13.420000000000002</v>
      </c>
      <c r="AB27" s="364">
        <v>13.84</v>
      </c>
      <c r="AC27" s="364">
        <v>14.57</v>
      </c>
    </row>
    <row r="28" spans="1:29" s="81" customFormat="1" ht="9" customHeight="1">
      <c r="A28" s="79" t="s">
        <v>117</v>
      </c>
      <c r="B28" s="80"/>
      <c r="C28" s="80"/>
      <c r="D28" s="80"/>
      <c r="E28" s="80"/>
      <c r="F28" s="80"/>
      <c r="G28" s="80"/>
      <c r="H28" s="80"/>
      <c r="I28" s="80"/>
      <c r="J28" s="80"/>
      <c r="K28" s="80"/>
      <c r="L28" s="80"/>
      <c r="M28" s="80"/>
      <c r="N28" s="218"/>
      <c r="O28" s="218"/>
      <c r="P28" s="218"/>
      <c r="Q28" s="218"/>
      <c r="R28" s="218"/>
      <c r="S28" s="218"/>
      <c r="T28" s="218"/>
      <c r="U28" s="80"/>
      <c r="V28" s="80"/>
      <c r="W28" s="80"/>
      <c r="X28" s="80"/>
      <c r="Y28" s="80"/>
      <c r="Z28" s="80"/>
      <c r="AA28" s="80"/>
      <c r="AB28" s="80"/>
      <c r="AC28" s="80"/>
    </row>
    <row r="29" spans="1:29" s="81" customFormat="1" ht="9" customHeight="1">
      <c r="A29" s="79" t="s">
        <v>216</v>
      </c>
      <c r="B29" s="80"/>
      <c r="C29" s="80"/>
      <c r="D29" s="80"/>
      <c r="E29" s="80"/>
      <c r="F29" s="80"/>
      <c r="G29" s="80"/>
      <c r="H29" s="80"/>
      <c r="I29" s="80"/>
      <c r="J29" s="80"/>
      <c r="K29" s="80"/>
      <c r="L29" s="80"/>
      <c r="M29" s="80"/>
      <c r="N29" s="79"/>
      <c r="O29" s="79"/>
      <c r="P29" s="79"/>
      <c r="Q29" s="79"/>
      <c r="R29" s="79"/>
      <c r="S29" s="79"/>
      <c r="T29" s="79"/>
      <c r="U29" s="80"/>
      <c r="V29" s="80"/>
      <c r="W29" s="80"/>
      <c r="X29" s="80"/>
      <c r="Y29" s="80"/>
      <c r="Z29" s="80"/>
      <c r="AA29" s="80"/>
      <c r="AB29" s="80"/>
      <c r="AC29" s="80"/>
    </row>
    <row r="30" spans="1:29" s="54" customFormat="1" ht="9" customHeight="1">
      <c r="A30" s="54" t="s">
        <v>157</v>
      </c>
      <c r="B30" s="68"/>
      <c r="C30" s="68"/>
      <c r="D30" s="68"/>
      <c r="E30" s="68"/>
      <c r="F30" s="68"/>
      <c r="G30" s="68"/>
      <c r="H30" s="68"/>
      <c r="I30" s="68"/>
      <c r="J30" s="68"/>
      <c r="K30" s="68"/>
      <c r="L30" s="68"/>
      <c r="M30" s="68"/>
      <c r="N30" s="219"/>
      <c r="O30" s="219"/>
      <c r="P30" s="219"/>
      <c r="Q30" s="219"/>
      <c r="R30" s="219"/>
      <c r="S30" s="219"/>
      <c r="T30" s="219"/>
    </row>
    <row r="31" spans="1:29" ht="4.5" customHeight="1">
      <c r="B31" s="29"/>
      <c r="C31" s="29"/>
      <c r="D31" s="29"/>
      <c r="E31" s="29"/>
      <c r="F31" s="29"/>
      <c r="G31" s="29"/>
      <c r="H31" s="29"/>
      <c r="I31" s="29"/>
      <c r="J31" s="29"/>
      <c r="K31" s="29"/>
      <c r="L31" s="29"/>
      <c r="M31" s="29"/>
      <c r="N31" s="23"/>
      <c r="O31" s="23"/>
      <c r="P31" s="23"/>
      <c r="Q31" s="23"/>
      <c r="R31" s="23"/>
      <c r="S31" s="23"/>
      <c r="T31" s="23"/>
    </row>
    <row r="32" spans="1:29" s="11" customFormat="1" ht="18" customHeight="1">
      <c r="A32" s="146" t="s">
        <v>7</v>
      </c>
      <c r="B32" s="152">
        <v>1998</v>
      </c>
      <c r="C32" s="152">
        <v>1999</v>
      </c>
      <c r="D32" s="152">
        <v>2000</v>
      </c>
      <c r="E32" s="152">
        <v>2001</v>
      </c>
      <c r="F32" s="152">
        <v>2002</v>
      </c>
      <c r="G32" s="152">
        <v>2003</v>
      </c>
      <c r="H32" s="152">
        <v>2004</v>
      </c>
      <c r="I32" s="152">
        <v>2005</v>
      </c>
      <c r="J32" s="152">
        <v>2006</v>
      </c>
      <c r="K32" s="152">
        <v>2007</v>
      </c>
      <c r="L32" s="152">
        <v>2008</v>
      </c>
      <c r="M32" s="145">
        <v>2009</v>
      </c>
      <c r="N32" s="145">
        <v>2010</v>
      </c>
      <c r="O32" s="145">
        <v>2011</v>
      </c>
      <c r="P32" s="145">
        <v>2012</v>
      </c>
      <c r="Q32" s="145">
        <v>2013</v>
      </c>
      <c r="R32" s="145">
        <v>2014</v>
      </c>
      <c r="S32" s="145">
        <v>2015</v>
      </c>
      <c r="T32" s="145">
        <v>2016</v>
      </c>
      <c r="U32" s="145">
        <v>2017</v>
      </c>
      <c r="V32" s="145">
        <v>2018</v>
      </c>
      <c r="W32" s="145">
        <v>2019</v>
      </c>
      <c r="X32" s="145">
        <v>2020</v>
      </c>
      <c r="Y32" s="145">
        <v>2021</v>
      </c>
      <c r="Z32" s="145">
        <v>2022</v>
      </c>
      <c r="AA32" s="145">
        <v>2023</v>
      </c>
      <c r="AB32" s="145">
        <v>2024</v>
      </c>
      <c r="AC32" s="145" t="s">
        <v>193</v>
      </c>
    </row>
    <row r="33" spans="1:29" ht="12" customHeight="1">
      <c r="A33" s="125" t="s">
        <v>9</v>
      </c>
      <c r="B33" s="164" t="s">
        <v>116</v>
      </c>
      <c r="C33" s="164" t="s">
        <v>116</v>
      </c>
      <c r="D33" s="164" t="s">
        <v>116</v>
      </c>
      <c r="E33" s="133">
        <v>22.9</v>
      </c>
      <c r="F33" s="133">
        <v>22.2</v>
      </c>
      <c r="G33" s="133">
        <v>24.143797513377187</v>
      </c>
      <c r="H33" s="133">
        <v>25.032207573166154</v>
      </c>
      <c r="I33" s="133">
        <v>25.250773153390316</v>
      </c>
      <c r="J33" s="133">
        <v>26.344414919427578</v>
      </c>
      <c r="K33" s="133">
        <v>25.186676048331407</v>
      </c>
      <c r="L33" s="133">
        <v>24.248020589262286</v>
      </c>
      <c r="M33" s="148">
        <v>24.078017723395856</v>
      </c>
      <c r="N33" s="234">
        <v>24.990000000000002</v>
      </c>
      <c r="O33" s="148">
        <v>24.279999999999998</v>
      </c>
      <c r="P33" s="148">
        <v>24.14</v>
      </c>
      <c r="Q33" s="148">
        <v>24.38</v>
      </c>
      <c r="R33" s="148">
        <v>23.82</v>
      </c>
      <c r="S33" s="148">
        <v>22.55</v>
      </c>
      <c r="T33" s="148">
        <v>21.4</v>
      </c>
      <c r="U33" s="148">
        <v>21.62</v>
      </c>
      <c r="V33" s="148">
        <v>20.41</v>
      </c>
      <c r="W33" s="148">
        <v>19.78</v>
      </c>
      <c r="X33" s="148">
        <v>19.37</v>
      </c>
      <c r="Y33" s="148">
        <v>19.3</v>
      </c>
      <c r="Z33" s="148">
        <v>18.45</v>
      </c>
      <c r="AA33" s="148">
        <v>19.040000000000003</v>
      </c>
      <c r="AB33" s="148">
        <v>19.78</v>
      </c>
      <c r="AC33" s="148">
        <v>20.010000000000002</v>
      </c>
    </row>
    <row r="34" spans="1:29" ht="12" customHeight="1">
      <c r="A34" s="125" t="s">
        <v>10</v>
      </c>
      <c r="B34" s="164" t="s">
        <v>116</v>
      </c>
      <c r="C34" s="164" t="s">
        <v>116</v>
      </c>
      <c r="D34" s="164" t="s">
        <v>116</v>
      </c>
      <c r="E34" s="133">
        <v>9.8000000000000007</v>
      </c>
      <c r="F34" s="133">
        <v>10</v>
      </c>
      <c r="G34" s="133">
        <v>10.986686475237432</v>
      </c>
      <c r="H34" s="133">
        <v>11.93096052232972</v>
      </c>
      <c r="I34" s="133">
        <v>11.808337054299322</v>
      </c>
      <c r="J34" s="133">
        <v>12.546762686822339</v>
      </c>
      <c r="K34" s="133">
        <v>11.795494928896435</v>
      </c>
      <c r="L34" s="133">
        <v>11.727967934448479</v>
      </c>
      <c r="M34" s="148">
        <v>12.149033977452826</v>
      </c>
      <c r="N34" s="148">
        <v>12.920000000000002</v>
      </c>
      <c r="O34" s="148">
        <v>12.389999999999999</v>
      </c>
      <c r="P34" s="148">
        <v>12.4</v>
      </c>
      <c r="Q34" s="148">
        <v>12.25</v>
      </c>
      <c r="R34" s="148">
        <v>12.25</v>
      </c>
      <c r="S34" s="148">
        <v>11.95</v>
      </c>
      <c r="T34" s="148">
        <v>11.219999999999999</v>
      </c>
      <c r="U34" s="148">
        <v>10.780000000000001</v>
      </c>
      <c r="V34" s="148">
        <v>10.040000000000001</v>
      </c>
      <c r="W34" s="148">
        <v>9.4700000000000006</v>
      </c>
      <c r="X34" s="148">
        <v>9.5200000000000014</v>
      </c>
      <c r="Y34" s="148">
        <v>9.6199999999999992</v>
      </c>
      <c r="Z34" s="148">
        <v>9.25</v>
      </c>
      <c r="AA34" s="148">
        <v>9.33</v>
      </c>
      <c r="AB34" s="148">
        <v>9.93</v>
      </c>
      <c r="AC34" s="148">
        <v>9.5200000000000014</v>
      </c>
    </row>
    <row r="35" spans="1:29" ht="12" customHeight="1">
      <c r="A35" s="125" t="s">
        <v>23</v>
      </c>
      <c r="B35" s="164" t="s">
        <v>116</v>
      </c>
      <c r="C35" s="164" t="s">
        <v>116</v>
      </c>
      <c r="D35" s="164" t="s">
        <v>116</v>
      </c>
      <c r="E35" s="133">
        <v>13.7</v>
      </c>
      <c r="F35" s="133">
        <v>13.5</v>
      </c>
      <c r="G35" s="133">
        <v>15.397232273585857</v>
      </c>
      <c r="H35" s="133">
        <v>16.515340607329655</v>
      </c>
      <c r="I35" s="133">
        <v>16.804356063466503</v>
      </c>
      <c r="J35" s="133">
        <v>17.700797737677956</v>
      </c>
      <c r="K35" s="133">
        <v>16.666032206832202</v>
      </c>
      <c r="L35" s="133">
        <v>16.358179664013946</v>
      </c>
      <c r="M35" s="148">
        <v>16.945332974347327</v>
      </c>
      <c r="N35" s="148">
        <v>18.59</v>
      </c>
      <c r="O35" s="148">
        <v>18.010000000000002</v>
      </c>
      <c r="P35" s="148">
        <v>18.740000000000002</v>
      </c>
      <c r="Q35" s="148">
        <v>19.400000000000002</v>
      </c>
      <c r="R35" s="148">
        <v>18.7</v>
      </c>
      <c r="S35" s="148">
        <v>17.57</v>
      </c>
      <c r="T35" s="148">
        <v>17.059999999999999</v>
      </c>
      <c r="U35" s="148">
        <v>17.78</v>
      </c>
      <c r="V35" s="148">
        <v>17.25</v>
      </c>
      <c r="W35" s="148">
        <v>16.61</v>
      </c>
      <c r="X35" s="148">
        <v>16.82</v>
      </c>
      <c r="Y35" s="148">
        <v>16.72</v>
      </c>
      <c r="Z35" s="148">
        <v>15.040000000000001</v>
      </c>
      <c r="AA35" s="148">
        <v>14.71</v>
      </c>
      <c r="AB35" s="148">
        <v>14.940000000000001</v>
      </c>
      <c r="AC35" s="148">
        <v>15.049999999999999</v>
      </c>
    </row>
    <row r="36" spans="1:29" ht="12" customHeight="1">
      <c r="A36" s="125" t="s">
        <v>11</v>
      </c>
      <c r="B36" s="164" t="s">
        <v>116</v>
      </c>
      <c r="C36" s="164" t="s">
        <v>116</v>
      </c>
      <c r="D36" s="164" t="s">
        <v>116</v>
      </c>
      <c r="E36" s="133">
        <v>21.8</v>
      </c>
      <c r="F36" s="133">
        <v>22</v>
      </c>
      <c r="G36" s="133">
        <v>23.56176602292928</v>
      </c>
      <c r="H36" s="133">
        <v>23.673044773161763</v>
      </c>
      <c r="I36" s="133">
        <v>24.061915854670591</v>
      </c>
      <c r="J36" s="133">
        <v>24.747731358307096</v>
      </c>
      <c r="K36" s="133">
        <v>23.340583544238573</v>
      </c>
      <c r="L36" s="133">
        <v>22.42325371856176</v>
      </c>
      <c r="M36" s="148">
        <v>22.498973788509513</v>
      </c>
      <c r="N36" s="148">
        <v>23.49</v>
      </c>
      <c r="O36" s="148">
        <v>22.86</v>
      </c>
      <c r="P36" s="148">
        <v>23.28</v>
      </c>
      <c r="Q36" s="148">
        <v>23.380000000000003</v>
      </c>
      <c r="R36" s="148">
        <v>22.79</v>
      </c>
      <c r="S36" s="148">
        <v>21.41</v>
      </c>
      <c r="T36" s="148">
        <v>20.25</v>
      </c>
      <c r="U36" s="148">
        <v>19.38</v>
      </c>
      <c r="V36" s="148">
        <v>18.490000000000002</v>
      </c>
      <c r="W36" s="148">
        <v>18.12</v>
      </c>
      <c r="X36" s="148">
        <v>18.05</v>
      </c>
      <c r="Y36" s="148">
        <v>17.8</v>
      </c>
      <c r="Z36" s="148">
        <v>16.220000000000002</v>
      </c>
      <c r="AA36" s="148">
        <v>16.689999999999998</v>
      </c>
      <c r="AB36" s="148">
        <v>17.260000000000002</v>
      </c>
      <c r="AC36" s="148">
        <v>17.48</v>
      </c>
    </row>
    <row r="37" spans="1:29" ht="12" customHeight="1">
      <c r="A37" s="125" t="s">
        <v>12</v>
      </c>
      <c r="B37" s="164" t="s">
        <v>116</v>
      </c>
      <c r="C37" s="164" t="s">
        <v>116</v>
      </c>
      <c r="D37" s="164" t="s">
        <v>116</v>
      </c>
      <c r="E37" s="133">
        <v>17.2</v>
      </c>
      <c r="F37" s="133">
        <v>17.3</v>
      </c>
      <c r="G37" s="133">
        <v>17.559037470050264</v>
      </c>
      <c r="H37" s="133">
        <v>18.450673221003612</v>
      </c>
      <c r="I37" s="133">
        <v>18.902265118623536</v>
      </c>
      <c r="J37" s="133">
        <v>19.500505050346366</v>
      </c>
      <c r="K37" s="133">
        <v>17.925075936126948</v>
      </c>
      <c r="L37" s="133">
        <v>17.269385837285515</v>
      </c>
      <c r="M37" s="148">
        <v>17.150348457533447</v>
      </c>
      <c r="N37" s="148">
        <v>18.079999999999998</v>
      </c>
      <c r="O37" s="148">
        <v>17.899999999999999</v>
      </c>
      <c r="P37" s="148">
        <v>17.489999999999998</v>
      </c>
      <c r="Q37" s="148">
        <v>17.48</v>
      </c>
      <c r="R37" s="148">
        <v>17.11</v>
      </c>
      <c r="S37" s="148">
        <v>15.909999999999998</v>
      </c>
      <c r="T37" s="148">
        <v>14.510000000000002</v>
      </c>
      <c r="U37" s="148">
        <v>12.3</v>
      </c>
      <c r="V37" s="148">
        <v>11.87</v>
      </c>
      <c r="W37" s="148">
        <v>11.59</v>
      </c>
      <c r="X37" s="148">
        <v>11.58</v>
      </c>
      <c r="Y37" s="148">
        <v>11.32</v>
      </c>
      <c r="Z37" s="148">
        <v>10.34</v>
      </c>
      <c r="AA37" s="148">
        <v>11.09</v>
      </c>
      <c r="AB37" s="148">
        <v>11.5</v>
      </c>
      <c r="AC37" s="148">
        <v>12.370000000000001</v>
      </c>
    </row>
    <row r="38" spans="1:29" ht="12" customHeight="1">
      <c r="A38" s="125" t="s">
        <v>13</v>
      </c>
      <c r="B38" s="164" t="s">
        <v>116</v>
      </c>
      <c r="C38" s="164" t="s">
        <v>116</v>
      </c>
      <c r="D38" s="164" t="s">
        <v>116</v>
      </c>
      <c r="E38" s="133">
        <v>16.399999999999999</v>
      </c>
      <c r="F38" s="133">
        <v>15.7</v>
      </c>
      <c r="G38" s="133">
        <v>16.335577192336221</v>
      </c>
      <c r="H38" s="133">
        <v>17.896676862088835</v>
      </c>
      <c r="I38" s="133">
        <v>18.353024001320133</v>
      </c>
      <c r="J38" s="133">
        <v>19.953744537346878</v>
      </c>
      <c r="K38" s="133">
        <v>19.158137856942183</v>
      </c>
      <c r="L38" s="133">
        <v>18.743883613519099</v>
      </c>
      <c r="M38" s="148">
        <v>19.79113520757322</v>
      </c>
      <c r="N38" s="148">
        <v>20.69</v>
      </c>
      <c r="O38" s="148">
        <v>20.21</v>
      </c>
      <c r="P38" s="148">
        <v>20.580000000000002</v>
      </c>
      <c r="Q38" s="148">
        <v>20.9</v>
      </c>
      <c r="R38" s="148">
        <v>20.75</v>
      </c>
      <c r="S38" s="148">
        <v>20.03</v>
      </c>
      <c r="T38" s="148">
        <v>18.27</v>
      </c>
      <c r="U38" s="148">
        <v>17.82</v>
      </c>
      <c r="V38" s="148">
        <v>17.7</v>
      </c>
      <c r="W38" s="148">
        <v>17.66</v>
      </c>
      <c r="X38" s="148">
        <v>17.09</v>
      </c>
      <c r="Y38" s="148">
        <v>16.73</v>
      </c>
      <c r="Z38" s="148">
        <v>15.370000000000001</v>
      </c>
      <c r="AA38" s="148">
        <v>15.690000000000001</v>
      </c>
      <c r="AB38" s="148">
        <v>16.38</v>
      </c>
      <c r="AC38" s="148">
        <v>17.010000000000002</v>
      </c>
    </row>
    <row r="39" spans="1:29" ht="12" customHeight="1">
      <c r="A39" s="125" t="s">
        <v>14</v>
      </c>
      <c r="B39" s="164" t="s">
        <v>116</v>
      </c>
      <c r="C39" s="164" t="s">
        <v>116</v>
      </c>
      <c r="D39" s="164" t="s">
        <v>116</v>
      </c>
      <c r="E39" s="133">
        <v>19.3</v>
      </c>
      <c r="F39" s="133">
        <v>19.399999999999999</v>
      </c>
      <c r="G39" s="133">
        <v>21.103375836162073</v>
      </c>
      <c r="H39" s="133">
        <v>21.539866868149495</v>
      </c>
      <c r="I39" s="133">
        <v>22.182507365155406</v>
      </c>
      <c r="J39" s="133">
        <v>22.335865535138886</v>
      </c>
      <c r="K39" s="133">
        <v>21.292914477161737</v>
      </c>
      <c r="L39" s="133">
        <v>20.735150464519183</v>
      </c>
      <c r="M39" s="148">
        <v>20.609436975893964</v>
      </c>
      <c r="N39" s="148">
        <v>21.98</v>
      </c>
      <c r="O39" s="148">
        <v>22.13</v>
      </c>
      <c r="P39" s="148">
        <v>22.28</v>
      </c>
      <c r="Q39" s="148">
        <v>22.1</v>
      </c>
      <c r="R39" s="148">
        <v>21.61</v>
      </c>
      <c r="S39" s="148">
        <v>20.09</v>
      </c>
      <c r="T39" s="148">
        <v>18.63</v>
      </c>
      <c r="U39" s="148">
        <v>18.809999999999999</v>
      </c>
      <c r="V39" s="148">
        <v>17.96</v>
      </c>
      <c r="W39" s="148">
        <v>17.630000000000003</v>
      </c>
      <c r="X39" s="148">
        <v>17.61</v>
      </c>
      <c r="Y39" s="148">
        <v>17.169999999999998</v>
      </c>
      <c r="Z39" s="148">
        <v>16.650000000000002</v>
      </c>
      <c r="AA39" s="148">
        <v>16.869999999999997</v>
      </c>
      <c r="AB39" s="148">
        <v>17.5</v>
      </c>
      <c r="AC39" s="148">
        <v>18.29</v>
      </c>
    </row>
    <row r="40" spans="1:29" ht="12" customHeight="1">
      <c r="A40" s="125" t="s">
        <v>15</v>
      </c>
      <c r="B40" s="164" t="s">
        <v>116</v>
      </c>
      <c r="C40" s="164" t="s">
        <v>116</v>
      </c>
      <c r="D40" s="164" t="s">
        <v>116</v>
      </c>
      <c r="E40" s="133">
        <v>14.4</v>
      </c>
      <c r="F40" s="133">
        <v>13.8</v>
      </c>
      <c r="G40" s="133">
        <v>15.241901194622939</v>
      </c>
      <c r="H40" s="133">
        <v>16.714438356868822</v>
      </c>
      <c r="I40" s="133">
        <v>17.218064213402887</v>
      </c>
      <c r="J40" s="133">
        <v>18.61739127249167</v>
      </c>
      <c r="K40" s="133">
        <v>17.521951070969187</v>
      </c>
      <c r="L40" s="133">
        <v>17.007673543552045</v>
      </c>
      <c r="M40" s="148">
        <v>17.498261551984157</v>
      </c>
      <c r="N40" s="148">
        <v>19</v>
      </c>
      <c r="O40" s="148">
        <v>18.940000000000001</v>
      </c>
      <c r="P40" s="148">
        <v>19.239999999999998</v>
      </c>
      <c r="Q40" s="148">
        <v>19.62</v>
      </c>
      <c r="R40" s="148">
        <v>19.18</v>
      </c>
      <c r="S40" s="148">
        <v>18.04</v>
      </c>
      <c r="T40" s="148">
        <v>16.650000000000002</v>
      </c>
      <c r="U40" s="148">
        <v>17.100000000000001</v>
      </c>
      <c r="V40" s="148">
        <v>16.439999999999998</v>
      </c>
      <c r="W40" s="148">
        <v>16.48</v>
      </c>
      <c r="X40" s="148">
        <v>16.96</v>
      </c>
      <c r="Y40" s="148">
        <v>16.600000000000001</v>
      </c>
      <c r="Z40" s="148">
        <v>14.37</v>
      </c>
      <c r="AA40" s="148">
        <v>14.299999999999999</v>
      </c>
      <c r="AB40" s="148">
        <v>14.97</v>
      </c>
      <c r="AC40" s="148">
        <v>14.97</v>
      </c>
    </row>
    <row r="41" spans="1:29" ht="12" customHeight="1">
      <c r="A41" s="125" t="s">
        <v>5</v>
      </c>
      <c r="B41" s="164" t="s">
        <v>116</v>
      </c>
      <c r="C41" s="164" t="s">
        <v>116</v>
      </c>
      <c r="D41" s="164" t="s">
        <v>116</v>
      </c>
      <c r="E41" s="133">
        <v>15.6</v>
      </c>
      <c r="F41" s="133">
        <v>15</v>
      </c>
      <c r="G41" s="133">
        <v>16.749146334504037</v>
      </c>
      <c r="H41" s="133">
        <v>17.684943248572868</v>
      </c>
      <c r="I41" s="133">
        <v>17.919218191391277</v>
      </c>
      <c r="J41" s="133">
        <v>18.795244185355088</v>
      </c>
      <c r="K41" s="133">
        <v>17.479474097046911</v>
      </c>
      <c r="L41" s="133">
        <v>16.919836248046856</v>
      </c>
      <c r="M41" s="148">
        <v>17.40805898878169</v>
      </c>
      <c r="N41" s="148">
        <v>17.98</v>
      </c>
      <c r="O41" s="148">
        <v>17.690000000000001</v>
      </c>
      <c r="P41" s="148">
        <v>17.380000000000003</v>
      </c>
      <c r="Q41" s="148">
        <v>17.599999999999998</v>
      </c>
      <c r="R41" s="148">
        <v>16.84</v>
      </c>
      <c r="S41" s="148">
        <v>15.76</v>
      </c>
      <c r="T41" s="148">
        <v>14.760000000000002</v>
      </c>
      <c r="U41" s="148">
        <v>13.270000000000001</v>
      </c>
      <c r="V41" s="148">
        <v>12.57</v>
      </c>
      <c r="W41" s="148">
        <v>12.31</v>
      </c>
      <c r="X41" s="148">
        <v>12.64</v>
      </c>
      <c r="Y41" s="148">
        <v>12.36</v>
      </c>
      <c r="Z41" s="148">
        <v>11.37</v>
      </c>
      <c r="AA41" s="148">
        <v>11.63</v>
      </c>
      <c r="AB41" s="148">
        <v>11.91</v>
      </c>
      <c r="AC41" s="148">
        <v>12.6</v>
      </c>
    </row>
    <row r="42" spans="1:29" ht="12" customHeight="1">
      <c r="A42" s="125" t="s">
        <v>16</v>
      </c>
      <c r="B42" s="164" t="s">
        <v>116</v>
      </c>
      <c r="C42" s="164" t="s">
        <v>116</v>
      </c>
      <c r="D42" s="164" t="s">
        <v>116</v>
      </c>
      <c r="E42" s="133">
        <v>15.7</v>
      </c>
      <c r="F42" s="133">
        <v>15.3</v>
      </c>
      <c r="G42" s="133">
        <v>15.998683703872773</v>
      </c>
      <c r="H42" s="133">
        <v>18.021829801795324</v>
      </c>
      <c r="I42" s="133">
        <v>18.928748410712647</v>
      </c>
      <c r="J42" s="133">
        <v>20.617621191727803</v>
      </c>
      <c r="K42" s="133">
        <v>19.227889077871637</v>
      </c>
      <c r="L42" s="133">
        <v>18.612790591385806</v>
      </c>
      <c r="M42" s="148">
        <v>18.69199357199734</v>
      </c>
      <c r="N42" s="148">
        <v>19.73</v>
      </c>
      <c r="O42" s="148">
        <v>19.509999999999998</v>
      </c>
      <c r="P42" s="148">
        <v>19.259999999999998</v>
      </c>
      <c r="Q42" s="148">
        <v>19.580000000000002</v>
      </c>
      <c r="R42" s="148">
        <v>18.96</v>
      </c>
      <c r="S42" s="148">
        <v>17.91</v>
      </c>
      <c r="T42" s="148">
        <v>17.2</v>
      </c>
      <c r="U42" s="148">
        <v>17.630000000000003</v>
      </c>
      <c r="V42" s="148">
        <v>16.77</v>
      </c>
      <c r="W42" s="148">
        <v>16.66</v>
      </c>
      <c r="X42" s="148">
        <v>16.619999999999997</v>
      </c>
      <c r="Y42" s="148">
        <v>16.64</v>
      </c>
      <c r="Z42" s="148">
        <v>15.2</v>
      </c>
      <c r="AA42" s="148">
        <v>15.55</v>
      </c>
      <c r="AB42" s="148">
        <v>15.559999999999999</v>
      </c>
      <c r="AC42" s="148">
        <v>15.950000000000001</v>
      </c>
    </row>
    <row r="43" spans="1:29" ht="12" customHeight="1">
      <c r="A43" s="125" t="s">
        <v>17</v>
      </c>
      <c r="B43" s="164" t="s">
        <v>116</v>
      </c>
      <c r="C43" s="164" t="s">
        <v>116</v>
      </c>
      <c r="D43" s="164" t="s">
        <v>116</v>
      </c>
      <c r="E43" s="133">
        <v>21.4</v>
      </c>
      <c r="F43" s="133">
        <v>22</v>
      </c>
      <c r="G43" s="133">
        <v>23.77856781489605</v>
      </c>
      <c r="H43" s="133">
        <v>24.751334230042708</v>
      </c>
      <c r="I43" s="133">
        <v>25.983989292381487</v>
      </c>
      <c r="J43" s="133">
        <v>26.856822674510017</v>
      </c>
      <c r="K43" s="133">
        <v>25.365173346590371</v>
      </c>
      <c r="L43" s="133">
        <v>24.51535566820322</v>
      </c>
      <c r="M43" s="148">
        <v>24.064345165793835</v>
      </c>
      <c r="N43" s="148">
        <v>24.779999999999998</v>
      </c>
      <c r="O43" s="148">
        <v>23.810000000000002</v>
      </c>
      <c r="P43" s="148">
        <v>23.46</v>
      </c>
      <c r="Q43" s="148">
        <v>23.74</v>
      </c>
      <c r="R43" s="148">
        <v>23.44</v>
      </c>
      <c r="S43" s="148">
        <v>21.709999999999997</v>
      </c>
      <c r="T43" s="148">
        <v>20.190000000000001</v>
      </c>
      <c r="U43" s="148">
        <v>20.48</v>
      </c>
      <c r="V43" s="148">
        <v>18.62</v>
      </c>
      <c r="W43" s="148">
        <v>17.88</v>
      </c>
      <c r="X43" s="148">
        <v>17.580000000000002</v>
      </c>
      <c r="Y43" s="148">
        <v>17.03</v>
      </c>
      <c r="Z43" s="148">
        <v>16.68</v>
      </c>
      <c r="AA43" s="148">
        <v>17.29</v>
      </c>
      <c r="AB43" s="148">
        <v>18</v>
      </c>
      <c r="AC43" s="148">
        <v>18.010000000000002</v>
      </c>
    </row>
    <row r="44" spans="1:29" ht="12" customHeight="1">
      <c r="A44" s="125" t="s">
        <v>24</v>
      </c>
      <c r="B44" s="164" t="s">
        <v>116</v>
      </c>
      <c r="C44" s="164" t="s">
        <v>116</v>
      </c>
      <c r="D44" s="164" t="s">
        <v>116</v>
      </c>
      <c r="E44" s="133">
        <v>28.3</v>
      </c>
      <c r="F44" s="133">
        <v>28.5</v>
      </c>
      <c r="G44" s="133">
        <v>30.899651572457078</v>
      </c>
      <c r="H44" s="133">
        <v>31.784778613939778</v>
      </c>
      <c r="I44" s="133">
        <v>32.652334649739359</v>
      </c>
      <c r="J44" s="133">
        <v>32.888510180897427</v>
      </c>
      <c r="K44" s="133">
        <v>31.229076408752238</v>
      </c>
      <c r="L44" s="133">
        <v>30.607858345651174</v>
      </c>
      <c r="M44" s="148">
        <v>30.406131975114853</v>
      </c>
      <c r="N44" s="148">
        <v>30.930000000000003</v>
      </c>
      <c r="O44" s="148">
        <v>30.39</v>
      </c>
      <c r="P44" s="148">
        <v>29.95</v>
      </c>
      <c r="Q44" s="148">
        <v>29.959999999999997</v>
      </c>
      <c r="R44" s="148">
        <v>29.56</v>
      </c>
      <c r="S44" s="148">
        <v>27.88</v>
      </c>
      <c r="T44" s="148">
        <v>26.340000000000003</v>
      </c>
      <c r="U44" s="148">
        <v>26.63</v>
      </c>
      <c r="V44" s="148">
        <v>25.15</v>
      </c>
      <c r="W44" s="148">
        <v>24.490000000000002</v>
      </c>
      <c r="X44" s="148">
        <v>23.880000000000003</v>
      </c>
      <c r="Y44" s="148">
        <v>23.91</v>
      </c>
      <c r="Z44" s="148">
        <v>22.220000000000002</v>
      </c>
      <c r="AA44" s="148">
        <v>22.78</v>
      </c>
      <c r="AB44" s="148">
        <v>22.86</v>
      </c>
      <c r="AC44" s="148">
        <v>23.89</v>
      </c>
    </row>
    <row r="45" spans="1:29" ht="12" customHeight="1">
      <c r="A45" s="125" t="s">
        <v>28</v>
      </c>
      <c r="B45" s="164" t="s">
        <v>116</v>
      </c>
      <c r="C45" s="164" t="s">
        <v>116</v>
      </c>
      <c r="D45" s="164" t="s">
        <v>116</v>
      </c>
      <c r="E45" s="133">
        <v>24.9</v>
      </c>
      <c r="F45" s="133">
        <v>24.5</v>
      </c>
      <c r="G45" s="133">
        <v>26.186980415968563</v>
      </c>
      <c r="H45" s="133">
        <v>26.348766549401237</v>
      </c>
      <c r="I45" s="133">
        <v>26.76547629588687</v>
      </c>
      <c r="J45" s="133">
        <v>27.46459686358882</v>
      </c>
      <c r="K45" s="133">
        <v>25.651750669252948</v>
      </c>
      <c r="L45" s="133">
        <v>23.946457932876388</v>
      </c>
      <c r="M45" s="148">
        <v>23.368990389347651</v>
      </c>
      <c r="N45" s="148">
        <v>23.78</v>
      </c>
      <c r="O45" s="148">
        <v>23.400000000000002</v>
      </c>
      <c r="P45" s="148">
        <v>22.86</v>
      </c>
      <c r="Q45" s="148">
        <v>22.93</v>
      </c>
      <c r="R45" s="148">
        <v>22.08</v>
      </c>
      <c r="S45" s="148">
        <v>20.880000000000003</v>
      </c>
      <c r="T45" s="148">
        <v>19.25</v>
      </c>
      <c r="U45" s="148">
        <v>18.600000000000001</v>
      </c>
      <c r="V45" s="148">
        <v>17.7</v>
      </c>
      <c r="W45" s="148">
        <v>17.489999999999998</v>
      </c>
      <c r="X45" s="148">
        <v>17.43</v>
      </c>
      <c r="Y45" s="148">
        <v>17.25</v>
      </c>
      <c r="Z45" s="148">
        <v>16.02</v>
      </c>
      <c r="AA45" s="148">
        <v>15.97</v>
      </c>
      <c r="AB45" s="148">
        <v>16.2</v>
      </c>
      <c r="AC45" s="148">
        <v>17.810000000000002</v>
      </c>
    </row>
    <row r="46" spans="1:29" ht="12" customHeight="1">
      <c r="A46" s="125" t="s">
        <v>42</v>
      </c>
      <c r="B46" s="164" t="s">
        <v>116</v>
      </c>
      <c r="C46" s="164" t="s">
        <v>116</v>
      </c>
      <c r="D46" s="164" t="s">
        <v>116</v>
      </c>
      <c r="E46" s="133">
        <v>36.9</v>
      </c>
      <c r="F46" s="133">
        <v>36.799999999999997</v>
      </c>
      <c r="G46" s="133">
        <v>35.591162008577754</v>
      </c>
      <c r="H46" s="133">
        <v>36.062275544890788</v>
      </c>
      <c r="I46" s="133">
        <v>36.419659718514993</v>
      </c>
      <c r="J46" s="133">
        <v>35.876659013301264</v>
      </c>
      <c r="K46" s="133">
        <v>33.213670008421737</v>
      </c>
      <c r="L46" s="133">
        <v>31.432556676684399</v>
      </c>
      <c r="M46" s="148">
        <v>31.681007888185132</v>
      </c>
      <c r="N46" s="148">
        <v>31.86</v>
      </c>
      <c r="O46" s="148">
        <v>31.41</v>
      </c>
      <c r="P46" s="148">
        <v>31.580000000000002</v>
      </c>
      <c r="Q46" s="148">
        <v>30.72</v>
      </c>
      <c r="R46" s="148">
        <v>30.709999999999997</v>
      </c>
      <c r="S46" s="148">
        <v>30.099999999999998</v>
      </c>
      <c r="T46" s="148">
        <v>27.6</v>
      </c>
      <c r="U46" s="148">
        <v>25.919999999999998</v>
      </c>
      <c r="V46" s="148">
        <v>24.83</v>
      </c>
      <c r="W46" s="148">
        <v>24.3</v>
      </c>
      <c r="X46" s="148">
        <v>23.03</v>
      </c>
      <c r="Y46" s="148">
        <v>22.869999999999997</v>
      </c>
      <c r="Z46" s="148">
        <v>20.95</v>
      </c>
      <c r="AA46" s="148">
        <v>21.029999999999998</v>
      </c>
      <c r="AB46" s="148">
        <v>21.59</v>
      </c>
      <c r="AC46" s="148">
        <v>23.14</v>
      </c>
    </row>
    <row r="47" spans="1:29" ht="12" customHeight="1">
      <c r="A47" s="125" t="s">
        <v>18</v>
      </c>
      <c r="B47" s="164" t="s">
        <v>116</v>
      </c>
      <c r="C47" s="164" t="s">
        <v>116</v>
      </c>
      <c r="D47" s="164" t="s">
        <v>116</v>
      </c>
      <c r="E47" s="133">
        <v>25.2</v>
      </c>
      <c r="F47" s="133">
        <v>24.7</v>
      </c>
      <c r="G47" s="133">
        <v>26.45402548313643</v>
      </c>
      <c r="H47" s="133">
        <v>27.985379056942083</v>
      </c>
      <c r="I47" s="133">
        <v>27.89235215793715</v>
      </c>
      <c r="J47" s="133">
        <v>28.806901092024283</v>
      </c>
      <c r="K47" s="133">
        <v>27.148925121836282</v>
      </c>
      <c r="L47" s="133">
        <v>25.517112524324322</v>
      </c>
      <c r="M47" s="148">
        <v>24.771091411245965</v>
      </c>
      <c r="N47" s="148">
        <v>25.369999999999997</v>
      </c>
      <c r="O47" s="148">
        <v>24.51</v>
      </c>
      <c r="P47" s="148">
        <v>24.23</v>
      </c>
      <c r="Q47" s="148">
        <v>24.52</v>
      </c>
      <c r="R47" s="148">
        <v>24.13</v>
      </c>
      <c r="S47" s="148">
        <v>22.74</v>
      </c>
      <c r="T47" s="148">
        <v>21.41</v>
      </c>
      <c r="U47" s="148">
        <v>20.880000000000003</v>
      </c>
      <c r="V47" s="148">
        <v>19.400000000000002</v>
      </c>
      <c r="W47" s="148">
        <v>18.78</v>
      </c>
      <c r="X47" s="148">
        <v>18</v>
      </c>
      <c r="Y47" s="148">
        <v>17.88</v>
      </c>
      <c r="Z47" s="148">
        <v>16.48</v>
      </c>
      <c r="AA47" s="148">
        <v>16.580000000000002</v>
      </c>
      <c r="AB47" s="148">
        <v>16.850000000000001</v>
      </c>
      <c r="AC47" s="148">
        <v>17.86</v>
      </c>
    </row>
    <row r="48" spans="1:29" ht="12" customHeight="1">
      <c r="A48" s="125" t="s">
        <v>19</v>
      </c>
      <c r="B48" s="164" t="s">
        <v>116</v>
      </c>
      <c r="C48" s="164" t="s">
        <v>116</v>
      </c>
      <c r="D48" s="164" t="s">
        <v>116</v>
      </c>
      <c r="E48" s="133">
        <v>12.4</v>
      </c>
      <c r="F48" s="133">
        <v>12.3</v>
      </c>
      <c r="G48" s="133">
        <v>13.000645005568662</v>
      </c>
      <c r="H48" s="133">
        <v>13.510757837432013</v>
      </c>
      <c r="I48" s="133">
        <v>13.622039104697626</v>
      </c>
      <c r="J48" s="133">
        <v>14.680443479706664</v>
      </c>
      <c r="K48" s="133">
        <v>13.644116161535386</v>
      </c>
      <c r="L48" s="133">
        <v>13.348246743944198</v>
      </c>
      <c r="M48" s="148">
        <v>13.405207825969143</v>
      </c>
      <c r="N48" s="148">
        <v>13.919999999999998</v>
      </c>
      <c r="O48" s="148">
        <v>13.43</v>
      </c>
      <c r="P48" s="148">
        <v>13.87</v>
      </c>
      <c r="Q48" s="148">
        <v>13.96</v>
      </c>
      <c r="R48" s="148">
        <v>13.96</v>
      </c>
      <c r="S48" s="148">
        <v>13.530000000000001</v>
      </c>
      <c r="T48" s="148">
        <v>12.809999999999999</v>
      </c>
      <c r="U48" s="148">
        <v>12.389999999999999</v>
      </c>
      <c r="V48" s="148">
        <v>12.02</v>
      </c>
      <c r="W48" s="148">
        <v>12.16</v>
      </c>
      <c r="X48" s="148">
        <v>12.370000000000001</v>
      </c>
      <c r="Y48" s="148">
        <v>12.139999999999999</v>
      </c>
      <c r="Z48" s="148">
        <v>11.27</v>
      </c>
      <c r="AA48" s="148">
        <v>11.200000000000001</v>
      </c>
      <c r="AB48" s="148">
        <v>11.82</v>
      </c>
      <c r="AC48" s="148">
        <v>12.45</v>
      </c>
    </row>
    <row r="49" spans="1:29" ht="12" customHeight="1">
      <c r="A49" s="125" t="s">
        <v>20</v>
      </c>
      <c r="B49" s="164" t="s">
        <v>116</v>
      </c>
      <c r="C49" s="164" t="s">
        <v>116</v>
      </c>
      <c r="D49" s="164" t="s">
        <v>116</v>
      </c>
      <c r="E49" s="133">
        <v>10.4</v>
      </c>
      <c r="F49" s="133">
        <v>9.9</v>
      </c>
      <c r="G49" s="133">
        <v>11.347622714055799</v>
      </c>
      <c r="H49" s="133">
        <v>12.113874762637137</v>
      </c>
      <c r="I49" s="133">
        <v>12.21895312687629</v>
      </c>
      <c r="J49" s="133">
        <v>12.804054510857101</v>
      </c>
      <c r="K49" s="133">
        <v>12.347119204525994</v>
      </c>
      <c r="L49" s="133">
        <v>11.633452172313396</v>
      </c>
      <c r="M49" s="148">
        <v>11.940146874042442</v>
      </c>
      <c r="N49" s="148">
        <v>13.11</v>
      </c>
      <c r="O49" s="148">
        <v>12.85</v>
      </c>
      <c r="P49" s="148">
        <v>12.870000000000001</v>
      </c>
      <c r="Q49" s="148">
        <v>13.54</v>
      </c>
      <c r="R49" s="148">
        <v>13.84</v>
      </c>
      <c r="S49" s="148">
        <v>13.350000000000001</v>
      </c>
      <c r="T49" s="148">
        <v>12.33</v>
      </c>
      <c r="U49" s="148">
        <v>11.77</v>
      </c>
      <c r="V49" s="148">
        <v>11.23</v>
      </c>
      <c r="W49" s="148">
        <v>11.73</v>
      </c>
      <c r="X49" s="148">
        <v>12.120000000000001</v>
      </c>
      <c r="Y49" s="148">
        <v>11.85</v>
      </c>
      <c r="Z49" s="148">
        <v>11.21</v>
      </c>
      <c r="AA49" s="148">
        <v>11.540000000000001</v>
      </c>
      <c r="AB49" s="148">
        <v>11.63</v>
      </c>
      <c r="AC49" s="148">
        <v>12.379999999999999</v>
      </c>
    </row>
    <row r="50" spans="1:29" ht="12" customHeight="1">
      <c r="A50" s="125" t="s">
        <v>40</v>
      </c>
      <c r="B50" s="164" t="s">
        <v>116</v>
      </c>
      <c r="C50" s="164" t="s">
        <v>116</v>
      </c>
      <c r="D50" s="164" t="s">
        <v>116</v>
      </c>
      <c r="E50" s="133">
        <v>10.199999999999999</v>
      </c>
      <c r="F50" s="133">
        <v>10.1</v>
      </c>
      <c r="G50" s="133">
        <v>11.01940335421077</v>
      </c>
      <c r="H50" s="133">
        <v>11.809043353112731</v>
      </c>
      <c r="I50" s="133">
        <v>12.437842704106876</v>
      </c>
      <c r="J50" s="133">
        <v>13.325157876671165</v>
      </c>
      <c r="K50" s="133">
        <v>12.430977639718941</v>
      </c>
      <c r="L50" s="133">
        <v>11.579102548104334</v>
      </c>
      <c r="M50" s="148">
        <v>11.874263747133472</v>
      </c>
      <c r="N50" s="148">
        <v>12.91</v>
      </c>
      <c r="O50" s="148">
        <v>12.24</v>
      </c>
      <c r="P50" s="148">
        <v>12.11</v>
      </c>
      <c r="Q50" s="148">
        <v>12.34</v>
      </c>
      <c r="R50" s="148">
        <v>12.46</v>
      </c>
      <c r="S50" s="148">
        <v>12.21</v>
      </c>
      <c r="T50" s="148">
        <v>11.26</v>
      </c>
      <c r="U50" s="148">
        <v>9.76</v>
      </c>
      <c r="V50" s="148">
        <v>9.9599999999999991</v>
      </c>
      <c r="W50" s="148">
        <v>10</v>
      </c>
      <c r="X50" s="148">
        <v>10.57</v>
      </c>
      <c r="Y50" s="148">
        <v>10.6</v>
      </c>
      <c r="Z50" s="148">
        <v>9.58</v>
      </c>
      <c r="AA50" s="148">
        <v>10</v>
      </c>
      <c r="AB50" s="148">
        <v>10.59</v>
      </c>
      <c r="AC50" s="148">
        <v>10.66</v>
      </c>
    </row>
    <row r="51" spans="1:29" ht="12" customHeight="1">
      <c r="A51" s="125" t="s">
        <v>41</v>
      </c>
      <c r="B51" s="164" t="s">
        <v>116</v>
      </c>
      <c r="C51" s="164" t="s">
        <v>116</v>
      </c>
      <c r="D51" s="164" t="s">
        <v>116</v>
      </c>
      <c r="E51" s="133">
        <v>8.8000000000000007</v>
      </c>
      <c r="F51" s="133">
        <v>8.6</v>
      </c>
      <c r="G51" s="133">
        <v>9.1699613580200232</v>
      </c>
      <c r="H51" s="133">
        <v>10.707939030163772</v>
      </c>
      <c r="I51" s="133">
        <v>11.126347809946333</v>
      </c>
      <c r="J51" s="133">
        <v>11.288950861420059</v>
      </c>
      <c r="K51" s="133">
        <v>10.627850661103643</v>
      </c>
      <c r="L51" s="133">
        <v>10.172543065629226</v>
      </c>
      <c r="M51" s="148">
        <v>10.363345514700042</v>
      </c>
      <c r="N51" s="148">
        <v>11.5</v>
      </c>
      <c r="O51" s="148">
        <v>11.34</v>
      </c>
      <c r="P51" s="148">
        <v>11.07</v>
      </c>
      <c r="Q51" s="148">
        <v>10.85</v>
      </c>
      <c r="R51" s="148">
        <v>10.61</v>
      </c>
      <c r="S51" s="148">
        <v>10.209999999999999</v>
      </c>
      <c r="T51" s="148">
        <v>9.56</v>
      </c>
      <c r="U51" s="148">
        <v>8.48</v>
      </c>
      <c r="V51" s="148">
        <v>8.14</v>
      </c>
      <c r="W51" s="148">
        <v>8.42</v>
      </c>
      <c r="X51" s="148">
        <v>8.7200000000000006</v>
      </c>
      <c r="Y51" s="148">
        <v>8.5400000000000009</v>
      </c>
      <c r="Z51" s="148">
        <v>8.15</v>
      </c>
      <c r="AA51" s="148">
        <v>8.5</v>
      </c>
      <c r="AB51" s="148">
        <v>8.48</v>
      </c>
      <c r="AC51" s="148">
        <v>8.75</v>
      </c>
    </row>
    <row r="52" spans="1:29" s="11" customFormat="1" ht="15" customHeight="1">
      <c r="A52" s="127" t="s">
        <v>21</v>
      </c>
      <c r="B52" s="165" t="s">
        <v>116</v>
      </c>
      <c r="C52" s="165" t="s">
        <v>116</v>
      </c>
      <c r="D52" s="165" t="s">
        <v>116</v>
      </c>
      <c r="E52" s="134">
        <v>19.100000000000001</v>
      </c>
      <c r="F52" s="134">
        <v>18.899999999999999</v>
      </c>
      <c r="G52" s="134">
        <v>20.310627723699842</v>
      </c>
      <c r="H52" s="134">
        <v>21.197306601861836</v>
      </c>
      <c r="I52" s="134">
        <v>21.586440862930438</v>
      </c>
      <c r="J52" s="134">
        <v>22.407400978152939</v>
      </c>
      <c r="K52" s="134">
        <v>21.112341858482349</v>
      </c>
      <c r="L52" s="134">
        <v>20.32925168336627</v>
      </c>
      <c r="M52" s="149">
        <v>20.354155754815675</v>
      </c>
      <c r="N52" s="149">
        <v>21.23</v>
      </c>
      <c r="O52" s="149">
        <v>20.77</v>
      </c>
      <c r="P52" s="149">
        <v>20.74</v>
      </c>
      <c r="Q52" s="149">
        <v>20.87</v>
      </c>
      <c r="R52" s="149">
        <v>20.45</v>
      </c>
      <c r="S52" s="149">
        <v>19.34</v>
      </c>
      <c r="T52" s="149">
        <v>18.12</v>
      </c>
      <c r="U52" s="149">
        <v>17.37</v>
      </c>
      <c r="V52" s="149">
        <v>16.520000000000003</v>
      </c>
      <c r="W52" s="149">
        <v>16.21</v>
      </c>
      <c r="X52" s="149">
        <v>16.079999999999998</v>
      </c>
      <c r="Y52" s="149">
        <v>15.920000000000002</v>
      </c>
      <c r="Z52" s="149">
        <v>14.760000000000002</v>
      </c>
      <c r="AA52" s="149">
        <v>15.07</v>
      </c>
      <c r="AB52" s="149">
        <v>15.5</v>
      </c>
      <c r="AC52" s="149">
        <v>16.07</v>
      </c>
    </row>
    <row r="53" spans="1:29" s="81" customFormat="1" ht="9" customHeight="1">
      <c r="A53" s="80" t="s">
        <v>117</v>
      </c>
      <c r="B53" s="80"/>
      <c r="C53" s="80"/>
      <c r="D53" s="80"/>
      <c r="E53" s="80"/>
      <c r="F53" s="80"/>
      <c r="G53" s="80"/>
      <c r="H53" s="80"/>
      <c r="I53" s="80"/>
      <c r="J53" s="80"/>
      <c r="K53" s="80"/>
      <c r="L53" s="80"/>
      <c r="M53" s="80"/>
      <c r="N53" s="220"/>
      <c r="O53" s="220"/>
      <c r="P53" s="220"/>
      <c r="Q53" s="220"/>
      <c r="R53" s="220"/>
      <c r="S53" s="220"/>
      <c r="T53" s="220"/>
      <c r="U53" s="80"/>
      <c r="V53" s="80"/>
      <c r="W53" s="80"/>
      <c r="X53" s="80"/>
      <c r="Y53" s="80"/>
      <c r="Z53" s="80"/>
      <c r="AA53" s="80"/>
      <c r="AB53" s="80"/>
      <c r="AC53" s="80"/>
    </row>
    <row r="54" spans="1:29" s="81" customFormat="1" ht="9" customHeight="1">
      <c r="A54" s="79" t="s">
        <v>216</v>
      </c>
      <c r="B54" s="80"/>
      <c r="C54" s="80"/>
      <c r="D54" s="80"/>
      <c r="E54" s="80"/>
      <c r="F54" s="80"/>
      <c r="G54" s="80"/>
      <c r="H54" s="80"/>
      <c r="I54" s="80"/>
      <c r="J54" s="80"/>
      <c r="K54" s="80"/>
      <c r="L54" s="80"/>
      <c r="M54" s="80"/>
      <c r="N54" s="79"/>
      <c r="O54" s="79"/>
      <c r="P54" s="79"/>
      <c r="Q54" s="79"/>
      <c r="R54" s="79"/>
      <c r="S54" s="79"/>
      <c r="T54" s="79"/>
      <c r="U54" s="80"/>
      <c r="V54" s="80"/>
      <c r="W54" s="80"/>
      <c r="X54" s="80"/>
      <c r="Y54" s="80"/>
      <c r="Z54" s="80"/>
      <c r="AA54" s="80"/>
      <c r="AB54" s="80"/>
      <c r="AC54" s="80"/>
    </row>
    <row r="55" spans="1:29" s="54" customFormat="1" ht="9" customHeight="1">
      <c r="A55" s="54" t="s">
        <v>157</v>
      </c>
      <c r="B55" s="68"/>
      <c r="C55" s="68"/>
      <c r="D55" s="68"/>
      <c r="E55" s="68"/>
      <c r="F55" s="68"/>
      <c r="G55" s="68"/>
      <c r="H55" s="68"/>
      <c r="I55" s="68"/>
      <c r="J55" s="68"/>
      <c r="K55" s="68"/>
      <c r="L55" s="68"/>
      <c r="M55" s="68"/>
      <c r="N55" s="23"/>
      <c r="O55" s="23"/>
      <c r="P55" s="23"/>
      <c r="Q55" s="23"/>
      <c r="R55" s="23"/>
      <c r="S55" s="23"/>
      <c r="T55" s="23"/>
    </row>
    <row r="56" spans="1:29" ht="4.5" customHeight="1"/>
    <row r="57" spans="1:29" ht="18" customHeight="1">
      <c r="A57" s="146" t="s">
        <v>8</v>
      </c>
      <c r="B57" s="152">
        <v>1998</v>
      </c>
      <c r="C57" s="152">
        <v>1999</v>
      </c>
      <c r="D57" s="152">
        <v>2000</v>
      </c>
      <c r="E57" s="152">
        <v>2001</v>
      </c>
      <c r="F57" s="152">
        <v>2002</v>
      </c>
      <c r="G57" s="152">
        <v>2003</v>
      </c>
      <c r="H57" s="152">
        <v>2004</v>
      </c>
      <c r="I57" s="152">
        <v>2005</v>
      </c>
      <c r="J57" s="152">
        <v>2006</v>
      </c>
      <c r="K57" s="152">
        <v>2007</v>
      </c>
      <c r="L57" s="152">
        <v>2008</v>
      </c>
      <c r="M57" s="145">
        <v>2009</v>
      </c>
      <c r="N57" s="145">
        <v>2010</v>
      </c>
      <c r="O57" s="145">
        <v>2011</v>
      </c>
      <c r="P57" s="145">
        <v>2012</v>
      </c>
      <c r="Q57" s="145">
        <v>2013</v>
      </c>
      <c r="R57" s="145">
        <v>2014</v>
      </c>
      <c r="S57" s="145">
        <v>2015</v>
      </c>
      <c r="T57" s="145">
        <v>2016</v>
      </c>
      <c r="U57" s="145">
        <v>2017</v>
      </c>
      <c r="V57" s="145">
        <v>2018</v>
      </c>
      <c r="W57" s="145">
        <v>2019</v>
      </c>
      <c r="X57" s="145">
        <v>2020</v>
      </c>
      <c r="Y57" s="145">
        <v>2021</v>
      </c>
      <c r="Z57" s="145">
        <v>2022</v>
      </c>
      <c r="AA57" s="145" t="s">
        <v>180</v>
      </c>
      <c r="AB57" s="145" t="s">
        <v>182</v>
      </c>
      <c r="AC57" s="145" t="s">
        <v>193</v>
      </c>
    </row>
    <row r="58" spans="1:29" ht="12" customHeight="1">
      <c r="A58" s="125" t="s">
        <v>9</v>
      </c>
      <c r="B58" s="164">
        <v>21</v>
      </c>
      <c r="C58" s="164">
        <v>20</v>
      </c>
      <c r="D58" s="164">
        <v>19.100000000000001</v>
      </c>
      <c r="E58" s="133">
        <v>19.600000000000001</v>
      </c>
      <c r="F58" s="133">
        <v>19.7</v>
      </c>
      <c r="G58" s="133">
        <v>21.413927169637169</v>
      </c>
      <c r="H58" s="133">
        <v>22.114135592555023</v>
      </c>
      <c r="I58" s="133">
        <v>22.418920113696824</v>
      </c>
      <c r="J58" s="133">
        <v>23.23158730980192</v>
      </c>
      <c r="K58" s="133">
        <v>22.432930486399378</v>
      </c>
      <c r="L58" s="133">
        <v>21.429967895642882</v>
      </c>
      <c r="M58" s="148">
        <v>22.279977311860176</v>
      </c>
      <c r="N58" s="234">
        <v>23.39</v>
      </c>
      <c r="O58" s="148">
        <v>22.919999999999998</v>
      </c>
      <c r="P58" s="148">
        <v>22.71</v>
      </c>
      <c r="Q58" s="148">
        <v>23.32</v>
      </c>
      <c r="R58" s="148">
        <v>22.67</v>
      </c>
      <c r="S58" s="148">
        <v>21.15</v>
      </c>
      <c r="T58" s="148">
        <v>19.91</v>
      </c>
      <c r="U58" s="148">
        <v>19.650000000000002</v>
      </c>
      <c r="V58" s="148">
        <v>18.649999999999999</v>
      </c>
      <c r="W58" s="148">
        <v>17.829999999999998</v>
      </c>
      <c r="X58" s="148">
        <v>17.54</v>
      </c>
      <c r="Y58" s="148">
        <v>17.440000000000001</v>
      </c>
      <c r="Z58" s="148">
        <v>16.869999999999997</v>
      </c>
      <c r="AA58" s="148">
        <v>16.93</v>
      </c>
      <c r="AB58" s="148">
        <v>17.64</v>
      </c>
      <c r="AC58" s="148">
        <v>18.45</v>
      </c>
    </row>
    <row r="59" spans="1:29" ht="12" customHeight="1">
      <c r="A59" s="125" t="s">
        <v>10</v>
      </c>
      <c r="B59" s="164">
        <v>10.7</v>
      </c>
      <c r="C59" s="164">
        <v>9.3000000000000007</v>
      </c>
      <c r="D59" s="164">
        <v>8.6999999999999993</v>
      </c>
      <c r="E59" s="133">
        <v>8.5</v>
      </c>
      <c r="F59" s="133">
        <v>9</v>
      </c>
      <c r="G59" s="133">
        <v>10.207362560231715</v>
      </c>
      <c r="H59" s="133">
        <v>10.94629213141441</v>
      </c>
      <c r="I59" s="133">
        <v>10.812143458881343</v>
      </c>
      <c r="J59" s="133">
        <v>11.236606462319418</v>
      </c>
      <c r="K59" s="133">
        <v>10.60203793445827</v>
      </c>
      <c r="L59" s="133">
        <v>10.599520446280863</v>
      </c>
      <c r="M59" s="148">
        <v>11.389397175359937</v>
      </c>
      <c r="N59" s="148">
        <v>11.940000000000001</v>
      </c>
      <c r="O59" s="148">
        <v>11.63</v>
      </c>
      <c r="P59" s="148">
        <v>11.700000000000001</v>
      </c>
      <c r="Q59" s="148">
        <v>11.97</v>
      </c>
      <c r="R59" s="148">
        <v>11.799999999999999</v>
      </c>
      <c r="S59" s="148">
        <v>11.3</v>
      </c>
      <c r="T59" s="148">
        <v>10.56</v>
      </c>
      <c r="U59" s="148">
        <v>9.9500000000000011</v>
      </c>
      <c r="V59" s="148">
        <v>9.42</v>
      </c>
      <c r="W59" s="148">
        <v>8.82</v>
      </c>
      <c r="X59" s="148">
        <v>9.1800000000000015</v>
      </c>
      <c r="Y59" s="148">
        <v>9.33</v>
      </c>
      <c r="Z59" s="148">
        <v>8.7999999999999989</v>
      </c>
      <c r="AA59" s="148">
        <v>8.73</v>
      </c>
      <c r="AB59" s="148">
        <v>9.39</v>
      </c>
      <c r="AC59" s="148">
        <v>9.27</v>
      </c>
    </row>
    <row r="60" spans="1:29" ht="12" customHeight="1">
      <c r="A60" s="125" t="s">
        <v>23</v>
      </c>
      <c r="B60" s="164">
        <v>12.6</v>
      </c>
      <c r="C60" s="164">
        <v>11.9</v>
      </c>
      <c r="D60" s="164">
        <v>11.6</v>
      </c>
      <c r="E60" s="133">
        <v>11.5</v>
      </c>
      <c r="F60" s="133">
        <v>11.8</v>
      </c>
      <c r="G60" s="133">
        <v>13.496522581403319</v>
      </c>
      <c r="H60" s="133">
        <v>14.672328777358864</v>
      </c>
      <c r="I60" s="133">
        <v>15.113747687292181</v>
      </c>
      <c r="J60" s="133">
        <v>15.526996280061573</v>
      </c>
      <c r="K60" s="133">
        <v>14.97051608450642</v>
      </c>
      <c r="L60" s="133">
        <v>14.430635418683352</v>
      </c>
      <c r="M60" s="148">
        <v>15.31395649738646</v>
      </c>
      <c r="N60" s="148">
        <v>16.5</v>
      </c>
      <c r="O60" s="148">
        <v>16.32</v>
      </c>
      <c r="P60" s="148">
        <v>16.54</v>
      </c>
      <c r="Q60" s="148">
        <v>17.560000000000002</v>
      </c>
      <c r="R60" s="148">
        <v>16.669999999999998</v>
      </c>
      <c r="S60" s="148">
        <v>15.8</v>
      </c>
      <c r="T60" s="148">
        <v>15.370000000000001</v>
      </c>
      <c r="U60" s="148">
        <v>15.509999999999998</v>
      </c>
      <c r="V60" s="148">
        <v>15.229999999999999</v>
      </c>
      <c r="W60" s="148">
        <v>14.45</v>
      </c>
      <c r="X60" s="148">
        <v>14.74</v>
      </c>
      <c r="Y60" s="148">
        <v>14.91</v>
      </c>
      <c r="Z60" s="148">
        <v>13.65</v>
      </c>
      <c r="AA60" s="148">
        <v>13.25</v>
      </c>
      <c r="AB60" s="148">
        <v>13.450000000000001</v>
      </c>
      <c r="AC60" s="148">
        <v>13.600000000000001</v>
      </c>
    </row>
    <row r="61" spans="1:29" ht="12" customHeight="1">
      <c r="A61" s="125" t="s">
        <v>11</v>
      </c>
      <c r="B61" s="164">
        <v>22.3</v>
      </c>
      <c r="C61" s="164">
        <v>21</v>
      </c>
      <c r="D61" s="164">
        <v>19.8</v>
      </c>
      <c r="E61" s="133">
        <v>20</v>
      </c>
      <c r="F61" s="133">
        <v>20.7</v>
      </c>
      <c r="G61" s="133">
        <v>21.9431256796173</v>
      </c>
      <c r="H61" s="133">
        <v>22.194056667020917</v>
      </c>
      <c r="I61" s="133">
        <v>22.642976681836181</v>
      </c>
      <c r="J61" s="133">
        <v>23.037964614435619</v>
      </c>
      <c r="K61" s="133">
        <v>21.935535642669493</v>
      </c>
      <c r="L61" s="133">
        <v>20.80084547886533</v>
      </c>
      <c r="M61" s="148">
        <v>21.438886709766809</v>
      </c>
      <c r="N61" s="148">
        <v>22.56</v>
      </c>
      <c r="O61" s="148">
        <v>22.189999999999998</v>
      </c>
      <c r="P61" s="148">
        <v>22.24</v>
      </c>
      <c r="Q61" s="148">
        <v>22.759999999999998</v>
      </c>
      <c r="R61" s="148">
        <v>22.18</v>
      </c>
      <c r="S61" s="148">
        <v>20.75</v>
      </c>
      <c r="T61" s="148">
        <v>19.55</v>
      </c>
      <c r="U61" s="148">
        <v>18.5</v>
      </c>
      <c r="V61" s="148">
        <v>17.919999999999998</v>
      </c>
      <c r="W61" s="148">
        <v>17.21</v>
      </c>
      <c r="X61" s="148">
        <v>17.330000000000002</v>
      </c>
      <c r="Y61" s="148">
        <v>16.919999999999998</v>
      </c>
      <c r="Z61" s="148">
        <v>15.52</v>
      </c>
      <c r="AA61" s="148">
        <v>15.49</v>
      </c>
      <c r="AB61" s="148">
        <v>15.93</v>
      </c>
      <c r="AC61" s="148">
        <v>16.38</v>
      </c>
    </row>
    <row r="62" spans="1:29" ht="12" customHeight="1">
      <c r="A62" s="125" t="s">
        <v>12</v>
      </c>
      <c r="B62" s="164">
        <v>18.3</v>
      </c>
      <c r="C62" s="164">
        <v>17</v>
      </c>
      <c r="D62" s="164">
        <v>15.9</v>
      </c>
      <c r="E62" s="133">
        <v>16</v>
      </c>
      <c r="F62" s="133">
        <v>16.399999999999999</v>
      </c>
      <c r="G62" s="133">
        <v>16.801741907743665</v>
      </c>
      <c r="H62" s="133">
        <v>17.510573689060354</v>
      </c>
      <c r="I62" s="133">
        <v>17.730914758218503</v>
      </c>
      <c r="J62" s="133">
        <v>18.287825893646016</v>
      </c>
      <c r="K62" s="133">
        <v>17.05939744874302</v>
      </c>
      <c r="L62" s="133">
        <v>16.049610918745007</v>
      </c>
      <c r="M62" s="148">
        <v>16.801588620683727</v>
      </c>
      <c r="N62" s="148">
        <v>17.89</v>
      </c>
      <c r="O62" s="148">
        <v>17.97</v>
      </c>
      <c r="P62" s="148">
        <v>17.580000000000002</v>
      </c>
      <c r="Q62" s="148">
        <v>17.690000000000001</v>
      </c>
      <c r="R62" s="148">
        <v>17.239999999999998</v>
      </c>
      <c r="S62" s="148">
        <v>15.93</v>
      </c>
      <c r="T62" s="148">
        <v>14.6</v>
      </c>
      <c r="U62" s="148">
        <v>12.42</v>
      </c>
      <c r="V62" s="148">
        <v>12.11</v>
      </c>
      <c r="W62" s="148">
        <v>11.52</v>
      </c>
      <c r="X62" s="148">
        <v>11.57</v>
      </c>
      <c r="Y62" s="148">
        <v>11.42</v>
      </c>
      <c r="Z62" s="148">
        <v>10.69</v>
      </c>
      <c r="AA62" s="148">
        <v>11.04</v>
      </c>
      <c r="AB62" s="148">
        <v>11.64</v>
      </c>
      <c r="AC62" s="148">
        <v>12.479999999999999</v>
      </c>
    </row>
    <row r="63" spans="1:29" ht="12" customHeight="1">
      <c r="A63" s="125" t="s">
        <v>13</v>
      </c>
      <c r="B63" s="164">
        <v>13.8</v>
      </c>
      <c r="C63" s="164">
        <v>13.1</v>
      </c>
      <c r="D63" s="164">
        <v>12.7</v>
      </c>
      <c r="E63" s="133">
        <v>12.9</v>
      </c>
      <c r="F63" s="133">
        <v>13.4</v>
      </c>
      <c r="G63" s="133">
        <v>14.108619732376482</v>
      </c>
      <c r="H63" s="133">
        <v>15.538024212276566</v>
      </c>
      <c r="I63" s="133">
        <v>15.898286373924469</v>
      </c>
      <c r="J63" s="133">
        <v>17.013183922255507</v>
      </c>
      <c r="K63" s="133">
        <v>16.295944580852773</v>
      </c>
      <c r="L63" s="133">
        <v>15.761623994221944</v>
      </c>
      <c r="M63" s="148">
        <v>17.621729012967311</v>
      </c>
      <c r="N63" s="148">
        <v>18.600000000000001</v>
      </c>
      <c r="O63" s="148">
        <v>18.440000000000001</v>
      </c>
      <c r="P63" s="148">
        <v>18.62</v>
      </c>
      <c r="Q63" s="148">
        <v>19.18</v>
      </c>
      <c r="R63" s="148">
        <v>18.850000000000001</v>
      </c>
      <c r="S63" s="148">
        <v>17.95</v>
      </c>
      <c r="T63" s="148">
        <v>16.489999999999998</v>
      </c>
      <c r="U63" s="148">
        <v>15.85</v>
      </c>
      <c r="V63" s="148">
        <v>15.73</v>
      </c>
      <c r="W63" s="148">
        <v>15.190000000000001</v>
      </c>
      <c r="X63" s="148">
        <v>14.77</v>
      </c>
      <c r="Y63" s="148">
        <v>14.6</v>
      </c>
      <c r="Z63" s="148">
        <v>13.58</v>
      </c>
      <c r="AA63" s="148">
        <v>13.58</v>
      </c>
      <c r="AB63" s="148">
        <v>14.04</v>
      </c>
      <c r="AC63" s="148">
        <v>14.280000000000001</v>
      </c>
    </row>
    <row r="64" spans="1:29" ht="12" customHeight="1">
      <c r="A64" s="125" t="s">
        <v>14</v>
      </c>
      <c r="B64" s="164">
        <v>19.2</v>
      </c>
      <c r="C64" s="164">
        <v>18.5</v>
      </c>
      <c r="D64" s="164">
        <v>17.100000000000001</v>
      </c>
      <c r="E64" s="133">
        <v>17</v>
      </c>
      <c r="F64" s="133">
        <v>17.600000000000001</v>
      </c>
      <c r="G64" s="133">
        <v>19.003161377447313</v>
      </c>
      <c r="H64" s="133">
        <v>19.425728727542094</v>
      </c>
      <c r="I64" s="133">
        <v>19.932942422247844</v>
      </c>
      <c r="J64" s="133">
        <v>20.319550055050456</v>
      </c>
      <c r="K64" s="133">
        <v>19.466513169954457</v>
      </c>
      <c r="L64" s="133">
        <v>18.687304982254602</v>
      </c>
      <c r="M64" s="148">
        <v>19.296413986001323</v>
      </c>
      <c r="N64" s="148">
        <v>20.66</v>
      </c>
      <c r="O64" s="148">
        <v>20.96</v>
      </c>
      <c r="P64" s="148">
        <v>21.240000000000002</v>
      </c>
      <c r="Q64" s="148">
        <v>21.68</v>
      </c>
      <c r="R64" s="148">
        <v>20.94</v>
      </c>
      <c r="S64" s="148">
        <v>19.28</v>
      </c>
      <c r="T64" s="148">
        <v>17.810000000000002</v>
      </c>
      <c r="U64" s="148">
        <v>17.77</v>
      </c>
      <c r="V64" s="148">
        <v>17.330000000000002</v>
      </c>
      <c r="W64" s="148">
        <v>16.82</v>
      </c>
      <c r="X64" s="148">
        <v>16.78</v>
      </c>
      <c r="Y64" s="148">
        <v>16.350000000000001</v>
      </c>
      <c r="Z64" s="148">
        <v>15.7</v>
      </c>
      <c r="AA64" s="148">
        <v>15.920000000000002</v>
      </c>
      <c r="AB64" s="148">
        <v>16.54</v>
      </c>
      <c r="AC64" s="148">
        <v>17.53</v>
      </c>
    </row>
    <row r="65" spans="1:29" ht="12" customHeight="1">
      <c r="A65" s="125" t="s">
        <v>15</v>
      </c>
      <c r="B65" s="164">
        <v>13.2</v>
      </c>
      <c r="C65" s="164">
        <v>12.8</v>
      </c>
      <c r="D65" s="164">
        <v>12.5</v>
      </c>
      <c r="E65" s="133">
        <v>12.3</v>
      </c>
      <c r="F65" s="133">
        <v>12.1</v>
      </c>
      <c r="G65" s="133">
        <v>13.313447470494211</v>
      </c>
      <c r="H65" s="133">
        <v>14.969931037097863</v>
      </c>
      <c r="I65" s="133">
        <v>15.394659994762398</v>
      </c>
      <c r="J65" s="133">
        <v>16.345829442513207</v>
      </c>
      <c r="K65" s="133">
        <v>15.694891154128406</v>
      </c>
      <c r="L65" s="133">
        <v>15.129124343438189</v>
      </c>
      <c r="M65" s="148">
        <v>15.913979959521424</v>
      </c>
      <c r="N65" s="148">
        <v>17.18</v>
      </c>
      <c r="O65" s="148">
        <v>17.23</v>
      </c>
      <c r="P65" s="148">
        <v>17.59</v>
      </c>
      <c r="Q65" s="148">
        <v>18.37</v>
      </c>
      <c r="R65" s="148">
        <v>17.72</v>
      </c>
      <c r="S65" s="148">
        <v>16.21</v>
      </c>
      <c r="T65" s="148">
        <v>14.899999999999999</v>
      </c>
      <c r="U65" s="148">
        <v>15.2</v>
      </c>
      <c r="V65" s="148">
        <v>14.549999999999999</v>
      </c>
      <c r="W65" s="148">
        <v>14.219999999999999</v>
      </c>
      <c r="X65" s="148">
        <v>14.78</v>
      </c>
      <c r="Y65" s="148">
        <v>14.499999999999998</v>
      </c>
      <c r="Z65" s="148">
        <v>12.9</v>
      </c>
      <c r="AA65" s="148">
        <v>12.55</v>
      </c>
      <c r="AB65" s="148">
        <v>13.05</v>
      </c>
      <c r="AC65" s="148">
        <v>13.5</v>
      </c>
    </row>
    <row r="66" spans="1:29" ht="12" customHeight="1">
      <c r="A66" s="125" t="s">
        <v>5</v>
      </c>
      <c r="B66" s="164">
        <v>17.5</v>
      </c>
      <c r="C66" s="164">
        <v>15.7</v>
      </c>
      <c r="D66" s="164">
        <v>14.6</v>
      </c>
      <c r="E66" s="133">
        <v>15</v>
      </c>
      <c r="F66" s="133">
        <v>15.1</v>
      </c>
      <c r="G66" s="133">
        <v>16.554606688294538</v>
      </c>
      <c r="H66" s="133">
        <v>17.759504638960504</v>
      </c>
      <c r="I66" s="133">
        <v>17.850325134075433</v>
      </c>
      <c r="J66" s="133">
        <v>18.98211505400106</v>
      </c>
      <c r="K66" s="133">
        <v>17.716548304360337</v>
      </c>
      <c r="L66" s="133">
        <v>16.981711821915795</v>
      </c>
      <c r="M66" s="148">
        <v>18.023047397463809</v>
      </c>
      <c r="N66" s="148">
        <v>18.82</v>
      </c>
      <c r="O66" s="148">
        <v>18.690000000000001</v>
      </c>
      <c r="P66" s="148">
        <v>18.62</v>
      </c>
      <c r="Q66" s="148">
        <v>19.29</v>
      </c>
      <c r="R66" s="148">
        <v>18.600000000000001</v>
      </c>
      <c r="S66" s="148">
        <v>17.25</v>
      </c>
      <c r="T66" s="148">
        <v>15.89</v>
      </c>
      <c r="U66" s="148">
        <v>14.249999999999998</v>
      </c>
      <c r="V66" s="148">
        <v>13.700000000000001</v>
      </c>
      <c r="W66" s="148">
        <v>13.200000000000001</v>
      </c>
      <c r="X66" s="148">
        <v>13.51</v>
      </c>
      <c r="Y66" s="148">
        <v>13.19</v>
      </c>
      <c r="Z66" s="148">
        <v>12.120000000000001</v>
      </c>
      <c r="AA66" s="148">
        <v>11.95</v>
      </c>
      <c r="AB66" s="148">
        <v>12.24</v>
      </c>
      <c r="AC66" s="148">
        <v>12.91</v>
      </c>
    </row>
    <row r="67" spans="1:29" ht="12" customHeight="1">
      <c r="A67" s="125" t="s">
        <v>16</v>
      </c>
      <c r="B67" s="164">
        <v>14.6</v>
      </c>
      <c r="C67" s="164">
        <v>13.5</v>
      </c>
      <c r="D67" s="164">
        <v>13</v>
      </c>
      <c r="E67" s="133">
        <v>13.2</v>
      </c>
      <c r="F67" s="133">
        <v>13.8</v>
      </c>
      <c r="G67" s="133">
        <v>14.561039415055021</v>
      </c>
      <c r="H67" s="133">
        <v>16.329435271586849</v>
      </c>
      <c r="I67" s="133">
        <v>16.985540820301235</v>
      </c>
      <c r="J67" s="133">
        <v>17.855175790336119</v>
      </c>
      <c r="K67" s="133">
        <v>16.765267868650238</v>
      </c>
      <c r="L67" s="133">
        <v>16.123129628045959</v>
      </c>
      <c r="M67" s="148">
        <v>17.030257317927681</v>
      </c>
      <c r="N67" s="148">
        <v>17.91</v>
      </c>
      <c r="O67" s="148">
        <v>17.78</v>
      </c>
      <c r="P67" s="148">
        <v>17.52</v>
      </c>
      <c r="Q67" s="148">
        <v>18.22</v>
      </c>
      <c r="R67" s="148">
        <v>17.599999999999998</v>
      </c>
      <c r="S67" s="148">
        <v>16.45</v>
      </c>
      <c r="T67" s="148">
        <v>15.45</v>
      </c>
      <c r="U67" s="148">
        <v>15.5</v>
      </c>
      <c r="V67" s="148">
        <v>15.010000000000002</v>
      </c>
      <c r="W67" s="148">
        <v>14.62</v>
      </c>
      <c r="X67" s="148">
        <v>14.82</v>
      </c>
      <c r="Y67" s="148">
        <v>14.59</v>
      </c>
      <c r="Z67" s="148">
        <v>13.62</v>
      </c>
      <c r="AA67" s="148">
        <v>13.63</v>
      </c>
      <c r="AB67" s="148">
        <v>13.919999999999998</v>
      </c>
      <c r="AC67" s="148">
        <v>14.299999999999999</v>
      </c>
    </row>
    <row r="68" spans="1:29" ht="12" customHeight="1">
      <c r="A68" s="125" t="s">
        <v>17</v>
      </c>
      <c r="B68" s="164">
        <v>20.5</v>
      </c>
      <c r="C68" s="164">
        <v>20.100000000000001</v>
      </c>
      <c r="D68" s="164">
        <v>18.899999999999999</v>
      </c>
      <c r="E68" s="133">
        <v>19.100000000000001</v>
      </c>
      <c r="F68" s="133">
        <v>20.3</v>
      </c>
      <c r="G68" s="133">
        <v>21.60729991748854</v>
      </c>
      <c r="H68" s="133">
        <v>22.309973189408385</v>
      </c>
      <c r="I68" s="133">
        <v>23.036902376890307</v>
      </c>
      <c r="J68" s="133">
        <v>23.535801976542814</v>
      </c>
      <c r="K68" s="133">
        <v>22.163848350856117</v>
      </c>
      <c r="L68" s="133">
        <v>21.213345399395116</v>
      </c>
      <c r="M68" s="148">
        <v>21.804008903192436</v>
      </c>
      <c r="N68" s="148">
        <v>22.6</v>
      </c>
      <c r="O68" s="148">
        <v>21.62</v>
      </c>
      <c r="P68" s="148">
        <v>21.26</v>
      </c>
      <c r="Q68" s="148">
        <v>21.86</v>
      </c>
      <c r="R68" s="148">
        <v>21.23</v>
      </c>
      <c r="S68" s="148">
        <v>19.82</v>
      </c>
      <c r="T68" s="148">
        <v>18.579999999999998</v>
      </c>
      <c r="U68" s="148">
        <v>18.060000000000002</v>
      </c>
      <c r="V68" s="148">
        <v>17.05</v>
      </c>
      <c r="W68" s="148">
        <v>16.189999999999998</v>
      </c>
      <c r="X68" s="148">
        <v>16.32</v>
      </c>
      <c r="Y68" s="148">
        <v>16</v>
      </c>
      <c r="Z68" s="148">
        <v>14.96</v>
      </c>
      <c r="AA68" s="148">
        <v>15.06</v>
      </c>
      <c r="AB68" s="148">
        <v>15.629999999999999</v>
      </c>
      <c r="AC68" s="148">
        <v>16.23</v>
      </c>
    </row>
    <row r="69" spans="1:29" ht="12" customHeight="1">
      <c r="A69" s="125" t="s">
        <v>24</v>
      </c>
      <c r="B69" s="164">
        <v>26.6</v>
      </c>
      <c r="C69" s="164">
        <v>25.4</v>
      </c>
      <c r="D69" s="164">
        <v>24.4</v>
      </c>
      <c r="E69" s="133">
        <v>25.1</v>
      </c>
      <c r="F69" s="133">
        <v>25.9</v>
      </c>
      <c r="G69" s="133">
        <v>27.62327723022241</v>
      </c>
      <c r="H69" s="133">
        <v>28.085446107580591</v>
      </c>
      <c r="I69" s="133">
        <v>28.661772475860275</v>
      </c>
      <c r="J69" s="133">
        <v>28.992707777726839</v>
      </c>
      <c r="K69" s="133">
        <v>27.57774521796734</v>
      </c>
      <c r="L69" s="133">
        <v>26.678081956185384</v>
      </c>
      <c r="M69" s="148">
        <v>27.603925714660122</v>
      </c>
      <c r="N69" s="148">
        <v>28.439999999999998</v>
      </c>
      <c r="O69" s="148">
        <v>28.09</v>
      </c>
      <c r="P69" s="148">
        <v>27.650000000000002</v>
      </c>
      <c r="Q69" s="148">
        <v>27.97</v>
      </c>
      <c r="R69" s="148">
        <v>27.400000000000002</v>
      </c>
      <c r="S69" s="148">
        <v>25.81</v>
      </c>
      <c r="T69" s="148">
        <v>24.15</v>
      </c>
      <c r="U69" s="148">
        <v>23.87</v>
      </c>
      <c r="V69" s="148">
        <v>23.27</v>
      </c>
      <c r="W69" s="148">
        <v>22.32</v>
      </c>
      <c r="X69" s="148">
        <v>22.05</v>
      </c>
      <c r="Y69" s="148">
        <v>21.95</v>
      </c>
      <c r="Z69" s="148">
        <v>20.52</v>
      </c>
      <c r="AA69" s="148">
        <v>20.32</v>
      </c>
      <c r="AB69" s="148">
        <v>20.51</v>
      </c>
      <c r="AC69" s="148">
        <v>21.66</v>
      </c>
    </row>
    <row r="70" spans="1:29" ht="12" customHeight="1">
      <c r="A70" s="125" t="s">
        <v>28</v>
      </c>
      <c r="B70" s="164">
        <v>26.4</v>
      </c>
      <c r="C70" s="164">
        <v>25</v>
      </c>
      <c r="D70" s="164">
        <v>23.1</v>
      </c>
      <c r="E70" s="133">
        <v>23.3</v>
      </c>
      <c r="F70" s="133">
        <v>23.4</v>
      </c>
      <c r="G70" s="133">
        <v>24.824204970293394</v>
      </c>
      <c r="H70" s="133">
        <v>25.604158693867145</v>
      </c>
      <c r="I70" s="133">
        <v>25.661791164102993</v>
      </c>
      <c r="J70" s="133">
        <v>26.10913129190034</v>
      </c>
      <c r="K70" s="133">
        <v>24.278840662986447</v>
      </c>
      <c r="L70" s="133">
        <v>23.22587636805865</v>
      </c>
      <c r="M70" s="148">
        <v>23.534907470394142</v>
      </c>
      <c r="N70" s="148">
        <v>24.2</v>
      </c>
      <c r="O70" s="148">
        <v>24.07</v>
      </c>
      <c r="P70" s="148">
        <v>23.75</v>
      </c>
      <c r="Q70" s="148">
        <v>24.26</v>
      </c>
      <c r="R70" s="148">
        <v>23.3</v>
      </c>
      <c r="S70" s="148">
        <v>21.740000000000002</v>
      </c>
      <c r="T70" s="148">
        <v>20.22</v>
      </c>
      <c r="U70" s="148">
        <v>19.27</v>
      </c>
      <c r="V70" s="148">
        <v>18.600000000000001</v>
      </c>
      <c r="W70" s="148">
        <v>17.93</v>
      </c>
      <c r="X70" s="148">
        <v>18.05</v>
      </c>
      <c r="Y70" s="148">
        <v>17.66</v>
      </c>
      <c r="Z70" s="148">
        <v>16.66</v>
      </c>
      <c r="AA70" s="148">
        <v>16.170000000000002</v>
      </c>
      <c r="AB70" s="148">
        <v>16.46</v>
      </c>
      <c r="AC70" s="148">
        <v>17.84</v>
      </c>
    </row>
    <row r="71" spans="1:29" ht="12" customHeight="1">
      <c r="A71" s="125" t="s">
        <v>42</v>
      </c>
      <c r="B71" s="164">
        <v>34.1</v>
      </c>
      <c r="C71" s="164">
        <v>32.200000000000003</v>
      </c>
      <c r="D71" s="164">
        <v>30.9</v>
      </c>
      <c r="E71" s="133">
        <v>31.4</v>
      </c>
      <c r="F71" s="133">
        <v>32.4</v>
      </c>
      <c r="G71" s="133">
        <v>31.981210631838643</v>
      </c>
      <c r="H71" s="133">
        <v>32.278172319140666</v>
      </c>
      <c r="I71" s="133">
        <v>32.341946189737229</v>
      </c>
      <c r="J71" s="133">
        <v>31.512971924235096</v>
      </c>
      <c r="K71" s="133">
        <v>29.25384339826287</v>
      </c>
      <c r="L71" s="133">
        <v>27.849544045194751</v>
      </c>
      <c r="M71" s="148">
        <v>29.168897088753599</v>
      </c>
      <c r="N71" s="148">
        <v>30.31</v>
      </c>
      <c r="O71" s="148">
        <v>29.99</v>
      </c>
      <c r="P71" s="148">
        <v>29.959999999999997</v>
      </c>
      <c r="Q71" s="148">
        <v>30.04</v>
      </c>
      <c r="R71" s="148">
        <v>29.42</v>
      </c>
      <c r="S71" s="148">
        <v>28.24</v>
      </c>
      <c r="T71" s="148">
        <v>25.86</v>
      </c>
      <c r="U71" s="148">
        <v>24.060000000000002</v>
      </c>
      <c r="V71" s="148">
        <v>23.31</v>
      </c>
      <c r="W71" s="148">
        <v>22.18</v>
      </c>
      <c r="X71" s="148">
        <v>21.34</v>
      </c>
      <c r="Y71" s="148">
        <v>21.029999999999998</v>
      </c>
      <c r="Z71" s="148">
        <v>19.11</v>
      </c>
      <c r="AA71" s="148">
        <v>18.829999999999998</v>
      </c>
      <c r="AB71" s="148">
        <v>19.38</v>
      </c>
      <c r="AC71" s="148">
        <v>20.96</v>
      </c>
    </row>
    <row r="72" spans="1:29" ht="12" customHeight="1">
      <c r="A72" s="125" t="s">
        <v>18</v>
      </c>
      <c r="B72" s="164">
        <v>24.5</v>
      </c>
      <c r="C72" s="164">
        <v>23.2</v>
      </c>
      <c r="D72" s="164">
        <v>22.2</v>
      </c>
      <c r="E72" s="133">
        <v>22.5</v>
      </c>
      <c r="F72" s="133">
        <v>22.9</v>
      </c>
      <c r="G72" s="133">
        <v>24.501142268855457</v>
      </c>
      <c r="H72" s="133">
        <v>25.562512875967542</v>
      </c>
      <c r="I72" s="133">
        <v>25.637560444846702</v>
      </c>
      <c r="J72" s="133">
        <v>26.073179975213318</v>
      </c>
      <c r="K72" s="133">
        <v>24.451789470333452</v>
      </c>
      <c r="L72" s="133">
        <v>22.973141851797681</v>
      </c>
      <c r="M72" s="148">
        <v>23.401204537091065</v>
      </c>
      <c r="N72" s="148">
        <v>24.12</v>
      </c>
      <c r="O72" s="148">
        <v>23.57</v>
      </c>
      <c r="P72" s="148">
        <v>23.36</v>
      </c>
      <c r="Q72" s="148">
        <v>24.12</v>
      </c>
      <c r="R72" s="148">
        <v>23.64</v>
      </c>
      <c r="S72" s="148">
        <v>22.02</v>
      </c>
      <c r="T72" s="148">
        <v>20.49</v>
      </c>
      <c r="U72" s="148">
        <v>19.689999999999998</v>
      </c>
      <c r="V72" s="148">
        <v>18.509999999999998</v>
      </c>
      <c r="W72" s="148">
        <v>17.71</v>
      </c>
      <c r="X72" s="148">
        <v>17.260000000000002</v>
      </c>
      <c r="Y72" s="148">
        <v>16.97</v>
      </c>
      <c r="Z72" s="148">
        <v>15.790000000000001</v>
      </c>
      <c r="AA72" s="148">
        <v>15.5</v>
      </c>
      <c r="AB72" s="148">
        <v>15.78</v>
      </c>
      <c r="AC72" s="148">
        <v>16.96</v>
      </c>
    </row>
    <row r="73" spans="1:29" ht="12" customHeight="1">
      <c r="A73" s="125" t="s">
        <v>19</v>
      </c>
      <c r="B73" s="164">
        <v>11.6</v>
      </c>
      <c r="C73" s="164">
        <v>10.8</v>
      </c>
      <c r="D73" s="164">
        <v>9.9</v>
      </c>
      <c r="E73" s="133">
        <v>10.199999999999999</v>
      </c>
      <c r="F73" s="133">
        <v>10.5</v>
      </c>
      <c r="G73" s="133">
        <v>11.464646922357172</v>
      </c>
      <c r="H73" s="133">
        <v>11.948407584193884</v>
      </c>
      <c r="I73" s="133">
        <v>12.037897144433659</v>
      </c>
      <c r="J73" s="133">
        <v>12.933361983200994</v>
      </c>
      <c r="K73" s="133">
        <v>12.111890106069348</v>
      </c>
      <c r="L73" s="133">
        <v>11.835124609701467</v>
      </c>
      <c r="M73" s="148">
        <v>12.263175875645235</v>
      </c>
      <c r="N73" s="148">
        <v>12.870000000000001</v>
      </c>
      <c r="O73" s="148">
        <v>12.65</v>
      </c>
      <c r="P73" s="148">
        <v>12.920000000000002</v>
      </c>
      <c r="Q73" s="148">
        <v>13.320000000000002</v>
      </c>
      <c r="R73" s="148">
        <v>13.170000000000002</v>
      </c>
      <c r="S73" s="148">
        <v>12.55</v>
      </c>
      <c r="T73" s="148">
        <v>11.99</v>
      </c>
      <c r="U73" s="148">
        <v>11.459999999999999</v>
      </c>
      <c r="V73" s="148">
        <v>11.200000000000001</v>
      </c>
      <c r="W73" s="148">
        <v>11.17</v>
      </c>
      <c r="X73" s="148">
        <v>11.379999999999999</v>
      </c>
      <c r="Y73" s="148">
        <v>11.360000000000001</v>
      </c>
      <c r="Z73" s="148">
        <v>10.61</v>
      </c>
      <c r="AA73" s="148">
        <v>10.43</v>
      </c>
      <c r="AB73" s="148">
        <v>11.020000000000001</v>
      </c>
      <c r="AC73" s="148">
        <v>11.61</v>
      </c>
    </row>
    <row r="74" spans="1:29" ht="12" customHeight="1">
      <c r="A74" s="125" t="s">
        <v>20</v>
      </c>
      <c r="B74" s="164">
        <v>9.9</v>
      </c>
      <c r="C74" s="164">
        <v>9.4</v>
      </c>
      <c r="D74" s="164">
        <v>8.8000000000000007</v>
      </c>
      <c r="E74" s="133">
        <v>9.1</v>
      </c>
      <c r="F74" s="133">
        <v>9.1</v>
      </c>
      <c r="G74" s="133">
        <v>10.461139160729664</v>
      </c>
      <c r="H74" s="133">
        <v>11.212847421691926</v>
      </c>
      <c r="I74" s="133">
        <v>11.344937575878793</v>
      </c>
      <c r="J74" s="133">
        <v>11.735116448071427</v>
      </c>
      <c r="K74" s="133">
        <v>11.417331575087978</v>
      </c>
      <c r="L74" s="133">
        <v>10.763965783444828</v>
      </c>
      <c r="M74" s="148">
        <v>11.41745924104846</v>
      </c>
      <c r="N74" s="148">
        <v>12.25</v>
      </c>
      <c r="O74" s="148">
        <v>12.08</v>
      </c>
      <c r="P74" s="148">
        <v>12.32</v>
      </c>
      <c r="Q74" s="148">
        <v>13.26</v>
      </c>
      <c r="R74" s="148">
        <v>13.370000000000001</v>
      </c>
      <c r="S74" s="148">
        <v>12.770000000000001</v>
      </c>
      <c r="T74" s="148">
        <v>12.049999999999999</v>
      </c>
      <c r="U74" s="148">
        <v>11.37</v>
      </c>
      <c r="V74" s="148">
        <v>11.06</v>
      </c>
      <c r="W74" s="148">
        <v>11.23</v>
      </c>
      <c r="X74" s="148">
        <v>11.53</v>
      </c>
      <c r="Y74" s="148">
        <v>11.57</v>
      </c>
      <c r="Z74" s="148">
        <v>11.01</v>
      </c>
      <c r="AA74" s="148">
        <v>11.18</v>
      </c>
      <c r="AB74" s="148">
        <v>11.25</v>
      </c>
      <c r="AC74" s="148">
        <v>11.83</v>
      </c>
    </row>
    <row r="75" spans="1:29" ht="12" customHeight="1">
      <c r="A75" s="125" t="s">
        <v>40</v>
      </c>
      <c r="B75" s="164">
        <v>9.8000000000000007</v>
      </c>
      <c r="C75" s="164">
        <v>9.1</v>
      </c>
      <c r="D75" s="164">
        <v>8.4</v>
      </c>
      <c r="E75" s="133">
        <v>8.6</v>
      </c>
      <c r="F75" s="133">
        <v>8.9</v>
      </c>
      <c r="G75" s="133">
        <v>9.9282312870534977</v>
      </c>
      <c r="H75" s="133">
        <v>10.923792863816084</v>
      </c>
      <c r="I75" s="133">
        <v>11.356841182572898</v>
      </c>
      <c r="J75" s="133">
        <v>12.10974138480112</v>
      </c>
      <c r="K75" s="133">
        <v>11.262811864924281</v>
      </c>
      <c r="L75" s="133">
        <v>10.411963924495861</v>
      </c>
      <c r="M75" s="148">
        <v>11.086782637734093</v>
      </c>
      <c r="N75" s="148">
        <v>12.01</v>
      </c>
      <c r="O75" s="148">
        <v>11.709999999999999</v>
      </c>
      <c r="P75" s="148">
        <v>11.65</v>
      </c>
      <c r="Q75" s="148">
        <v>12.17</v>
      </c>
      <c r="R75" s="148">
        <v>12.13</v>
      </c>
      <c r="S75" s="148">
        <v>11.66</v>
      </c>
      <c r="T75" s="148">
        <v>10.91</v>
      </c>
      <c r="U75" s="148">
        <v>9.370000000000001</v>
      </c>
      <c r="V75" s="148">
        <v>9.5200000000000014</v>
      </c>
      <c r="W75" s="148">
        <v>9.36</v>
      </c>
      <c r="X75" s="148">
        <v>9.7199999999999989</v>
      </c>
      <c r="Y75" s="148">
        <v>9.73</v>
      </c>
      <c r="Z75" s="148">
        <v>9.0499999999999989</v>
      </c>
      <c r="AA75" s="148">
        <v>9.3000000000000007</v>
      </c>
      <c r="AB75" s="148">
        <v>9.77</v>
      </c>
      <c r="AC75" s="148">
        <v>9.73</v>
      </c>
    </row>
    <row r="76" spans="1:29" ht="12" customHeight="1">
      <c r="A76" s="125" t="s">
        <v>41</v>
      </c>
      <c r="B76" s="164">
        <v>8.4</v>
      </c>
      <c r="C76" s="164">
        <v>7.9</v>
      </c>
      <c r="D76" s="164">
        <v>7.1</v>
      </c>
      <c r="E76" s="133">
        <v>7.2</v>
      </c>
      <c r="F76" s="133">
        <v>7.3</v>
      </c>
      <c r="G76" s="133">
        <v>8.3835168829397517</v>
      </c>
      <c r="H76" s="133">
        <v>9.4062680312883433</v>
      </c>
      <c r="I76" s="133">
        <v>9.6712706310740639</v>
      </c>
      <c r="J76" s="133">
        <v>9.9082683050141913</v>
      </c>
      <c r="K76" s="133">
        <v>9.4240094516855244</v>
      </c>
      <c r="L76" s="133">
        <v>8.7660616822020287</v>
      </c>
      <c r="M76" s="148">
        <v>9.3261358501467875</v>
      </c>
      <c r="N76" s="148">
        <v>10.18</v>
      </c>
      <c r="O76" s="148">
        <v>10.050000000000001</v>
      </c>
      <c r="P76" s="148">
        <v>9.8000000000000007</v>
      </c>
      <c r="Q76" s="148">
        <v>10.01</v>
      </c>
      <c r="R76" s="148">
        <v>9.98</v>
      </c>
      <c r="S76" s="148">
        <v>9.4499999999999993</v>
      </c>
      <c r="T76" s="148">
        <v>8.92</v>
      </c>
      <c r="U76" s="148">
        <v>7.88</v>
      </c>
      <c r="V76" s="148">
        <v>7.6300000000000008</v>
      </c>
      <c r="W76" s="148">
        <v>7.7700000000000005</v>
      </c>
      <c r="X76" s="148">
        <v>8.18</v>
      </c>
      <c r="Y76" s="148">
        <v>7.9799999999999995</v>
      </c>
      <c r="Z76" s="148">
        <v>7.48</v>
      </c>
      <c r="AA76" s="148">
        <v>7.7200000000000006</v>
      </c>
      <c r="AB76" s="148">
        <v>7.75</v>
      </c>
      <c r="AC76" s="148">
        <v>7.95</v>
      </c>
    </row>
    <row r="77" spans="1:29" s="11" customFormat="1" ht="15" customHeight="1">
      <c r="A77" s="127" t="s">
        <v>21</v>
      </c>
      <c r="B77" s="165">
        <v>18.899999999999999</v>
      </c>
      <c r="C77" s="165">
        <v>17.8</v>
      </c>
      <c r="D77" s="165">
        <v>16.899999999999999</v>
      </c>
      <c r="E77" s="134">
        <v>17.2</v>
      </c>
      <c r="F77" s="134">
        <v>17.600000000000001</v>
      </c>
      <c r="G77" s="134">
        <v>18.922859824461057</v>
      </c>
      <c r="H77" s="134">
        <v>19.736024969635206</v>
      </c>
      <c r="I77" s="134">
        <v>20.055732319204711</v>
      </c>
      <c r="J77" s="134">
        <v>20.65559485022926</v>
      </c>
      <c r="K77" s="134">
        <v>19.552039050904636</v>
      </c>
      <c r="L77" s="134">
        <v>18.682475871009462</v>
      </c>
      <c r="M77" s="149">
        <v>19.44007584324574</v>
      </c>
      <c r="N77" s="149">
        <v>20.399999999999999</v>
      </c>
      <c r="O77" s="149">
        <v>20.16</v>
      </c>
      <c r="P77" s="149">
        <v>20.09</v>
      </c>
      <c r="Q77" s="149">
        <v>20.62</v>
      </c>
      <c r="R77" s="149">
        <v>20.100000000000001</v>
      </c>
      <c r="S77" s="149">
        <v>18.82</v>
      </c>
      <c r="T77" s="149">
        <v>17.57</v>
      </c>
      <c r="U77" s="149">
        <v>16.64</v>
      </c>
      <c r="V77" s="149">
        <v>16.04</v>
      </c>
      <c r="W77" s="149">
        <v>15.459999999999999</v>
      </c>
      <c r="X77" s="149">
        <v>15.459999999999999</v>
      </c>
      <c r="Y77" s="149">
        <v>15.25</v>
      </c>
      <c r="Z77" s="149">
        <v>14.24</v>
      </c>
      <c r="AA77" s="149">
        <v>14.17</v>
      </c>
      <c r="AB77" s="149">
        <v>14.6</v>
      </c>
      <c r="AC77" s="149">
        <v>15.260000000000002</v>
      </c>
    </row>
    <row r="78" spans="1:29" s="81" customFormat="1" ht="9" customHeight="1">
      <c r="A78" s="80" t="s">
        <v>117</v>
      </c>
      <c r="B78" s="80"/>
      <c r="C78" s="80"/>
      <c r="D78" s="80"/>
      <c r="E78" s="80"/>
      <c r="F78" s="80"/>
      <c r="G78" s="80"/>
      <c r="H78" s="80"/>
      <c r="I78" s="80"/>
      <c r="J78" s="80"/>
      <c r="K78" s="80"/>
      <c r="L78" s="80"/>
      <c r="M78" s="80"/>
      <c r="N78" s="80"/>
      <c r="O78" s="80"/>
      <c r="P78" s="80"/>
      <c r="Q78" s="80"/>
      <c r="R78" s="80"/>
      <c r="S78" s="80"/>
      <c r="T78" s="80"/>
      <c r="U78" s="80"/>
      <c r="V78" s="80"/>
      <c r="W78" s="80"/>
      <c r="X78" s="80"/>
      <c r="Y78" s="80"/>
      <c r="Z78" s="80"/>
      <c r="AA78" s="80"/>
      <c r="AB78" s="80"/>
      <c r="AC78" s="80"/>
    </row>
    <row r="79" spans="1:29" s="81" customFormat="1" ht="9" customHeight="1">
      <c r="A79" s="79" t="s">
        <v>216</v>
      </c>
      <c r="B79" s="80"/>
      <c r="C79" s="80"/>
      <c r="D79" s="80"/>
      <c r="E79" s="80"/>
      <c r="F79" s="80"/>
      <c r="G79" s="80"/>
      <c r="H79" s="80"/>
      <c r="I79" s="80"/>
      <c r="J79" s="80"/>
      <c r="K79" s="80"/>
      <c r="L79" s="80"/>
      <c r="M79" s="80"/>
      <c r="N79" s="79"/>
      <c r="O79" s="79"/>
      <c r="P79" s="79"/>
      <c r="Q79" s="79"/>
      <c r="R79" s="79"/>
      <c r="S79" s="79"/>
      <c r="T79" s="79"/>
      <c r="U79" s="79"/>
      <c r="V79" s="80"/>
      <c r="W79" s="80"/>
      <c r="X79" s="80"/>
      <c r="Y79" s="80"/>
      <c r="Z79" s="80"/>
      <c r="AA79" s="80"/>
      <c r="AB79" s="80"/>
      <c r="AC79" s="80"/>
    </row>
    <row r="80" spans="1:29" s="79" customFormat="1" ht="9" customHeight="1">
      <c r="A80" s="54" t="s">
        <v>157</v>
      </c>
      <c r="B80" s="82"/>
      <c r="C80" s="82"/>
      <c r="D80" s="82"/>
      <c r="E80" s="82"/>
      <c r="F80" s="82"/>
      <c r="G80" s="82"/>
      <c r="H80" s="82"/>
      <c r="I80" s="82"/>
      <c r="J80" s="82"/>
      <c r="K80" s="82"/>
      <c r="L80" s="82"/>
    </row>
    <row r="81" spans="1:12">
      <c r="B81" s="29"/>
      <c r="C81" s="29"/>
      <c r="D81" s="29"/>
      <c r="E81" s="29"/>
      <c r="F81" s="29"/>
      <c r="G81" s="29"/>
      <c r="H81" s="29"/>
      <c r="I81" s="29"/>
      <c r="J81" s="29"/>
      <c r="K81" s="29"/>
      <c r="L81" s="29"/>
    </row>
    <row r="82" spans="1:12">
      <c r="B82" s="29"/>
      <c r="C82" s="29"/>
      <c r="D82" s="29"/>
      <c r="E82" s="29"/>
      <c r="F82" s="29"/>
      <c r="G82" s="29"/>
      <c r="H82" s="29"/>
      <c r="I82" s="29"/>
      <c r="J82" s="29"/>
      <c r="K82" s="29"/>
      <c r="L82" s="29"/>
    </row>
    <row r="83" spans="1:12">
      <c r="A83" s="11"/>
      <c r="B83" s="29"/>
      <c r="C83" s="29"/>
      <c r="D83" s="29"/>
      <c r="E83" s="29"/>
      <c r="F83" s="29"/>
      <c r="G83" s="29"/>
      <c r="H83" s="29"/>
      <c r="I83" s="29"/>
      <c r="J83" s="29"/>
      <c r="K83" s="29"/>
      <c r="L83" s="29"/>
    </row>
    <row r="84" spans="1:12">
      <c r="B84" s="29"/>
      <c r="C84" s="29"/>
      <c r="D84" s="29"/>
      <c r="E84" s="29"/>
      <c r="F84" s="29"/>
      <c r="G84" s="29"/>
      <c r="H84" s="29"/>
      <c r="I84" s="29"/>
      <c r="J84" s="29"/>
      <c r="K84" s="29"/>
      <c r="L84" s="29"/>
    </row>
    <row r="85" spans="1:12">
      <c r="B85" s="29"/>
      <c r="C85" s="29"/>
      <c r="D85" s="29"/>
      <c r="E85" s="29"/>
      <c r="F85" s="29"/>
      <c r="G85" s="29"/>
      <c r="H85" s="29"/>
      <c r="I85" s="29"/>
      <c r="J85" s="29"/>
      <c r="K85" s="29"/>
      <c r="L85" s="29"/>
    </row>
    <row r="86" spans="1:12">
      <c r="B86" s="29"/>
      <c r="C86" s="29"/>
      <c r="D86" s="29"/>
      <c r="E86" s="29"/>
      <c r="F86" s="29"/>
      <c r="G86" s="29"/>
      <c r="H86" s="29"/>
      <c r="I86" s="29"/>
      <c r="J86" s="29"/>
      <c r="K86" s="29"/>
      <c r="L86" s="29"/>
    </row>
    <row r="87" spans="1:12">
      <c r="B87" s="29"/>
      <c r="C87" s="29"/>
      <c r="D87" s="29"/>
      <c r="E87" s="29"/>
      <c r="F87" s="29"/>
      <c r="G87" s="29"/>
      <c r="H87" s="29"/>
      <c r="I87" s="29"/>
      <c r="J87" s="29"/>
      <c r="K87" s="29"/>
      <c r="L87" s="29"/>
    </row>
    <row r="88" spans="1:12">
      <c r="B88" s="29"/>
      <c r="C88" s="29"/>
      <c r="D88" s="29"/>
      <c r="E88" s="29"/>
      <c r="F88" s="29"/>
      <c r="G88" s="29"/>
      <c r="H88" s="29"/>
      <c r="I88" s="29"/>
      <c r="J88" s="29"/>
      <c r="K88" s="29"/>
      <c r="L88" s="29"/>
    </row>
    <row r="89" spans="1:12">
      <c r="A89" s="11"/>
      <c r="B89" s="29"/>
      <c r="C89" s="29"/>
      <c r="D89" s="29"/>
      <c r="E89" s="29"/>
      <c r="F89" s="29"/>
      <c r="G89" s="29"/>
      <c r="H89" s="29"/>
      <c r="I89" s="29"/>
      <c r="J89" s="29"/>
      <c r="K89" s="29"/>
      <c r="L89" s="29"/>
    </row>
    <row r="90" spans="1:12">
      <c r="B90" s="29"/>
      <c r="C90" s="29"/>
      <c r="D90" s="29"/>
      <c r="E90" s="29"/>
      <c r="F90" s="29"/>
      <c r="G90" s="29"/>
      <c r="H90" s="29"/>
      <c r="I90" s="29"/>
      <c r="J90" s="29"/>
      <c r="K90" s="29"/>
      <c r="L90" s="29"/>
    </row>
    <row r="91" spans="1:12">
      <c r="B91" s="29"/>
      <c r="C91" s="29"/>
      <c r="D91" s="29"/>
      <c r="E91" s="29"/>
      <c r="F91" s="29"/>
      <c r="G91" s="29"/>
      <c r="H91" s="29"/>
      <c r="I91" s="29"/>
      <c r="J91" s="29"/>
      <c r="K91" s="29"/>
      <c r="L91" s="29"/>
    </row>
    <row r="92" spans="1:12">
      <c r="B92" s="29"/>
      <c r="C92" s="29"/>
      <c r="D92" s="29"/>
      <c r="E92" s="29"/>
      <c r="F92" s="29"/>
      <c r="G92" s="29"/>
      <c r="H92" s="29"/>
      <c r="I92" s="29"/>
      <c r="J92" s="29"/>
      <c r="K92" s="29"/>
      <c r="L92" s="29"/>
    </row>
    <row r="93" spans="1:12">
      <c r="B93" s="29"/>
      <c r="C93" s="29"/>
      <c r="D93" s="29"/>
      <c r="E93" s="29"/>
      <c r="F93" s="29"/>
      <c r="G93" s="29"/>
      <c r="H93" s="29"/>
      <c r="I93" s="29"/>
      <c r="J93" s="29"/>
      <c r="K93" s="29"/>
      <c r="L93" s="29"/>
    </row>
  </sheetData>
  <phoneticPr fontId="7" type="noConversion"/>
  <hyperlinks>
    <hyperlink ref="AC1" location="F!A1" display="Retour au menu" xr:uid="{55B24EA3-A737-4AA4-8757-D61BCE9951B5}"/>
  </hyperlinks>
  <pageMargins left="0.7" right="0.7" top="0.75" bottom="0.75" header="0.3" footer="0.3"/>
  <pageSetup paperSize="9" scale="57" fitToHeight="2" orientation="landscape" r:id="rId1"/>
  <headerFooter alignWithMargins="0">
    <oddFooter>&amp;L&amp;8&amp;K002060Le marché du travail bruxellois : Données statistiques - Caractéristiques des communes de la Région bruxelloise
Elaboration : view.brussels, www.actiris.be&amp;R&amp;8F &amp;P</oddFooter>
  </headerFooter>
  <rowBreaks count="2" manualBreakCount="2">
    <brk id="30" max="28" man="1"/>
    <brk id="55" max="28"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99"/>
  <sheetViews>
    <sheetView showGridLines="0" zoomScale="90" zoomScaleNormal="90" zoomScaleSheetLayoutView="80" workbookViewId="0"/>
  </sheetViews>
  <sheetFormatPr baseColWidth="10" defaultColWidth="9.140625" defaultRowHeight="11.25"/>
  <cols>
    <col min="1" max="1" width="18.7109375" style="10" customWidth="1"/>
    <col min="2" max="26" width="9.28515625" style="10" customWidth="1"/>
    <col min="27" max="16384" width="9.140625" style="10"/>
  </cols>
  <sheetData>
    <row r="1" spans="1:26" ht="23.25">
      <c r="A1" s="55" t="s">
        <v>109</v>
      </c>
      <c r="S1" s="53"/>
      <c r="T1" s="53"/>
      <c r="U1" s="53"/>
      <c r="V1" s="53"/>
      <c r="W1" s="53"/>
      <c r="X1" s="53"/>
      <c r="Y1" s="53"/>
      <c r="Z1" s="53" t="s">
        <v>107</v>
      </c>
    </row>
    <row r="2" spans="1:26" ht="3" customHeight="1"/>
    <row r="3" spans="1:26" s="61" customFormat="1" ht="15.75" customHeight="1">
      <c r="A3" s="62" t="s">
        <v>115</v>
      </c>
    </row>
    <row r="4" spans="1:26" s="61" customFormat="1" ht="4.5" customHeight="1">
      <c r="A4" s="62"/>
    </row>
    <row r="5" spans="1:26" ht="19.5" customHeight="1">
      <c r="A5" s="87" t="s">
        <v>194</v>
      </c>
      <c r="B5" s="52"/>
      <c r="C5" s="52"/>
      <c r="D5" s="52"/>
      <c r="E5" s="52"/>
      <c r="F5" s="52"/>
      <c r="G5" s="52"/>
      <c r="H5" s="52"/>
      <c r="I5" s="52"/>
      <c r="J5" s="52"/>
      <c r="K5" s="52"/>
      <c r="L5" s="52"/>
      <c r="M5" s="52"/>
      <c r="N5" s="52"/>
      <c r="O5" s="52"/>
      <c r="P5" s="52"/>
      <c r="Q5" s="52"/>
      <c r="R5" s="52"/>
      <c r="S5" s="52"/>
      <c r="T5" s="52"/>
      <c r="U5" s="52"/>
      <c r="V5" s="52"/>
      <c r="W5" s="52"/>
      <c r="X5" s="52"/>
      <c r="Y5" s="52"/>
      <c r="Z5" s="52"/>
    </row>
    <row r="6" spans="1:26" ht="4.5" customHeight="1">
      <c r="A6" s="2"/>
    </row>
    <row r="7" spans="1:26" s="11" customFormat="1" ht="18" customHeight="1">
      <c r="A7" s="146" t="s">
        <v>6</v>
      </c>
      <c r="B7" s="152">
        <v>2001</v>
      </c>
      <c r="C7" s="152">
        <v>2002</v>
      </c>
      <c r="D7" s="152">
        <v>2003</v>
      </c>
      <c r="E7" s="152">
        <v>2004</v>
      </c>
      <c r="F7" s="152">
        <v>2005</v>
      </c>
      <c r="G7" s="152">
        <v>2006</v>
      </c>
      <c r="H7" s="152">
        <v>2007</v>
      </c>
      <c r="I7" s="152">
        <v>2008</v>
      </c>
      <c r="J7" s="145">
        <v>2009</v>
      </c>
      <c r="K7" s="145">
        <v>2010</v>
      </c>
      <c r="L7" s="145">
        <v>2011</v>
      </c>
      <c r="M7" s="145">
        <v>2012</v>
      </c>
      <c r="N7" s="145">
        <v>2013</v>
      </c>
      <c r="O7" s="145">
        <v>2014</v>
      </c>
      <c r="P7" s="145">
        <v>2015</v>
      </c>
      <c r="Q7" s="145">
        <v>2016</v>
      </c>
      <c r="R7" s="145">
        <v>2017</v>
      </c>
      <c r="S7" s="145">
        <v>2018</v>
      </c>
      <c r="T7" s="145">
        <v>2019</v>
      </c>
      <c r="U7" s="145">
        <v>2020</v>
      </c>
      <c r="V7" s="145">
        <v>2021</v>
      </c>
      <c r="W7" s="145">
        <v>2022</v>
      </c>
      <c r="X7" s="145">
        <v>2023</v>
      </c>
      <c r="Y7" s="145">
        <v>2024</v>
      </c>
      <c r="Z7" s="145" t="s">
        <v>193</v>
      </c>
    </row>
    <row r="8" spans="1:26" ht="12" customHeight="1">
      <c r="A8" s="125" t="s">
        <v>9</v>
      </c>
      <c r="B8" s="164">
        <v>27.591803348390087</v>
      </c>
      <c r="C8" s="164">
        <v>29.546714451025561</v>
      </c>
      <c r="D8" s="164">
        <v>29.085703016582233</v>
      </c>
      <c r="E8" s="133">
        <v>29.706982394969561</v>
      </c>
      <c r="F8" s="133">
        <v>32.84475701501762</v>
      </c>
      <c r="G8" s="133">
        <v>32.573557741114577</v>
      </c>
      <c r="H8" s="133">
        <v>30.33350027545476</v>
      </c>
      <c r="I8" s="133">
        <v>27.699272272132596</v>
      </c>
      <c r="J8" s="148">
        <v>30.750714280693536</v>
      </c>
      <c r="K8" s="148">
        <v>32.269999999999996</v>
      </c>
      <c r="L8" s="148">
        <v>30.819999999999997</v>
      </c>
      <c r="M8" s="148">
        <v>31.5</v>
      </c>
      <c r="N8" s="148">
        <v>33.660000000000004</v>
      </c>
      <c r="O8" s="148">
        <v>32.83</v>
      </c>
      <c r="P8" s="148">
        <v>27.85</v>
      </c>
      <c r="Q8" s="148">
        <v>26.840000000000003</v>
      </c>
      <c r="R8" s="148">
        <v>25.369999999999997</v>
      </c>
      <c r="S8" s="148">
        <v>22.61</v>
      </c>
      <c r="T8" s="148">
        <v>21.17</v>
      </c>
      <c r="U8" s="148">
        <v>21.91</v>
      </c>
      <c r="V8" s="148">
        <v>22.03</v>
      </c>
      <c r="W8" s="148">
        <v>22.2</v>
      </c>
      <c r="X8" s="148">
        <v>22.1</v>
      </c>
      <c r="Y8" s="148">
        <v>25.509999999999998</v>
      </c>
      <c r="Z8" s="148">
        <v>24.32</v>
      </c>
    </row>
    <row r="9" spans="1:26" ht="12" customHeight="1">
      <c r="A9" s="125" t="s">
        <v>10</v>
      </c>
      <c r="B9" s="164">
        <v>17.355757130550618</v>
      </c>
      <c r="C9" s="164">
        <v>19.709466607982691</v>
      </c>
      <c r="D9" s="164">
        <v>21.144839792167232</v>
      </c>
      <c r="E9" s="133">
        <v>22.630064936469498</v>
      </c>
      <c r="F9" s="133">
        <v>24.20761981150747</v>
      </c>
      <c r="G9" s="133">
        <v>23.565227407436183</v>
      </c>
      <c r="H9" s="133">
        <v>21.500786762922811</v>
      </c>
      <c r="I9" s="133">
        <v>22.469699460316185</v>
      </c>
      <c r="J9" s="148">
        <v>26.097427460732987</v>
      </c>
      <c r="K9" s="148">
        <v>25.729999999999997</v>
      </c>
      <c r="L9" s="148">
        <v>24.36</v>
      </c>
      <c r="M9" s="148">
        <v>26.040000000000003</v>
      </c>
      <c r="N9" s="148">
        <v>26.88</v>
      </c>
      <c r="O9" s="148">
        <v>24.43</v>
      </c>
      <c r="P9" s="148">
        <v>25.35</v>
      </c>
      <c r="Q9" s="148">
        <v>24.2</v>
      </c>
      <c r="R9" s="148">
        <v>24.98</v>
      </c>
      <c r="S9" s="148">
        <v>22.95</v>
      </c>
      <c r="T9" s="148">
        <v>19.079999999999998</v>
      </c>
      <c r="U9" s="148">
        <v>21.69</v>
      </c>
      <c r="V9" s="148">
        <v>22.15</v>
      </c>
      <c r="W9" s="148">
        <v>19.59</v>
      </c>
      <c r="X9" s="148">
        <v>21.17</v>
      </c>
      <c r="Y9" s="148">
        <v>23.21</v>
      </c>
      <c r="Z9" s="148">
        <v>20.29</v>
      </c>
    </row>
    <row r="10" spans="1:26" ht="12" customHeight="1">
      <c r="A10" s="125" t="s">
        <v>23</v>
      </c>
      <c r="B10" s="164">
        <v>19.994800291553343</v>
      </c>
      <c r="C10" s="164">
        <v>23.158917105282523</v>
      </c>
      <c r="D10" s="164">
        <v>23.249796605676341</v>
      </c>
      <c r="E10" s="133">
        <v>24.431900894749187</v>
      </c>
      <c r="F10" s="133">
        <v>25.364202896643196</v>
      </c>
      <c r="G10" s="133">
        <v>24.397219498855542</v>
      </c>
      <c r="H10" s="133">
        <v>23.208157602107761</v>
      </c>
      <c r="I10" s="133">
        <v>20.656645913827518</v>
      </c>
      <c r="J10" s="148">
        <v>24.868416579464569</v>
      </c>
      <c r="K10" s="148">
        <v>27.61</v>
      </c>
      <c r="L10" s="148">
        <v>27.529999999999998</v>
      </c>
      <c r="M10" s="148">
        <v>25.629999999999995</v>
      </c>
      <c r="N10" s="148">
        <v>29.29</v>
      </c>
      <c r="O10" s="148">
        <v>27.47</v>
      </c>
      <c r="P10" s="148">
        <v>27.48</v>
      </c>
      <c r="Q10" s="148">
        <v>25.169999999999998</v>
      </c>
      <c r="R10" s="148">
        <v>21.82</v>
      </c>
      <c r="S10" s="148">
        <v>22.220000000000002</v>
      </c>
      <c r="T10" s="148">
        <v>21.37</v>
      </c>
      <c r="U10" s="148">
        <v>23.13</v>
      </c>
      <c r="V10" s="148">
        <v>23.05</v>
      </c>
      <c r="W10" s="148">
        <v>20.880000000000003</v>
      </c>
      <c r="X10" s="148">
        <v>20.32</v>
      </c>
      <c r="Y10" s="148">
        <v>20.399999999999999</v>
      </c>
      <c r="Z10" s="148">
        <v>19.89</v>
      </c>
    </row>
    <row r="11" spans="1:26" ht="12" customHeight="1">
      <c r="A11" s="125" t="s">
        <v>11</v>
      </c>
      <c r="B11" s="164">
        <v>30.157156748756702</v>
      </c>
      <c r="C11" s="164">
        <v>32.212303847640321</v>
      </c>
      <c r="D11" s="164">
        <v>35.123286545587824</v>
      </c>
      <c r="E11" s="133">
        <v>35.505893997612787</v>
      </c>
      <c r="F11" s="133">
        <v>35.324197665896293</v>
      </c>
      <c r="G11" s="133">
        <v>35.239297709948488</v>
      </c>
      <c r="H11" s="133">
        <v>31.335884947762139</v>
      </c>
      <c r="I11" s="133">
        <v>29.684428567081273</v>
      </c>
      <c r="J11" s="148">
        <v>32.356498970497945</v>
      </c>
      <c r="K11" s="148">
        <v>33.85</v>
      </c>
      <c r="L11" s="148">
        <v>31.6</v>
      </c>
      <c r="M11" s="148">
        <v>31.77</v>
      </c>
      <c r="N11" s="148">
        <v>34.19</v>
      </c>
      <c r="O11" s="148">
        <v>31.03</v>
      </c>
      <c r="P11" s="148">
        <v>28.449999999999996</v>
      </c>
      <c r="Q11" s="148">
        <v>26.91</v>
      </c>
      <c r="R11" s="148">
        <v>25.369999999999997</v>
      </c>
      <c r="S11" s="148">
        <v>24.41</v>
      </c>
      <c r="T11" s="148">
        <v>22.470000000000002</v>
      </c>
      <c r="U11" s="148">
        <v>25.41</v>
      </c>
      <c r="V11" s="148">
        <v>23.46</v>
      </c>
      <c r="W11" s="148">
        <v>20.97</v>
      </c>
      <c r="X11" s="148">
        <v>21.83</v>
      </c>
      <c r="Y11" s="148">
        <v>22.86</v>
      </c>
      <c r="Z11" s="148">
        <v>21.47</v>
      </c>
    </row>
    <row r="12" spans="1:26" ht="12" customHeight="1">
      <c r="A12" s="125" t="s">
        <v>12</v>
      </c>
      <c r="B12" s="164">
        <v>25.889052844839846</v>
      </c>
      <c r="C12" s="164">
        <v>27.911706958653337</v>
      </c>
      <c r="D12" s="164">
        <v>31.043527126765213</v>
      </c>
      <c r="E12" s="133">
        <v>30.522698204898241</v>
      </c>
      <c r="F12" s="133">
        <v>29.873961759460737</v>
      </c>
      <c r="G12" s="133">
        <v>28.739405834155889</v>
      </c>
      <c r="H12" s="133">
        <v>26.879577536156841</v>
      </c>
      <c r="I12" s="133">
        <v>24.312364604785692</v>
      </c>
      <c r="J12" s="148">
        <v>29.52767199038286</v>
      </c>
      <c r="K12" s="148">
        <v>31.14</v>
      </c>
      <c r="L12" s="148">
        <v>28.22</v>
      </c>
      <c r="M12" s="148">
        <v>27.74</v>
      </c>
      <c r="N12" s="148">
        <v>29.93</v>
      </c>
      <c r="O12" s="148">
        <v>28.01</v>
      </c>
      <c r="P12" s="148">
        <v>26.72</v>
      </c>
      <c r="Q12" s="148">
        <v>22.82</v>
      </c>
      <c r="R12" s="148">
        <v>21.27</v>
      </c>
      <c r="S12" s="148">
        <v>23.330000000000002</v>
      </c>
      <c r="T12" s="148">
        <v>19.5</v>
      </c>
      <c r="U12" s="148">
        <v>19.7</v>
      </c>
      <c r="V12" s="148">
        <v>20.560000000000002</v>
      </c>
      <c r="W12" s="148">
        <v>21.42</v>
      </c>
      <c r="X12" s="148">
        <v>22.45</v>
      </c>
      <c r="Y12" s="148">
        <v>23.03</v>
      </c>
      <c r="Z12" s="148">
        <v>20.21</v>
      </c>
    </row>
    <row r="13" spans="1:26" ht="12" customHeight="1">
      <c r="A13" s="125" t="s">
        <v>13</v>
      </c>
      <c r="B13" s="164">
        <v>20.403350755525402</v>
      </c>
      <c r="C13" s="164">
        <v>25.397448178004094</v>
      </c>
      <c r="D13" s="164">
        <v>21.271811558835918</v>
      </c>
      <c r="E13" s="133">
        <v>23.22707069243614</v>
      </c>
      <c r="F13" s="133">
        <v>28.146046943536788</v>
      </c>
      <c r="G13" s="133">
        <v>26.490572747294944</v>
      </c>
      <c r="H13" s="133">
        <v>23.773066879892685</v>
      </c>
      <c r="I13" s="133">
        <v>23.192374773771224</v>
      </c>
      <c r="J13" s="148">
        <v>29.50849827220507</v>
      </c>
      <c r="K13" s="148">
        <v>32.64</v>
      </c>
      <c r="L13" s="148">
        <v>30.830000000000002</v>
      </c>
      <c r="M13" s="148">
        <v>31.630000000000003</v>
      </c>
      <c r="N13" s="148">
        <v>33.269999999999996</v>
      </c>
      <c r="O13" s="148">
        <v>32.21</v>
      </c>
      <c r="P13" s="148">
        <v>29.26</v>
      </c>
      <c r="Q13" s="148">
        <v>26.040000000000003</v>
      </c>
      <c r="R13" s="148">
        <v>24.42</v>
      </c>
      <c r="S13" s="148">
        <v>24.13</v>
      </c>
      <c r="T13" s="148">
        <v>21.65</v>
      </c>
      <c r="U13" s="148">
        <v>23.46</v>
      </c>
      <c r="V13" s="148">
        <v>24.740000000000002</v>
      </c>
      <c r="W13" s="148">
        <v>21.98</v>
      </c>
      <c r="X13" s="148">
        <v>22.25</v>
      </c>
      <c r="Y13" s="148">
        <v>23.76</v>
      </c>
      <c r="Z13" s="148">
        <v>19.939999999999998</v>
      </c>
    </row>
    <row r="14" spans="1:26" ht="12" customHeight="1">
      <c r="A14" s="125" t="s">
        <v>14</v>
      </c>
      <c r="B14" s="164">
        <v>25.848301649344378</v>
      </c>
      <c r="C14" s="164">
        <v>28.735765423123365</v>
      </c>
      <c r="D14" s="164">
        <v>33.812696689763719</v>
      </c>
      <c r="E14" s="133">
        <v>32.86633880818723</v>
      </c>
      <c r="F14" s="133">
        <v>31.569540063477987</v>
      </c>
      <c r="G14" s="133">
        <v>32.598281665950154</v>
      </c>
      <c r="H14" s="133">
        <v>30.58629916217248</v>
      </c>
      <c r="I14" s="133">
        <v>26.788754805627828</v>
      </c>
      <c r="J14" s="148">
        <v>30.301934135386237</v>
      </c>
      <c r="K14" s="148">
        <v>33.03</v>
      </c>
      <c r="L14" s="148">
        <v>35.160000000000004</v>
      </c>
      <c r="M14" s="148">
        <v>36.46</v>
      </c>
      <c r="N14" s="148">
        <v>37.18</v>
      </c>
      <c r="O14" s="148">
        <v>34.28</v>
      </c>
      <c r="P14" s="148">
        <v>30.56</v>
      </c>
      <c r="Q14" s="148">
        <v>26.900000000000002</v>
      </c>
      <c r="R14" s="148">
        <v>24.610000000000003</v>
      </c>
      <c r="S14" s="148">
        <v>23.84</v>
      </c>
      <c r="T14" s="148">
        <v>22.68</v>
      </c>
      <c r="U14" s="148">
        <v>25.52</v>
      </c>
      <c r="V14" s="148">
        <v>24.91</v>
      </c>
      <c r="W14" s="148">
        <v>22.770000000000003</v>
      </c>
      <c r="X14" s="148">
        <v>24.990000000000002</v>
      </c>
      <c r="Y14" s="148">
        <v>25.39</v>
      </c>
      <c r="Z14" s="148">
        <v>23.73</v>
      </c>
    </row>
    <row r="15" spans="1:26" ht="12" customHeight="1">
      <c r="A15" s="125" t="s">
        <v>15</v>
      </c>
      <c r="B15" s="164">
        <v>19.250732358723894</v>
      </c>
      <c r="C15" s="164">
        <v>22.328217188686974</v>
      </c>
      <c r="D15" s="164">
        <v>23.796862609615584</v>
      </c>
      <c r="E15" s="133">
        <v>25.70382924234519</v>
      </c>
      <c r="F15" s="133">
        <v>24.538099672154662</v>
      </c>
      <c r="G15" s="133">
        <v>23.598262601920762</v>
      </c>
      <c r="H15" s="133">
        <v>22.182117239159393</v>
      </c>
      <c r="I15" s="133">
        <v>21.930028112130994</v>
      </c>
      <c r="J15" s="148">
        <v>25.246785383663813</v>
      </c>
      <c r="K15" s="148">
        <v>26.669999999999998</v>
      </c>
      <c r="L15" s="148">
        <v>26.88</v>
      </c>
      <c r="M15" s="148">
        <v>27.96</v>
      </c>
      <c r="N15" s="148">
        <v>28.38</v>
      </c>
      <c r="O15" s="148">
        <v>27.389999999999997</v>
      </c>
      <c r="P15" s="148">
        <v>24.7</v>
      </c>
      <c r="Q15" s="148">
        <v>20.87</v>
      </c>
      <c r="R15" s="148">
        <v>21.21</v>
      </c>
      <c r="S15" s="148">
        <v>19.77</v>
      </c>
      <c r="T15" s="148">
        <v>18.600000000000001</v>
      </c>
      <c r="U15" s="148">
        <v>20.14</v>
      </c>
      <c r="V15" s="148">
        <v>18.809999999999999</v>
      </c>
      <c r="W15" s="148">
        <v>16.489999999999998</v>
      </c>
      <c r="X15" s="148">
        <v>16.689999999999998</v>
      </c>
      <c r="Y15" s="148">
        <v>17.690000000000001</v>
      </c>
      <c r="Z15" s="148">
        <v>21.349999999999998</v>
      </c>
    </row>
    <row r="16" spans="1:26" ht="12" customHeight="1">
      <c r="A16" s="125" t="s">
        <v>5</v>
      </c>
      <c r="B16" s="164">
        <v>27.319989368076296</v>
      </c>
      <c r="C16" s="164">
        <v>29.626942387411681</v>
      </c>
      <c r="D16" s="164">
        <v>34.546245085005566</v>
      </c>
      <c r="E16" s="133">
        <v>35.4048546778209</v>
      </c>
      <c r="F16" s="133">
        <v>31.092804336611817</v>
      </c>
      <c r="G16" s="133">
        <v>33.526673347025337</v>
      </c>
      <c r="H16" s="133">
        <v>29.123511547790358</v>
      </c>
      <c r="I16" s="133">
        <v>26.035608035755654</v>
      </c>
      <c r="J16" s="148">
        <v>29.629217312740231</v>
      </c>
      <c r="K16" s="148">
        <v>30.570000000000004</v>
      </c>
      <c r="L16" s="148">
        <v>29.54</v>
      </c>
      <c r="M16" s="148">
        <v>30.15</v>
      </c>
      <c r="N16" s="148">
        <v>32.93</v>
      </c>
      <c r="O16" s="148">
        <v>30</v>
      </c>
      <c r="P16" s="148">
        <v>25.8</v>
      </c>
      <c r="Q16" s="148">
        <v>24.759999999999998</v>
      </c>
      <c r="R16" s="148">
        <v>24.44</v>
      </c>
      <c r="S16" s="148">
        <v>22.81</v>
      </c>
      <c r="T16" s="148">
        <v>18.709999999999997</v>
      </c>
      <c r="U16" s="148">
        <v>22.770000000000003</v>
      </c>
      <c r="V16" s="148">
        <v>23.36</v>
      </c>
      <c r="W16" s="148">
        <v>20.53</v>
      </c>
      <c r="X16" s="148">
        <v>19.8</v>
      </c>
      <c r="Y16" s="148">
        <v>19.809999999999999</v>
      </c>
      <c r="Z16" s="148">
        <v>16.5</v>
      </c>
    </row>
    <row r="17" spans="1:26" ht="12" customHeight="1">
      <c r="A17" s="125" t="s">
        <v>16</v>
      </c>
      <c r="B17" s="164">
        <v>22.491183510730487</v>
      </c>
      <c r="C17" s="164">
        <v>26.462996898412438</v>
      </c>
      <c r="D17" s="164">
        <v>25.075719181846491</v>
      </c>
      <c r="E17" s="133">
        <v>26.366881222583118</v>
      </c>
      <c r="F17" s="133">
        <v>28.379159028692218</v>
      </c>
      <c r="G17" s="133">
        <v>28.583571937726333</v>
      </c>
      <c r="H17" s="133">
        <v>26.677875149429724</v>
      </c>
      <c r="I17" s="133">
        <v>24.619955321476919</v>
      </c>
      <c r="J17" s="148">
        <v>30.406352960894701</v>
      </c>
      <c r="K17" s="148">
        <v>30.79</v>
      </c>
      <c r="L17" s="148">
        <v>28.95</v>
      </c>
      <c r="M17" s="148">
        <v>28.02</v>
      </c>
      <c r="N17" s="148">
        <v>30.89</v>
      </c>
      <c r="O17" s="148">
        <v>28.749999999999996</v>
      </c>
      <c r="P17" s="148">
        <v>25.569999999999997</v>
      </c>
      <c r="Q17" s="148">
        <v>23.16</v>
      </c>
      <c r="R17" s="148">
        <v>21.959999999999997</v>
      </c>
      <c r="S17" s="148">
        <v>21.32</v>
      </c>
      <c r="T17" s="148">
        <v>21.349999999999998</v>
      </c>
      <c r="U17" s="148">
        <v>22.96</v>
      </c>
      <c r="V17" s="148">
        <v>22.09</v>
      </c>
      <c r="W17" s="148">
        <v>20.560000000000002</v>
      </c>
      <c r="X17" s="148">
        <v>21.29</v>
      </c>
      <c r="Y17" s="148">
        <v>22.17</v>
      </c>
      <c r="Z17" s="148">
        <v>20.97</v>
      </c>
    </row>
    <row r="18" spans="1:26" ht="12" customHeight="1">
      <c r="A18" s="125" t="s">
        <v>17</v>
      </c>
      <c r="B18" s="164">
        <v>30.751172841505387</v>
      </c>
      <c r="C18" s="164">
        <v>34.472846164430869</v>
      </c>
      <c r="D18" s="164">
        <v>31.120655781883016</v>
      </c>
      <c r="E18" s="133">
        <v>34.070413937709567</v>
      </c>
      <c r="F18" s="133">
        <v>34.96255854301068</v>
      </c>
      <c r="G18" s="133">
        <v>38.17715964710203</v>
      </c>
      <c r="H18" s="133">
        <v>32.351704749597261</v>
      </c>
      <c r="I18" s="133">
        <v>27.158260808373647</v>
      </c>
      <c r="J18" s="148">
        <v>28.500534646932234</v>
      </c>
      <c r="K18" s="148">
        <v>32.729999999999997</v>
      </c>
      <c r="L18" s="148">
        <v>26.740000000000002</v>
      </c>
      <c r="M18" s="148">
        <v>26.650000000000002</v>
      </c>
      <c r="N18" s="148">
        <v>29.2</v>
      </c>
      <c r="O18" s="148">
        <v>29.959999999999997</v>
      </c>
      <c r="P18" s="148">
        <v>25.979999999999997</v>
      </c>
      <c r="Q18" s="148">
        <v>24.36</v>
      </c>
      <c r="R18" s="148">
        <v>23.41</v>
      </c>
      <c r="S18" s="148">
        <v>19.7</v>
      </c>
      <c r="T18" s="148">
        <v>18.89</v>
      </c>
      <c r="U18" s="148">
        <v>21.7</v>
      </c>
      <c r="V18" s="148">
        <v>21.78</v>
      </c>
      <c r="W18" s="148">
        <v>17.82</v>
      </c>
      <c r="X18" s="148">
        <v>18.740000000000002</v>
      </c>
      <c r="Y18" s="148">
        <v>20.32</v>
      </c>
      <c r="Z18" s="148">
        <v>20.34</v>
      </c>
    </row>
    <row r="19" spans="1:26" ht="12" customHeight="1">
      <c r="A19" s="125" t="s">
        <v>24</v>
      </c>
      <c r="B19" s="164">
        <v>32.735822580322271</v>
      </c>
      <c r="C19" s="164">
        <v>35.101358283692939</v>
      </c>
      <c r="D19" s="164">
        <v>36.351329750712381</v>
      </c>
      <c r="E19" s="133">
        <v>35.499495763559416</v>
      </c>
      <c r="F19" s="133">
        <v>35.981230144288233</v>
      </c>
      <c r="G19" s="133">
        <v>35.748283838771037</v>
      </c>
      <c r="H19" s="133">
        <v>36.217840208830737</v>
      </c>
      <c r="I19" s="133">
        <v>33.956521820337485</v>
      </c>
      <c r="J19" s="148">
        <v>37.898361667201286</v>
      </c>
      <c r="K19" s="148">
        <v>38.29</v>
      </c>
      <c r="L19" s="148">
        <v>35.449999999999996</v>
      </c>
      <c r="M19" s="148">
        <v>36.54</v>
      </c>
      <c r="N19" s="148">
        <v>38.909999999999997</v>
      </c>
      <c r="O19" s="148">
        <v>37.549999999999997</v>
      </c>
      <c r="P19" s="148">
        <v>35.85</v>
      </c>
      <c r="Q19" s="148">
        <v>31.86</v>
      </c>
      <c r="R19" s="148">
        <v>29.93</v>
      </c>
      <c r="S19" s="148">
        <v>29.409999999999997</v>
      </c>
      <c r="T19" s="148">
        <v>25.590000000000003</v>
      </c>
      <c r="U19" s="148">
        <v>29.439999999999998</v>
      </c>
      <c r="V19" s="148">
        <v>30.75</v>
      </c>
      <c r="W19" s="148">
        <v>27.79</v>
      </c>
      <c r="X19" s="148">
        <v>28.42</v>
      </c>
      <c r="Y19" s="148">
        <v>31.11</v>
      </c>
      <c r="Z19" s="148">
        <v>29.5</v>
      </c>
    </row>
    <row r="20" spans="1:26" ht="12" customHeight="1">
      <c r="A20" s="125" t="s">
        <v>28</v>
      </c>
      <c r="B20" s="164">
        <v>31.451516752799247</v>
      </c>
      <c r="C20" s="164">
        <v>32.285378336224696</v>
      </c>
      <c r="D20" s="164">
        <v>40.150648331579497</v>
      </c>
      <c r="E20" s="133">
        <v>42.775768089280319</v>
      </c>
      <c r="F20" s="133">
        <v>36.454741294303012</v>
      </c>
      <c r="G20" s="133">
        <v>34.281861258267156</v>
      </c>
      <c r="H20" s="133">
        <v>30.4265819981403</v>
      </c>
      <c r="I20" s="133">
        <v>29.426025485053898</v>
      </c>
      <c r="J20" s="148">
        <v>33.039091662001816</v>
      </c>
      <c r="K20" s="148">
        <v>34.369999999999997</v>
      </c>
      <c r="L20" s="148">
        <v>33.339999999999996</v>
      </c>
      <c r="M20" s="148">
        <v>31.840000000000003</v>
      </c>
      <c r="N20" s="148">
        <v>35.24</v>
      </c>
      <c r="O20" s="148">
        <v>34.19</v>
      </c>
      <c r="P20" s="148">
        <v>29.78</v>
      </c>
      <c r="Q20" s="148">
        <v>26.99</v>
      </c>
      <c r="R20" s="148">
        <v>26.16</v>
      </c>
      <c r="S20" s="148">
        <v>24.310000000000002</v>
      </c>
      <c r="T20" s="148">
        <v>22.28</v>
      </c>
      <c r="U20" s="148">
        <v>25.16</v>
      </c>
      <c r="V20" s="148">
        <v>24.36</v>
      </c>
      <c r="W20" s="148">
        <v>22.39</v>
      </c>
      <c r="X20" s="148">
        <v>21.560000000000002</v>
      </c>
      <c r="Y20" s="148">
        <v>21.790000000000003</v>
      </c>
      <c r="Z20" s="148">
        <v>21.46</v>
      </c>
    </row>
    <row r="21" spans="1:26" ht="12" customHeight="1">
      <c r="A21" s="125" t="s">
        <v>42</v>
      </c>
      <c r="B21" s="164">
        <v>35.623425283888963</v>
      </c>
      <c r="C21" s="164">
        <v>37.459462755414577</v>
      </c>
      <c r="D21" s="164">
        <v>37.67886648254855</v>
      </c>
      <c r="E21" s="133">
        <v>39.52325702997291</v>
      </c>
      <c r="F21" s="133">
        <v>40.893302005239391</v>
      </c>
      <c r="G21" s="133">
        <v>39.817516305556765</v>
      </c>
      <c r="H21" s="133">
        <v>36.399714595033892</v>
      </c>
      <c r="I21" s="133">
        <v>32.856522771771438</v>
      </c>
      <c r="J21" s="148">
        <v>35.708980851262304</v>
      </c>
      <c r="K21" s="148">
        <v>38.379999999999995</v>
      </c>
      <c r="L21" s="148">
        <v>35.97</v>
      </c>
      <c r="M21" s="148">
        <v>38.24</v>
      </c>
      <c r="N21" s="148">
        <v>38.39</v>
      </c>
      <c r="O21" s="148">
        <v>35.370000000000005</v>
      </c>
      <c r="P21" s="148">
        <v>33.57</v>
      </c>
      <c r="Q21" s="148">
        <v>30.39</v>
      </c>
      <c r="R21" s="148">
        <v>27.04</v>
      </c>
      <c r="S21" s="148">
        <v>23.95</v>
      </c>
      <c r="T21" s="148">
        <v>20.440000000000001</v>
      </c>
      <c r="U21" s="148">
        <v>22.36</v>
      </c>
      <c r="V21" s="148">
        <v>22.650000000000002</v>
      </c>
      <c r="W21" s="148">
        <v>20.190000000000001</v>
      </c>
      <c r="X21" s="148">
        <v>19.439999999999998</v>
      </c>
      <c r="Y21" s="148">
        <v>22.05</v>
      </c>
      <c r="Z21" s="148">
        <v>25.94</v>
      </c>
    </row>
    <row r="22" spans="1:26" ht="12" customHeight="1">
      <c r="A22" s="125" t="s">
        <v>18</v>
      </c>
      <c r="B22" s="164">
        <v>32.068970234581315</v>
      </c>
      <c r="C22" s="164">
        <v>34.164786238847491</v>
      </c>
      <c r="D22" s="164">
        <v>34.342085208247028</v>
      </c>
      <c r="E22" s="133">
        <v>35.332992427982461</v>
      </c>
      <c r="F22" s="133">
        <v>35.756637696146228</v>
      </c>
      <c r="G22" s="133">
        <v>36.786935828567877</v>
      </c>
      <c r="H22" s="133">
        <v>33.690731491288012</v>
      </c>
      <c r="I22" s="133">
        <v>30.885134070871224</v>
      </c>
      <c r="J22" s="148">
        <v>33.49508310477475</v>
      </c>
      <c r="K22" s="148">
        <v>35.049999999999997</v>
      </c>
      <c r="L22" s="148">
        <v>33</v>
      </c>
      <c r="M22" s="148">
        <v>33.28</v>
      </c>
      <c r="N22" s="148">
        <v>35.54</v>
      </c>
      <c r="O22" s="148">
        <v>34.339999999999996</v>
      </c>
      <c r="P22" s="148">
        <v>30.869999999999997</v>
      </c>
      <c r="Q22" s="148">
        <v>27.41</v>
      </c>
      <c r="R22" s="148">
        <v>27.310000000000002</v>
      </c>
      <c r="S22" s="148">
        <v>26.14</v>
      </c>
      <c r="T22" s="148">
        <v>24.43</v>
      </c>
      <c r="U22" s="148">
        <v>24.9</v>
      </c>
      <c r="V22" s="148">
        <v>24.22</v>
      </c>
      <c r="W22" s="148">
        <v>23.82</v>
      </c>
      <c r="X22" s="148">
        <v>24.02</v>
      </c>
      <c r="Y22" s="148">
        <v>24.77</v>
      </c>
      <c r="Z22" s="148">
        <v>25.39</v>
      </c>
    </row>
    <row r="23" spans="1:26" ht="12" customHeight="1">
      <c r="A23" s="125" t="s">
        <v>19</v>
      </c>
      <c r="B23" s="164">
        <v>21.13410439484619</v>
      </c>
      <c r="C23" s="164">
        <v>24.344516036669255</v>
      </c>
      <c r="D23" s="164">
        <v>24.53511778160771</v>
      </c>
      <c r="E23" s="133">
        <v>24.755799564227758</v>
      </c>
      <c r="F23" s="133">
        <v>24.765605067350727</v>
      </c>
      <c r="G23" s="133">
        <v>27.669331420282251</v>
      </c>
      <c r="H23" s="133">
        <v>25.229524986654955</v>
      </c>
      <c r="I23" s="133">
        <v>22.957948361987491</v>
      </c>
      <c r="J23" s="148">
        <v>25.032621983238656</v>
      </c>
      <c r="K23" s="148">
        <v>28.189999999999998</v>
      </c>
      <c r="L23" s="148">
        <v>26.810000000000002</v>
      </c>
      <c r="M23" s="148">
        <v>27.060000000000002</v>
      </c>
      <c r="N23" s="148">
        <v>29.74</v>
      </c>
      <c r="O23" s="148">
        <v>27.62</v>
      </c>
      <c r="P23" s="148">
        <v>24.25</v>
      </c>
      <c r="Q23" s="148">
        <v>22.13</v>
      </c>
      <c r="R23" s="148">
        <v>22.02</v>
      </c>
      <c r="S23" s="148">
        <v>19.809999999999999</v>
      </c>
      <c r="T23" s="148">
        <v>17.98</v>
      </c>
      <c r="U23" s="148">
        <v>22.869999999999997</v>
      </c>
      <c r="V23" s="148">
        <v>24.34</v>
      </c>
      <c r="W23" s="148">
        <v>20.04</v>
      </c>
      <c r="X23" s="148">
        <v>22.009999999999998</v>
      </c>
      <c r="Y23" s="148">
        <v>22.85</v>
      </c>
      <c r="Z23" s="148">
        <v>21.25</v>
      </c>
    </row>
    <row r="24" spans="1:26" ht="12" customHeight="1">
      <c r="A24" s="125" t="s">
        <v>20</v>
      </c>
      <c r="B24" s="164">
        <v>20.409435084962098</v>
      </c>
      <c r="C24" s="164">
        <v>24.005946841000938</v>
      </c>
      <c r="D24" s="164">
        <v>24.721692225932777</v>
      </c>
      <c r="E24" s="133">
        <v>25.148651482046937</v>
      </c>
      <c r="F24" s="133">
        <v>25.593770657005777</v>
      </c>
      <c r="G24" s="133">
        <v>27.693882736365289</v>
      </c>
      <c r="H24" s="133">
        <v>27.756989102206454</v>
      </c>
      <c r="I24" s="133">
        <v>26.147969993440789</v>
      </c>
      <c r="J24" s="148">
        <v>26.635746995910697</v>
      </c>
      <c r="K24" s="148">
        <v>26.85</v>
      </c>
      <c r="L24" s="148">
        <v>23.46</v>
      </c>
      <c r="M24" s="148">
        <v>28.24</v>
      </c>
      <c r="N24" s="148">
        <v>32.54</v>
      </c>
      <c r="O24" s="148">
        <v>31.39</v>
      </c>
      <c r="P24" s="148">
        <v>27.05</v>
      </c>
      <c r="Q24" s="148">
        <v>25.619999999999997</v>
      </c>
      <c r="R24" s="148">
        <v>25.669999999999998</v>
      </c>
      <c r="S24" s="148">
        <v>23.84</v>
      </c>
      <c r="T24" s="148">
        <v>22.62</v>
      </c>
      <c r="U24" s="148">
        <v>27.700000000000003</v>
      </c>
      <c r="V24" s="148">
        <v>27.82</v>
      </c>
      <c r="W24" s="148">
        <v>24.82</v>
      </c>
      <c r="X24" s="148">
        <v>26.06</v>
      </c>
      <c r="Y24" s="148">
        <v>25.069999999999997</v>
      </c>
      <c r="Z24" s="148">
        <v>22.869999999999997</v>
      </c>
    </row>
    <row r="25" spans="1:26" ht="12" customHeight="1">
      <c r="A25" s="125" t="s">
        <v>40</v>
      </c>
      <c r="B25" s="164">
        <v>20.023979723563485</v>
      </c>
      <c r="C25" s="164">
        <v>22.299727930991384</v>
      </c>
      <c r="D25" s="164">
        <v>22.154078538446274</v>
      </c>
      <c r="E25" s="133">
        <v>22.915404623186728</v>
      </c>
      <c r="F25" s="133">
        <v>24.722356973614282</v>
      </c>
      <c r="G25" s="133">
        <v>26.566832777723448</v>
      </c>
      <c r="H25" s="133">
        <v>23.856770980224258</v>
      </c>
      <c r="I25" s="133">
        <v>22.201551097009954</v>
      </c>
      <c r="J25" s="148">
        <v>25.355626263337815</v>
      </c>
      <c r="K25" s="148">
        <v>27.72</v>
      </c>
      <c r="L25" s="148">
        <v>27.49</v>
      </c>
      <c r="M25" s="148">
        <v>26.090000000000003</v>
      </c>
      <c r="N25" s="148">
        <v>26.61</v>
      </c>
      <c r="O25" s="148">
        <v>26.69</v>
      </c>
      <c r="P25" s="148">
        <v>25.25</v>
      </c>
      <c r="Q25" s="148">
        <v>25.25</v>
      </c>
      <c r="R25" s="148">
        <v>24.51</v>
      </c>
      <c r="S25" s="148">
        <v>24.34</v>
      </c>
      <c r="T25" s="148">
        <v>21.38</v>
      </c>
      <c r="U25" s="148">
        <v>24.03</v>
      </c>
      <c r="V25" s="148">
        <v>22.57</v>
      </c>
      <c r="W25" s="148">
        <v>20.53</v>
      </c>
      <c r="X25" s="148">
        <v>21.709999999999997</v>
      </c>
      <c r="Y25" s="148">
        <v>21.58</v>
      </c>
      <c r="Z25" s="148">
        <v>17.64</v>
      </c>
    </row>
    <row r="26" spans="1:26" ht="12" customHeight="1">
      <c r="A26" s="125" t="s">
        <v>41</v>
      </c>
      <c r="B26" s="164">
        <v>16.319393844728122</v>
      </c>
      <c r="C26" s="164">
        <v>19.230978175041848</v>
      </c>
      <c r="D26" s="164">
        <v>21.718984771723701</v>
      </c>
      <c r="E26" s="133">
        <v>21.703434986696532</v>
      </c>
      <c r="F26" s="133">
        <v>23.567757199076798</v>
      </c>
      <c r="G26" s="133">
        <v>22.418801970800974</v>
      </c>
      <c r="H26" s="133">
        <v>22.062071702488659</v>
      </c>
      <c r="I26" s="133">
        <v>20.807989382837139</v>
      </c>
      <c r="J26" s="148">
        <v>20.19562151630463</v>
      </c>
      <c r="K26" s="148">
        <v>22.21</v>
      </c>
      <c r="L26" s="148">
        <v>21.34</v>
      </c>
      <c r="M26" s="148">
        <v>23.77</v>
      </c>
      <c r="N26" s="148">
        <v>24.82</v>
      </c>
      <c r="O26" s="148">
        <v>24.86</v>
      </c>
      <c r="P26" s="148">
        <v>23.05</v>
      </c>
      <c r="Q26" s="148">
        <v>21.529999999999998</v>
      </c>
      <c r="R26" s="148">
        <v>20.849999999999998</v>
      </c>
      <c r="S26" s="148">
        <v>19.139999999999997</v>
      </c>
      <c r="T26" s="148">
        <v>17.919999999999998</v>
      </c>
      <c r="U26" s="148">
        <v>21.37</v>
      </c>
      <c r="V26" s="148">
        <v>22.919999999999998</v>
      </c>
      <c r="W26" s="148">
        <v>18.079999999999998</v>
      </c>
      <c r="X26" s="148">
        <v>18.05</v>
      </c>
      <c r="Y26" s="148">
        <v>18.529999999999998</v>
      </c>
      <c r="Z26" s="148">
        <v>17.91</v>
      </c>
    </row>
    <row r="27" spans="1:26" s="11" customFormat="1" ht="15" customHeight="1">
      <c r="A27" s="127" t="s">
        <v>21</v>
      </c>
      <c r="B27" s="165">
        <v>27.840873699728007</v>
      </c>
      <c r="C27" s="165">
        <v>30.217755780216248</v>
      </c>
      <c r="D27" s="165">
        <v>31.645054947601071</v>
      </c>
      <c r="E27" s="134">
        <v>32.259131019152299</v>
      </c>
      <c r="F27" s="134">
        <v>32.418090045051827</v>
      </c>
      <c r="G27" s="134">
        <v>32.654947723796695</v>
      </c>
      <c r="H27" s="134">
        <v>30.106664185625526</v>
      </c>
      <c r="I27" s="134">
        <v>27.83559089326878</v>
      </c>
      <c r="J27" s="149">
        <v>31.11715753064242</v>
      </c>
      <c r="K27" s="149">
        <v>32.71</v>
      </c>
      <c r="L27" s="149">
        <v>30.959999999999997</v>
      </c>
      <c r="M27" s="149">
        <v>31.39</v>
      </c>
      <c r="N27" s="149">
        <v>33.58</v>
      </c>
      <c r="O27" s="149">
        <v>31.830000000000002</v>
      </c>
      <c r="P27" s="149">
        <v>28.799999999999997</v>
      </c>
      <c r="Q27" s="149">
        <v>26.450000000000003</v>
      </c>
      <c r="R27" s="149">
        <v>25.259999999999998</v>
      </c>
      <c r="S27" s="149">
        <v>23.97</v>
      </c>
      <c r="T27" s="149">
        <v>21.81</v>
      </c>
      <c r="U27" s="149">
        <v>24.13</v>
      </c>
      <c r="V27" s="149">
        <v>23.89</v>
      </c>
      <c r="W27" s="149">
        <v>21.97</v>
      </c>
      <c r="X27" s="149">
        <v>22.45</v>
      </c>
      <c r="Y27" s="149">
        <v>23.76</v>
      </c>
      <c r="Z27" s="149">
        <v>22.61</v>
      </c>
    </row>
    <row r="28" spans="1:26" s="81" customFormat="1" ht="9" customHeight="1">
      <c r="A28" s="79" t="s">
        <v>181</v>
      </c>
      <c r="B28" s="80"/>
      <c r="C28" s="80"/>
      <c r="D28" s="80"/>
      <c r="E28" s="80"/>
      <c r="F28" s="80"/>
      <c r="G28" s="80"/>
      <c r="H28" s="80"/>
      <c r="I28" s="80"/>
      <c r="J28" s="80"/>
      <c r="K28" s="80"/>
      <c r="L28" s="80"/>
      <c r="M28" s="80"/>
      <c r="N28" s="80"/>
      <c r="O28" s="80"/>
      <c r="P28" s="80"/>
      <c r="Q28" s="80"/>
      <c r="R28" s="80"/>
      <c r="S28" s="80"/>
      <c r="T28" s="80"/>
      <c r="U28" s="80"/>
      <c r="V28" s="80"/>
      <c r="W28" s="80"/>
      <c r="X28" s="80"/>
      <c r="Y28" s="80"/>
      <c r="Z28" s="80"/>
    </row>
    <row r="29" spans="1:26" s="54" customFormat="1" ht="9" customHeight="1">
      <c r="A29" s="84" t="s">
        <v>157</v>
      </c>
      <c r="B29" s="80"/>
      <c r="C29" s="80"/>
      <c r="D29" s="80"/>
      <c r="E29" s="80"/>
      <c r="F29" s="80"/>
      <c r="G29" s="80"/>
      <c r="H29" s="80"/>
      <c r="I29" s="80"/>
    </row>
    <row r="30" spans="1:26" ht="4.5" customHeight="1">
      <c r="B30" s="5"/>
      <c r="C30" s="5"/>
      <c r="D30" s="5"/>
      <c r="E30" s="5"/>
      <c r="F30" s="5"/>
      <c r="G30" s="5"/>
      <c r="H30" s="5"/>
      <c r="I30" s="5"/>
    </row>
    <row r="31" spans="1:26" s="11" customFormat="1" ht="18" customHeight="1">
      <c r="A31" s="146" t="s">
        <v>7</v>
      </c>
      <c r="B31" s="152">
        <v>2001</v>
      </c>
      <c r="C31" s="152">
        <v>2002</v>
      </c>
      <c r="D31" s="152">
        <v>2003</v>
      </c>
      <c r="E31" s="152">
        <v>2004</v>
      </c>
      <c r="F31" s="152">
        <v>2005</v>
      </c>
      <c r="G31" s="152">
        <v>2006</v>
      </c>
      <c r="H31" s="152">
        <v>2007</v>
      </c>
      <c r="I31" s="152">
        <v>2008</v>
      </c>
      <c r="J31" s="145">
        <v>2009</v>
      </c>
      <c r="K31" s="145">
        <v>2010</v>
      </c>
      <c r="L31" s="145">
        <v>2011</v>
      </c>
      <c r="M31" s="145">
        <v>2012</v>
      </c>
      <c r="N31" s="145">
        <v>2013</v>
      </c>
      <c r="O31" s="145">
        <v>2014</v>
      </c>
      <c r="P31" s="145">
        <v>2015</v>
      </c>
      <c r="Q31" s="145">
        <v>2016</v>
      </c>
      <c r="R31" s="145">
        <v>2017</v>
      </c>
      <c r="S31" s="145">
        <v>2018</v>
      </c>
      <c r="T31" s="145">
        <v>2019</v>
      </c>
      <c r="U31" s="145">
        <v>2020</v>
      </c>
      <c r="V31" s="145">
        <v>2021</v>
      </c>
      <c r="W31" s="145">
        <v>2022</v>
      </c>
      <c r="X31" s="145">
        <v>2023</v>
      </c>
      <c r="Y31" s="145">
        <v>2024</v>
      </c>
      <c r="Z31" s="145" t="s">
        <v>193</v>
      </c>
    </row>
    <row r="32" spans="1:26" ht="12" customHeight="1">
      <c r="A32" s="125" t="s">
        <v>9</v>
      </c>
      <c r="B32" s="164">
        <v>34.057572180232526</v>
      </c>
      <c r="C32" s="164">
        <v>35.596960663448542</v>
      </c>
      <c r="D32" s="164">
        <v>33.985716085361204</v>
      </c>
      <c r="E32" s="133">
        <v>34.776142495146793</v>
      </c>
      <c r="F32" s="133">
        <v>36.557801885866709</v>
      </c>
      <c r="G32" s="133">
        <v>37.455661755983591</v>
      </c>
      <c r="H32" s="133">
        <v>35.928998378382168</v>
      </c>
      <c r="I32" s="133">
        <v>34.514561227730809</v>
      </c>
      <c r="J32" s="148">
        <v>35.707125940052826</v>
      </c>
      <c r="K32" s="148">
        <v>37.019999999999996</v>
      </c>
      <c r="L32" s="148">
        <v>33.11</v>
      </c>
      <c r="M32" s="148">
        <v>33.650000000000006</v>
      </c>
      <c r="N32" s="148">
        <v>36.120000000000005</v>
      </c>
      <c r="O32" s="148">
        <v>34.94</v>
      </c>
      <c r="P32" s="148">
        <v>33.1</v>
      </c>
      <c r="Q32" s="148">
        <v>32.78</v>
      </c>
      <c r="R32" s="148">
        <v>29.909999999999997</v>
      </c>
      <c r="S32" s="148">
        <v>26.6</v>
      </c>
      <c r="T32" s="148">
        <v>25.3</v>
      </c>
      <c r="U32" s="148">
        <v>27.560000000000002</v>
      </c>
      <c r="V32" s="148">
        <v>26.229999999999997</v>
      </c>
      <c r="W32" s="148">
        <v>24.05</v>
      </c>
      <c r="X32" s="148">
        <v>25.240000000000002</v>
      </c>
      <c r="Y32" s="148">
        <v>27.35</v>
      </c>
      <c r="Z32" s="148">
        <v>23.89</v>
      </c>
    </row>
    <row r="33" spans="1:26" ht="12" customHeight="1">
      <c r="A33" s="125" t="s">
        <v>10</v>
      </c>
      <c r="B33" s="164">
        <v>20.765143140095798</v>
      </c>
      <c r="C33" s="164">
        <v>24.321904629039643</v>
      </c>
      <c r="D33" s="164">
        <v>25.499672288574853</v>
      </c>
      <c r="E33" s="133">
        <v>27.218706891385946</v>
      </c>
      <c r="F33" s="133">
        <v>23.871720991540208</v>
      </c>
      <c r="G33" s="133">
        <v>25.487934304172789</v>
      </c>
      <c r="H33" s="133">
        <v>22.655732752657983</v>
      </c>
      <c r="I33" s="133">
        <v>21.087655498966981</v>
      </c>
      <c r="J33" s="148">
        <v>21.880807836448778</v>
      </c>
      <c r="K33" s="148">
        <v>25.28</v>
      </c>
      <c r="L33" s="148">
        <v>20.22</v>
      </c>
      <c r="M33" s="148">
        <v>22.869999999999997</v>
      </c>
      <c r="N33" s="148">
        <v>24.240000000000002</v>
      </c>
      <c r="O33" s="148">
        <v>24.05</v>
      </c>
      <c r="P33" s="148">
        <v>21.64</v>
      </c>
      <c r="Q33" s="148">
        <v>19.91</v>
      </c>
      <c r="R33" s="148">
        <v>21.6</v>
      </c>
      <c r="S33" s="148">
        <v>18.2</v>
      </c>
      <c r="T33" s="148">
        <v>16.170000000000002</v>
      </c>
      <c r="U33" s="148">
        <v>17.66</v>
      </c>
      <c r="V33" s="148">
        <v>18.39</v>
      </c>
      <c r="W33" s="148">
        <v>19.670000000000002</v>
      </c>
      <c r="X33" s="148">
        <v>20.100000000000001</v>
      </c>
      <c r="Y33" s="148">
        <v>22.720000000000002</v>
      </c>
      <c r="Z33" s="148">
        <v>14.680000000000001</v>
      </c>
    </row>
    <row r="34" spans="1:26" ht="12" customHeight="1">
      <c r="A34" s="125" t="s">
        <v>23</v>
      </c>
      <c r="B34" s="164">
        <v>24.300025643079763</v>
      </c>
      <c r="C34" s="164">
        <v>25.385304384189965</v>
      </c>
      <c r="D34" s="164">
        <v>29.898630258755581</v>
      </c>
      <c r="E34" s="133">
        <v>29.912808236015497</v>
      </c>
      <c r="F34" s="133">
        <v>27.466669556256758</v>
      </c>
      <c r="G34" s="133">
        <v>28.742510198241654</v>
      </c>
      <c r="H34" s="133">
        <v>25.220201414777719</v>
      </c>
      <c r="I34" s="133">
        <v>26.181976184063849</v>
      </c>
      <c r="J34" s="148">
        <v>27.670533148294613</v>
      </c>
      <c r="K34" s="148">
        <v>31.669999999999998</v>
      </c>
      <c r="L34" s="148">
        <v>30.11</v>
      </c>
      <c r="M34" s="148">
        <v>30.65</v>
      </c>
      <c r="N34" s="148">
        <v>32</v>
      </c>
      <c r="O34" s="148">
        <v>27.55</v>
      </c>
      <c r="P34" s="148">
        <v>25.22</v>
      </c>
      <c r="Q34" s="148">
        <v>24.740000000000002</v>
      </c>
      <c r="R34" s="148">
        <v>24.22</v>
      </c>
      <c r="S34" s="148">
        <v>21.14</v>
      </c>
      <c r="T34" s="148">
        <v>20.49</v>
      </c>
      <c r="U34" s="148">
        <v>24.779999999999998</v>
      </c>
      <c r="V34" s="148">
        <v>22.54</v>
      </c>
      <c r="W34" s="148">
        <v>19.84</v>
      </c>
      <c r="X34" s="148">
        <v>20.61</v>
      </c>
      <c r="Y34" s="148">
        <v>23.799999999999997</v>
      </c>
      <c r="Z34" s="148">
        <v>23.9</v>
      </c>
    </row>
    <row r="35" spans="1:26" ht="12" customHeight="1">
      <c r="A35" s="125" t="s">
        <v>11</v>
      </c>
      <c r="B35" s="164">
        <v>34.130169368931426</v>
      </c>
      <c r="C35" s="164">
        <v>37.372257173640868</v>
      </c>
      <c r="D35" s="164">
        <v>37.276267243839435</v>
      </c>
      <c r="E35" s="133">
        <v>36.572651316133175</v>
      </c>
      <c r="F35" s="133">
        <v>37.21280620245556</v>
      </c>
      <c r="G35" s="133">
        <v>39.325048701317506</v>
      </c>
      <c r="H35" s="133">
        <v>36.294249917393799</v>
      </c>
      <c r="I35" s="133">
        <v>34.321568448092876</v>
      </c>
      <c r="J35" s="148">
        <v>34.317323005309888</v>
      </c>
      <c r="K35" s="148">
        <v>34.44</v>
      </c>
      <c r="L35" s="148">
        <v>31.929999999999996</v>
      </c>
      <c r="M35" s="148">
        <v>34.68</v>
      </c>
      <c r="N35" s="148">
        <v>34.479999999999997</v>
      </c>
      <c r="O35" s="148">
        <v>33.32</v>
      </c>
      <c r="P35" s="148">
        <v>30.630000000000003</v>
      </c>
      <c r="Q35" s="148">
        <v>28.57</v>
      </c>
      <c r="R35" s="148">
        <v>26.77</v>
      </c>
      <c r="S35" s="148">
        <v>24.610000000000003</v>
      </c>
      <c r="T35" s="148">
        <v>22.84</v>
      </c>
      <c r="U35" s="148">
        <v>25.47</v>
      </c>
      <c r="V35" s="148">
        <v>24.65</v>
      </c>
      <c r="W35" s="148">
        <v>20.78</v>
      </c>
      <c r="X35" s="148">
        <v>22.66</v>
      </c>
      <c r="Y35" s="148">
        <v>25.34</v>
      </c>
      <c r="Z35" s="148">
        <v>21.25</v>
      </c>
    </row>
    <row r="36" spans="1:26" ht="12" customHeight="1">
      <c r="A36" s="125" t="s">
        <v>12</v>
      </c>
      <c r="B36" s="164">
        <v>26.514969210477869</v>
      </c>
      <c r="C36" s="164">
        <v>29.247741394501713</v>
      </c>
      <c r="D36" s="164">
        <v>30.897129539129196</v>
      </c>
      <c r="E36" s="133">
        <v>30.853800692345018</v>
      </c>
      <c r="F36" s="133">
        <v>28.370449646638274</v>
      </c>
      <c r="G36" s="133">
        <v>28.790275620009897</v>
      </c>
      <c r="H36" s="133">
        <v>25.992447697449244</v>
      </c>
      <c r="I36" s="133">
        <v>25.272031814816941</v>
      </c>
      <c r="J36" s="148">
        <v>26.163935777867358</v>
      </c>
      <c r="K36" s="148">
        <v>28.7</v>
      </c>
      <c r="L36" s="148">
        <v>26.33</v>
      </c>
      <c r="M36" s="148">
        <v>26.640000000000004</v>
      </c>
      <c r="N36" s="148">
        <v>25.47</v>
      </c>
      <c r="O36" s="148">
        <v>24.72</v>
      </c>
      <c r="P36" s="148">
        <v>22.95</v>
      </c>
      <c r="Q36" s="148">
        <v>20.79</v>
      </c>
      <c r="R36" s="148">
        <v>19.46</v>
      </c>
      <c r="S36" s="148">
        <v>17.97</v>
      </c>
      <c r="T36" s="148">
        <v>16.28</v>
      </c>
      <c r="U36" s="148">
        <v>19.189999999999998</v>
      </c>
      <c r="V36" s="148">
        <v>18.98</v>
      </c>
      <c r="W36" s="148">
        <v>17.53</v>
      </c>
      <c r="X36" s="148">
        <v>19.989999999999998</v>
      </c>
      <c r="Y36" s="148">
        <v>20.69</v>
      </c>
      <c r="Z36" s="148">
        <v>18.37</v>
      </c>
    </row>
    <row r="37" spans="1:26" ht="12" customHeight="1">
      <c r="A37" s="125" t="s">
        <v>13</v>
      </c>
      <c r="B37" s="164">
        <v>27.246026062983763</v>
      </c>
      <c r="C37" s="164">
        <v>27.628809865729863</v>
      </c>
      <c r="D37" s="164">
        <v>30.147126488846759</v>
      </c>
      <c r="E37" s="133">
        <v>30.123135525083466</v>
      </c>
      <c r="F37" s="133">
        <v>28.16884492947877</v>
      </c>
      <c r="G37" s="133">
        <v>29.776805796517596</v>
      </c>
      <c r="H37" s="133">
        <v>29.11828863371592</v>
      </c>
      <c r="I37" s="133">
        <v>28.11350781724698</v>
      </c>
      <c r="J37" s="148">
        <v>30.979007340080571</v>
      </c>
      <c r="K37" s="148">
        <v>32.550000000000004</v>
      </c>
      <c r="L37" s="148">
        <v>30.819999999999997</v>
      </c>
      <c r="M37" s="148">
        <v>30.990000000000002</v>
      </c>
      <c r="N37" s="148">
        <v>33.239999999999995</v>
      </c>
      <c r="O37" s="148">
        <v>32.15</v>
      </c>
      <c r="P37" s="148">
        <v>30.070000000000004</v>
      </c>
      <c r="Q37" s="148">
        <v>26.369999999999997</v>
      </c>
      <c r="R37" s="148">
        <v>24.349999999999998</v>
      </c>
      <c r="S37" s="148">
        <v>27.889999999999997</v>
      </c>
      <c r="T37" s="148">
        <v>26.840000000000003</v>
      </c>
      <c r="U37" s="148">
        <v>27.750000000000004</v>
      </c>
      <c r="V37" s="148">
        <v>26.650000000000002</v>
      </c>
      <c r="W37" s="148">
        <v>23.29</v>
      </c>
      <c r="X37" s="148">
        <v>24.32</v>
      </c>
      <c r="Y37" s="148">
        <v>25.319999999999997</v>
      </c>
      <c r="Z37" s="148">
        <v>22.68</v>
      </c>
    </row>
    <row r="38" spans="1:26" ht="12" customHeight="1">
      <c r="A38" s="125" t="s">
        <v>14</v>
      </c>
      <c r="B38" s="164">
        <v>32.095483282335856</v>
      </c>
      <c r="C38" s="164">
        <v>34.076833719436117</v>
      </c>
      <c r="D38" s="164">
        <v>36.989947856602498</v>
      </c>
      <c r="E38" s="133">
        <v>36.901196119723984</v>
      </c>
      <c r="F38" s="133">
        <v>36.302087183739367</v>
      </c>
      <c r="G38" s="133">
        <v>35.182786724652502</v>
      </c>
      <c r="H38" s="133">
        <v>35.17134529609654</v>
      </c>
      <c r="I38" s="133">
        <v>33.817852470430125</v>
      </c>
      <c r="J38" s="148">
        <v>34.820645827573621</v>
      </c>
      <c r="K38" s="148">
        <v>37.29</v>
      </c>
      <c r="L38" s="148">
        <v>37.21</v>
      </c>
      <c r="M38" s="148">
        <v>35.47</v>
      </c>
      <c r="N38" s="148">
        <v>36.590000000000003</v>
      </c>
      <c r="O38" s="148">
        <v>34.089999999999996</v>
      </c>
      <c r="P38" s="148">
        <v>32.029999999999994</v>
      </c>
      <c r="Q38" s="148">
        <v>30.330000000000002</v>
      </c>
      <c r="R38" s="148">
        <v>29.87</v>
      </c>
      <c r="S38" s="148">
        <v>25.85</v>
      </c>
      <c r="T38" s="148">
        <v>26.33</v>
      </c>
      <c r="U38" s="148">
        <v>27.88</v>
      </c>
      <c r="V38" s="148">
        <v>26.279999999999998</v>
      </c>
      <c r="W38" s="148">
        <v>25.259999999999998</v>
      </c>
      <c r="X38" s="148">
        <v>26.8</v>
      </c>
      <c r="Y38" s="148">
        <v>26.96</v>
      </c>
      <c r="Z38" s="148">
        <v>23.77</v>
      </c>
    </row>
    <row r="39" spans="1:26" ht="12" customHeight="1">
      <c r="A39" s="125" t="s">
        <v>15</v>
      </c>
      <c r="B39" s="164">
        <v>25.856171479904255</v>
      </c>
      <c r="C39" s="164">
        <v>25.946065903320463</v>
      </c>
      <c r="D39" s="164">
        <v>28.133123434991049</v>
      </c>
      <c r="E39" s="133">
        <v>30.640695791618217</v>
      </c>
      <c r="F39" s="133">
        <v>27.549339506940239</v>
      </c>
      <c r="G39" s="133">
        <v>28.536022004423334</v>
      </c>
      <c r="H39" s="133">
        <v>27.344659322791543</v>
      </c>
      <c r="I39" s="133">
        <v>26.537454889761509</v>
      </c>
      <c r="J39" s="148">
        <v>28.973159079773353</v>
      </c>
      <c r="K39" s="148">
        <v>27.12</v>
      </c>
      <c r="L39" s="148">
        <v>25.580000000000002</v>
      </c>
      <c r="M39" s="148">
        <v>28.189999999999998</v>
      </c>
      <c r="N39" s="148">
        <v>28.57</v>
      </c>
      <c r="O39" s="148">
        <v>28.24</v>
      </c>
      <c r="P39" s="148">
        <v>28.449999999999996</v>
      </c>
      <c r="Q39" s="148">
        <v>27.6</v>
      </c>
      <c r="R39" s="148">
        <v>22.53</v>
      </c>
      <c r="S39" s="148">
        <v>20.059999999999999</v>
      </c>
      <c r="T39" s="148">
        <v>19.54</v>
      </c>
      <c r="U39" s="148">
        <v>24.9</v>
      </c>
      <c r="V39" s="148">
        <v>24.610000000000003</v>
      </c>
      <c r="W39" s="148">
        <v>19.18</v>
      </c>
      <c r="X39" s="148">
        <v>20.84</v>
      </c>
      <c r="Y39" s="148">
        <v>26.36</v>
      </c>
      <c r="Z39" s="148">
        <v>22.27</v>
      </c>
    </row>
    <row r="40" spans="1:26" ht="12" customHeight="1">
      <c r="A40" s="125" t="s">
        <v>5</v>
      </c>
      <c r="B40" s="164">
        <v>25.70977020466859</v>
      </c>
      <c r="C40" s="164">
        <v>27.247080300116323</v>
      </c>
      <c r="D40" s="164">
        <v>32.406457254002753</v>
      </c>
      <c r="E40" s="133">
        <v>32.784365882585469</v>
      </c>
      <c r="F40" s="133">
        <v>30.680619695695167</v>
      </c>
      <c r="G40" s="133">
        <v>30.29632810702374</v>
      </c>
      <c r="H40" s="133">
        <v>28.025061422594622</v>
      </c>
      <c r="I40" s="133">
        <v>26.324484337244396</v>
      </c>
      <c r="J40" s="148">
        <v>28.543187411345457</v>
      </c>
      <c r="K40" s="148">
        <v>29.32</v>
      </c>
      <c r="L40" s="148">
        <v>27.63</v>
      </c>
      <c r="M40" s="148">
        <v>26.779999999999998</v>
      </c>
      <c r="N40" s="148">
        <v>27.72</v>
      </c>
      <c r="O40" s="148">
        <v>25.44</v>
      </c>
      <c r="P40" s="148">
        <v>23.78</v>
      </c>
      <c r="Q40" s="148">
        <v>23.98</v>
      </c>
      <c r="R40" s="148">
        <v>22.869999999999997</v>
      </c>
      <c r="S40" s="148">
        <v>19.89</v>
      </c>
      <c r="T40" s="148">
        <v>17.52</v>
      </c>
      <c r="U40" s="148">
        <v>20.669999999999998</v>
      </c>
      <c r="V40" s="148">
        <v>20.150000000000002</v>
      </c>
      <c r="W40" s="148">
        <v>17.16</v>
      </c>
      <c r="X40" s="148">
        <v>18.37</v>
      </c>
      <c r="Y40" s="148">
        <v>19.75</v>
      </c>
      <c r="Z40" s="148">
        <v>15.959999999999999</v>
      </c>
    </row>
    <row r="41" spans="1:26" ht="12" customHeight="1">
      <c r="A41" s="125" t="s">
        <v>16</v>
      </c>
      <c r="B41" s="164">
        <v>26.74356013541459</v>
      </c>
      <c r="C41" s="164">
        <v>29.025660832106553</v>
      </c>
      <c r="D41" s="164">
        <v>30.038942775625376</v>
      </c>
      <c r="E41" s="133">
        <v>32.340836421837473</v>
      </c>
      <c r="F41" s="133">
        <v>30.65656906211348</v>
      </c>
      <c r="G41" s="133">
        <v>34.43536567953732</v>
      </c>
      <c r="H41" s="133">
        <v>31.424574321274747</v>
      </c>
      <c r="I41" s="133">
        <v>28.139843023890361</v>
      </c>
      <c r="J41" s="148">
        <v>28.952599904894765</v>
      </c>
      <c r="K41" s="148">
        <v>29.7</v>
      </c>
      <c r="L41" s="148">
        <v>26.97</v>
      </c>
      <c r="M41" s="148">
        <v>27.58</v>
      </c>
      <c r="N41" s="148">
        <v>30.18</v>
      </c>
      <c r="O41" s="148">
        <v>29.970000000000002</v>
      </c>
      <c r="P41" s="148">
        <v>27.250000000000004</v>
      </c>
      <c r="Q41" s="148">
        <v>25.180000000000003</v>
      </c>
      <c r="R41" s="148">
        <v>24.75</v>
      </c>
      <c r="S41" s="148">
        <v>23.7</v>
      </c>
      <c r="T41" s="148">
        <v>21.51</v>
      </c>
      <c r="U41" s="148">
        <v>24.89</v>
      </c>
      <c r="V41" s="148">
        <v>22.82</v>
      </c>
      <c r="W41" s="148">
        <v>19.2</v>
      </c>
      <c r="X41" s="148">
        <v>23.27</v>
      </c>
      <c r="Y41" s="148">
        <v>27.26</v>
      </c>
      <c r="Z41" s="148">
        <v>26.07</v>
      </c>
    </row>
    <row r="42" spans="1:26" ht="12" customHeight="1">
      <c r="A42" s="125" t="s">
        <v>17</v>
      </c>
      <c r="B42" s="164">
        <v>32.495993255313117</v>
      </c>
      <c r="C42" s="164">
        <v>33.378712249341561</v>
      </c>
      <c r="D42" s="164">
        <v>36.793154172267201</v>
      </c>
      <c r="E42" s="133">
        <v>40.698504419490206</v>
      </c>
      <c r="F42" s="133">
        <v>42.15029796285058</v>
      </c>
      <c r="G42" s="133">
        <v>43.133482682312156</v>
      </c>
      <c r="H42" s="133">
        <v>36.123592582098652</v>
      </c>
      <c r="I42" s="133">
        <v>36.041363590395427</v>
      </c>
      <c r="J42" s="148">
        <v>35.988288607385698</v>
      </c>
      <c r="K42" s="148">
        <v>37.580000000000005</v>
      </c>
      <c r="L42" s="148">
        <v>34.33</v>
      </c>
      <c r="M42" s="148">
        <v>32.15</v>
      </c>
      <c r="N42" s="148">
        <v>36.950000000000003</v>
      </c>
      <c r="O42" s="148">
        <v>32.379999999999995</v>
      </c>
      <c r="P42" s="148">
        <v>29.770000000000003</v>
      </c>
      <c r="Q42" s="148">
        <v>28.24</v>
      </c>
      <c r="R42" s="148">
        <v>27.01</v>
      </c>
      <c r="S42" s="148">
        <v>24.44</v>
      </c>
      <c r="T42" s="148">
        <v>22.17</v>
      </c>
      <c r="U42" s="148">
        <v>24.91</v>
      </c>
      <c r="V42" s="148">
        <v>25.2</v>
      </c>
      <c r="W42" s="148">
        <v>22.52</v>
      </c>
      <c r="X42" s="148">
        <v>26.21</v>
      </c>
      <c r="Y42" s="148">
        <v>28.59</v>
      </c>
      <c r="Z42" s="148">
        <v>24.93</v>
      </c>
    </row>
    <row r="43" spans="1:26" ht="12" customHeight="1">
      <c r="A43" s="125" t="s">
        <v>24</v>
      </c>
      <c r="B43" s="164">
        <v>42.319140336776982</v>
      </c>
      <c r="C43" s="164">
        <v>44.897246488180329</v>
      </c>
      <c r="D43" s="164">
        <v>40.635999145989935</v>
      </c>
      <c r="E43" s="133">
        <v>40.701285052919417</v>
      </c>
      <c r="F43" s="133">
        <v>45.507852499255122</v>
      </c>
      <c r="G43" s="133">
        <v>47.970362758195677</v>
      </c>
      <c r="H43" s="133">
        <v>45.678743688767362</v>
      </c>
      <c r="I43" s="133">
        <v>44.667388745513811</v>
      </c>
      <c r="J43" s="148">
        <v>44.583178242049669</v>
      </c>
      <c r="K43" s="148">
        <v>43.93</v>
      </c>
      <c r="L43" s="148">
        <v>40.06</v>
      </c>
      <c r="M43" s="148">
        <v>39.989999999999995</v>
      </c>
      <c r="N43" s="148">
        <v>42.11</v>
      </c>
      <c r="O43" s="148">
        <v>41.52</v>
      </c>
      <c r="P43" s="148">
        <v>39.979999999999997</v>
      </c>
      <c r="Q43" s="148">
        <v>36.96</v>
      </c>
      <c r="R43" s="148">
        <v>34.270000000000003</v>
      </c>
      <c r="S43" s="148">
        <v>32.129999999999995</v>
      </c>
      <c r="T43" s="148">
        <v>30.18</v>
      </c>
      <c r="U43" s="148">
        <v>33.19</v>
      </c>
      <c r="V43" s="148">
        <v>33.489999999999995</v>
      </c>
      <c r="W43" s="148">
        <v>29.99</v>
      </c>
      <c r="X43" s="148">
        <v>32.56</v>
      </c>
      <c r="Y43" s="148">
        <v>34.549999999999997</v>
      </c>
      <c r="Z43" s="148">
        <v>29.38</v>
      </c>
    </row>
    <row r="44" spans="1:26" ht="12" customHeight="1">
      <c r="A44" s="125" t="s">
        <v>28</v>
      </c>
      <c r="B44" s="164">
        <v>38.624839038762339</v>
      </c>
      <c r="C44" s="164">
        <v>38.518432532064693</v>
      </c>
      <c r="D44" s="164">
        <v>39.093528039687172</v>
      </c>
      <c r="E44" s="133">
        <v>39.01899070178186</v>
      </c>
      <c r="F44" s="133">
        <v>38.510227471399226</v>
      </c>
      <c r="G44" s="133">
        <v>39.428865078993759</v>
      </c>
      <c r="H44" s="133">
        <v>37.78950928632279</v>
      </c>
      <c r="I44" s="133">
        <v>33.339528260372049</v>
      </c>
      <c r="J44" s="148">
        <v>34.749419278912825</v>
      </c>
      <c r="K44" s="148">
        <v>35.64</v>
      </c>
      <c r="L44" s="148">
        <v>34.32</v>
      </c>
      <c r="M44" s="148">
        <v>33.379999999999995</v>
      </c>
      <c r="N44" s="148">
        <v>35</v>
      </c>
      <c r="O44" s="148">
        <v>33.11</v>
      </c>
      <c r="P44" s="148">
        <v>30.06</v>
      </c>
      <c r="Q44" s="148">
        <v>26.87</v>
      </c>
      <c r="R44" s="148">
        <v>25.419999999999998</v>
      </c>
      <c r="S44" s="148">
        <v>23.77</v>
      </c>
      <c r="T44" s="148">
        <v>21.560000000000002</v>
      </c>
      <c r="U44" s="148">
        <v>23.53</v>
      </c>
      <c r="V44" s="148">
        <v>23.53</v>
      </c>
      <c r="W44" s="148">
        <v>20.14</v>
      </c>
      <c r="X44" s="148">
        <v>21.84</v>
      </c>
      <c r="Y44" s="148">
        <v>20.849999999999998</v>
      </c>
      <c r="Z44" s="148">
        <v>21.7</v>
      </c>
    </row>
    <row r="45" spans="1:26" ht="12" customHeight="1">
      <c r="A45" s="125" t="s">
        <v>42</v>
      </c>
      <c r="B45" s="164">
        <v>43.177555278431626</v>
      </c>
      <c r="C45" s="164">
        <v>43.715383288843192</v>
      </c>
      <c r="D45" s="164">
        <v>40.442664270698735</v>
      </c>
      <c r="E45" s="133">
        <v>43.455994525075724</v>
      </c>
      <c r="F45" s="133">
        <v>47.14897736395023</v>
      </c>
      <c r="G45" s="133">
        <v>47.990841373969708</v>
      </c>
      <c r="H45" s="133">
        <v>44.543483557510484</v>
      </c>
      <c r="I45" s="133">
        <v>42.256666663656887</v>
      </c>
      <c r="J45" s="148">
        <v>41.436017104763465</v>
      </c>
      <c r="K45" s="148">
        <v>42.05</v>
      </c>
      <c r="L45" s="148">
        <v>39.290000000000006</v>
      </c>
      <c r="M45" s="148">
        <v>41.83</v>
      </c>
      <c r="N45" s="148">
        <v>43.94</v>
      </c>
      <c r="O45" s="148">
        <v>41.52</v>
      </c>
      <c r="P45" s="148">
        <v>40.99</v>
      </c>
      <c r="Q45" s="148">
        <v>36.090000000000003</v>
      </c>
      <c r="R45" s="148">
        <v>31.69</v>
      </c>
      <c r="S45" s="148">
        <v>28.78</v>
      </c>
      <c r="T45" s="148">
        <v>27.51</v>
      </c>
      <c r="U45" s="148">
        <v>31.65</v>
      </c>
      <c r="V45" s="148">
        <v>32.43</v>
      </c>
      <c r="W45" s="148">
        <v>29.09</v>
      </c>
      <c r="X45" s="148">
        <v>28.939999999999998</v>
      </c>
      <c r="Y45" s="148">
        <v>32.72</v>
      </c>
      <c r="Z45" s="148">
        <v>27.83</v>
      </c>
    </row>
    <row r="46" spans="1:26" ht="12" customHeight="1">
      <c r="A46" s="125" t="s">
        <v>18</v>
      </c>
      <c r="B46" s="164">
        <v>38.656895139374924</v>
      </c>
      <c r="C46" s="164">
        <v>39.220680701335752</v>
      </c>
      <c r="D46" s="164">
        <v>38.521520522259664</v>
      </c>
      <c r="E46" s="133">
        <v>39.098071585132274</v>
      </c>
      <c r="F46" s="133">
        <v>40.833890429498673</v>
      </c>
      <c r="G46" s="133">
        <v>43.524672472961889</v>
      </c>
      <c r="H46" s="133">
        <v>41.359793666568919</v>
      </c>
      <c r="I46" s="133">
        <v>38.386437032313054</v>
      </c>
      <c r="J46" s="148">
        <v>38.838939052523479</v>
      </c>
      <c r="K46" s="148">
        <v>39.979999999999997</v>
      </c>
      <c r="L46" s="148">
        <v>37.619999999999997</v>
      </c>
      <c r="M46" s="148">
        <v>37.57</v>
      </c>
      <c r="N46" s="148">
        <v>38.21</v>
      </c>
      <c r="O46" s="148">
        <v>36.299999999999997</v>
      </c>
      <c r="P46" s="148">
        <v>34.79</v>
      </c>
      <c r="Q46" s="148">
        <v>33.75</v>
      </c>
      <c r="R46" s="148">
        <v>33.46</v>
      </c>
      <c r="S46" s="148">
        <v>30.159999999999997</v>
      </c>
      <c r="T46" s="148">
        <v>28.189999999999998</v>
      </c>
      <c r="U46" s="148">
        <v>30.759999999999998</v>
      </c>
      <c r="V46" s="148">
        <v>29.12</v>
      </c>
      <c r="W46" s="148">
        <v>25.430000000000003</v>
      </c>
      <c r="X46" s="148">
        <v>26.97</v>
      </c>
      <c r="Y46" s="148">
        <v>28.799999999999997</v>
      </c>
      <c r="Z46" s="148">
        <v>26.46</v>
      </c>
    </row>
    <row r="47" spans="1:26" ht="12" customHeight="1">
      <c r="A47" s="125" t="s">
        <v>19</v>
      </c>
      <c r="B47" s="164">
        <v>21.846317033743404</v>
      </c>
      <c r="C47" s="164">
        <v>23.219569593530643</v>
      </c>
      <c r="D47" s="164">
        <v>31.69578635954371</v>
      </c>
      <c r="E47" s="133">
        <v>31.71565464423507</v>
      </c>
      <c r="F47" s="133">
        <v>25.359964586211213</v>
      </c>
      <c r="G47" s="133">
        <v>26.665775757296377</v>
      </c>
      <c r="H47" s="133">
        <v>24.851929421532166</v>
      </c>
      <c r="I47" s="133">
        <v>21.834927129057284</v>
      </c>
      <c r="J47" s="148">
        <v>23.533048054567178</v>
      </c>
      <c r="K47" s="148">
        <v>25.330000000000002</v>
      </c>
      <c r="L47" s="148">
        <v>24</v>
      </c>
      <c r="M47" s="148">
        <v>24.66</v>
      </c>
      <c r="N47" s="148">
        <v>23.93</v>
      </c>
      <c r="O47" s="148">
        <v>24.01</v>
      </c>
      <c r="P47" s="148">
        <v>22.02</v>
      </c>
      <c r="Q47" s="148">
        <v>22.14</v>
      </c>
      <c r="R47" s="148">
        <v>22.13</v>
      </c>
      <c r="S47" s="148">
        <v>19.46</v>
      </c>
      <c r="T47" s="148">
        <v>19.84</v>
      </c>
      <c r="U47" s="148">
        <v>21.4</v>
      </c>
      <c r="V47" s="148">
        <v>20.79</v>
      </c>
      <c r="W47" s="148">
        <v>19.809999999999999</v>
      </c>
      <c r="X47" s="148">
        <v>19.21</v>
      </c>
      <c r="Y47" s="148">
        <v>21.88</v>
      </c>
      <c r="Z47" s="148">
        <v>19.09</v>
      </c>
    </row>
    <row r="48" spans="1:26" ht="12" customHeight="1">
      <c r="A48" s="125" t="s">
        <v>20</v>
      </c>
      <c r="B48" s="164">
        <v>20.71689859071099</v>
      </c>
      <c r="C48" s="164">
        <v>22.279552204915383</v>
      </c>
      <c r="D48" s="164">
        <v>30.366066975188165</v>
      </c>
      <c r="E48" s="133">
        <v>32.842225815408334</v>
      </c>
      <c r="F48" s="133">
        <v>22.406361619885192</v>
      </c>
      <c r="G48" s="133">
        <v>23.736058771309253</v>
      </c>
      <c r="H48" s="133">
        <v>24.570152206410739</v>
      </c>
      <c r="I48" s="133">
        <v>20.859535990103943</v>
      </c>
      <c r="J48" s="148">
        <v>23.946598470993365</v>
      </c>
      <c r="K48" s="148">
        <v>22.57</v>
      </c>
      <c r="L48" s="148">
        <v>20.9</v>
      </c>
      <c r="M48" s="148">
        <v>22</v>
      </c>
      <c r="N48" s="148">
        <v>25.15</v>
      </c>
      <c r="O48" s="148">
        <v>26.939999999999998</v>
      </c>
      <c r="P48" s="148">
        <v>26.400000000000002</v>
      </c>
      <c r="Q48" s="148">
        <v>23.93</v>
      </c>
      <c r="R48" s="148">
        <v>22.720000000000002</v>
      </c>
      <c r="S48" s="148">
        <v>19.54</v>
      </c>
      <c r="T48" s="148">
        <v>19.89</v>
      </c>
      <c r="U48" s="148">
        <v>27.860000000000003</v>
      </c>
      <c r="V48" s="148">
        <v>22.18</v>
      </c>
      <c r="W48" s="148">
        <v>19.98</v>
      </c>
      <c r="X48" s="148">
        <v>19.470000000000002</v>
      </c>
      <c r="Y48" s="148">
        <v>24.13</v>
      </c>
      <c r="Z48" s="148">
        <v>17.46</v>
      </c>
    </row>
    <row r="49" spans="1:26" ht="12" customHeight="1">
      <c r="A49" s="125" t="s">
        <v>40</v>
      </c>
      <c r="B49" s="164">
        <v>17.679941466994087</v>
      </c>
      <c r="C49" s="164">
        <v>20.262175265912489</v>
      </c>
      <c r="D49" s="164">
        <v>24.330790342774375</v>
      </c>
      <c r="E49" s="133">
        <v>23.926936825350147</v>
      </c>
      <c r="F49" s="133">
        <v>20.583575494016067</v>
      </c>
      <c r="G49" s="133">
        <v>22.925898880335112</v>
      </c>
      <c r="H49" s="133">
        <v>20.154069691244963</v>
      </c>
      <c r="I49" s="133">
        <v>18.844899634767582</v>
      </c>
      <c r="J49" s="148">
        <v>22.032739356124011</v>
      </c>
      <c r="K49" s="148">
        <v>24.740000000000002</v>
      </c>
      <c r="L49" s="148">
        <v>21.29</v>
      </c>
      <c r="M49" s="148">
        <v>20.84</v>
      </c>
      <c r="N49" s="148">
        <v>22.78</v>
      </c>
      <c r="O49" s="148">
        <v>21.4</v>
      </c>
      <c r="P49" s="148">
        <v>20.560000000000002</v>
      </c>
      <c r="Q49" s="148">
        <v>20.059999999999999</v>
      </c>
      <c r="R49" s="148">
        <v>18.96</v>
      </c>
      <c r="S49" s="148">
        <v>18.829999999999998</v>
      </c>
      <c r="T49" s="148">
        <v>17.41</v>
      </c>
      <c r="U49" s="148">
        <v>19.009999999999998</v>
      </c>
      <c r="V49" s="148">
        <v>18.809999999999999</v>
      </c>
      <c r="W49" s="148">
        <v>16.950000000000003</v>
      </c>
      <c r="X49" s="148">
        <v>18.86</v>
      </c>
      <c r="Y49" s="148">
        <v>21.58</v>
      </c>
      <c r="Z49" s="148">
        <v>16.919999999999998</v>
      </c>
    </row>
    <row r="50" spans="1:26" ht="12" customHeight="1">
      <c r="A50" s="125" t="s">
        <v>41</v>
      </c>
      <c r="B50" s="164">
        <v>18.958088156400031</v>
      </c>
      <c r="C50" s="164">
        <v>21.751409874506987</v>
      </c>
      <c r="D50" s="164">
        <v>23.542726282602221</v>
      </c>
      <c r="E50" s="133">
        <v>25.687002504718677</v>
      </c>
      <c r="F50" s="133">
        <v>22.3410790324251</v>
      </c>
      <c r="G50" s="133">
        <v>22.367546016209229</v>
      </c>
      <c r="H50" s="133">
        <v>20.576998885135492</v>
      </c>
      <c r="I50" s="133">
        <v>18.575452183165467</v>
      </c>
      <c r="J50" s="148">
        <v>20.732115573117845</v>
      </c>
      <c r="K50" s="148">
        <v>22.770000000000003</v>
      </c>
      <c r="L50" s="148">
        <v>23.3</v>
      </c>
      <c r="M50" s="148">
        <v>19.88</v>
      </c>
      <c r="N50" s="148">
        <v>21.65</v>
      </c>
      <c r="O50" s="148">
        <v>20.11</v>
      </c>
      <c r="P50" s="148">
        <v>17.399999999999999</v>
      </c>
      <c r="Q50" s="148">
        <v>19.079999999999998</v>
      </c>
      <c r="R50" s="148">
        <v>20.75</v>
      </c>
      <c r="S50" s="148">
        <v>19.670000000000002</v>
      </c>
      <c r="T50" s="148">
        <v>18.170000000000002</v>
      </c>
      <c r="U50" s="148">
        <v>20.72</v>
      </c>
      <c r="V50" s="148">
        <v>19.54</v>
      </c>
      <c r="W50" s="148">
        <v>17.2</v>
      </c>
      <c r="X50" s="148">
        <v>18.310000000000002</v>
      </c>
      <c r="Y50" s="148">
        <v>19.27</v>
      </c>
      <c r="Z50" s="148">
        <v>16.68</v>
      </c>
    </row>
    <row r="51" spans="1:26" s="11" customFormat="1" ht="15" customHeight="1">
      <c r="A51" s="127" t="s">
        <v>21</v>
      </c>
      <c r="B51" s="165">
        <v>32.267295570122982</v>
      </c>
      <c r="C51" s="165">
        <v>34.033353040875156</v>
      </c>
      <c r="D51" s="165">
        <v>34.603354923442318</v>
      </c>
      <c r="E51" s="134">
        <v>35.045539639300124</v>
      </c>
      <c r="F51" s="134">
        <v>35.105037475540918</v>
      </c>
      <c r="G51" s="134">
        <v>36.584873001465425</v>
      </c>
      <c r="H51" s="134">
        <v>34.296757422338338</v>
      </c>
      <c r="I51" s="134">
        <v>32.382216053269822</v>
      </c>
      <c r="J51" s="149">
        <v>33.370520085216405</v>
      </c>
      <c r="K51" s="149">
        <v>34.410000000000004</v>
      </c>
      <c r="L51" s="149">
        <v>31.919999999999998</v>
      </c>
      <c r="M51" s="149">
        <v>32.32</v>
      </c>
      <c r="N51" s="149">
        <v>33.51</v>
      </c>
      <c r="O51" s="149">
        <v>32.129999999999995</v>
      </c>
      <c r="P51" s="149">
        <v>30.14</v>
      </c>
      <c r="Q51" s="149">
        <v>28.62</v>
      </c>
      <c r="R51" s="149">
        <v>27.189999999999998</v>
      </c>
      <c r="S51" s="149">
        <v>24.86</v>
      </c>
      <c r="T51" s="149">
        <v>23.34</v>
      </c>
      <c r="U51" s="149">
        <v>26.009999999999998</v>
      </c>
      <c r="V51" s="149">
        <v>25.069999999999997</v>
      </c>
      <c r="W51" s="149">
        <v>22.24</v>
      </c>
      <c r="X51" s="149">
        <v>23.830000000000002</v>
      </c>
      <c r="Y51" s="149">
        <v>25.94</v>
      </c>
      <c r="Z51" s="149">
        <v>22.5</v>
      </c>
    </row>
    <row r="52" spans="1:26" s="81" customFormat="1" ht="9" customHeight="1">
      <c r="A52" s="79" t="s">
        <v>181</v>
      </c>
      <c r="B52" s="80"/>
      <c r="C52" s="80"/>
      <c r="D52" s="80"/>
      <c r="E52" s="80"/>
      <c r="F52" s="80"/>
      <c r="G52" s="80"/>
      <c r="H52" s="80"/>
      <c r="I52" s="80"/>
      <c r="J52" s="80"/>
      <c r="K52" s="80"/>
      <c r="L52" s="80"/>
      <c r="M52" s="80"/>
      <c r="N52" s="80"/>
      <c r="O52" s="80"/>
      <c r="P52" s="80"/>
      <c r="Q52" s="80"/>
      <c r="R52" s="80"/>
      <c r="S52" s="80"/>
      <c r="T52" s="80"/>
      <c r="U52" s="80"/>
      <c r="V52" s="80"/>
      <c r="W52" s="80"/>
      <c r="X52" s="80"/>
      <c r="Y52" s="80"/>
      <c r="Z52" s="80"/>
    </row>
    <row r="53" spans="1:26" s="54" customFormat="1" ht="9" customHeight="1">
      <c r="A53" s="84" t="s">
        <v>158</v>
      </c>
      <c r="B53" s="80"/>
      <c r="C53" s="80"/>
      <c r="D53" s="80"/>
      <c r="E53" s="80"/>
      <c r="F53" s="80"/>
      <c r="G53" s="80"/>
      <c r="H53" s="80"/>
      <c r="I53" s="80"/>
    </row>
    <row r="54" spans="1:26" ht="4.5" customHeight="1">
      <c r="B54" s="5"/>
      <c r="C54" s="5"/>
      <c r="D54" s="5"/>
      <c r="E54" s="5"/>
      <c r="F54" s="5"/>
      <c r="G54" s="5"/>
      <c r="H54" s="5"/>
      <c r="I54" s="5"/>
    </row>
    <row r="55" spans="1:26" ht="18" customHeight="1">
      <c r="A55" s="146" t="s">
        <v>8</v>
      </c>
      <c r="B55" s="152">
        <v>2001</v>
      </c>
      <c r="C55" s="152">
        <v>2002</v>
      </c>
      <c r="D55" s="152">
        <v>2003</v>
      </c>
      <c r="E55" s="152">
        <v>2004</v>
      </c>
      <c r="F55" s="152">
        <v>2005</v>
      </c>
      <c r="G55" s="152">
        <v>2006</v>
      </c>
      <c r="H55" s="152">
        <v>2007</v>
      </c>
      <c r="I55" s="152">
        <v>2008</v>
      </c>
      <c r="J55" s="145">
        <v>2009</v>
      </c>
      <c r="K55" s="145">
        <v>2010</v>
      </c>
      <c r="L55" s="145">
        <v>2011</v>
      </c>
      <c r="M55" s="145">
        <v>2012</v>
      </c>
      <c r="N55" s="145">
        <v>2013</v>
      </c>
      <c r="O55" s="145">
        <v>2014</v>
      </c>
      <c r="P55" s="145">
        <v>2015</v>
      </c>
      <c r="Q55" s="145">
        <v>2016</v>
      </c>
      <c r="R55" s="145">
        <v>2017</v>
      </c>
      <c r="S55" s="145">
        <v>2018</v>
      </c>
      <c r="T55" s="145">
        <v>2019</v>
      </c>
      <c r="U55" s="145">
        <v>2020</v>
      </c>
      <c r="V55" s="145">
        <v>2021</v>
      </c>
      <c r="W55" s="145">
        <v>2022</v>
      </c>
      <c r="X55" s="145">
        <v>2023</v>
      </c>
      <c r="Y55" s="145">
        <v>2024</v>
      </c>
      <c r="Z55" s="145" t="s">
        <v>193</v>
      </c>
    </row>
    <row r="56" spans="1:26" ht="12" customHeight="1">
      <c r="A56" s="125" t="s">
        <v>9</v>
      </c>
      <c r="B56" s="164">
        <v>30.632139487027366</v>
      </c>
      <c r="C56" s="164">
        <v>32.386014452687412</v>
      </c>
      <c r="D56" s="164">
        <v>31.414869067173147</v>
      </c>
      <c r="E56" s="133">
        <v>32.10234508459596</v>
      </c>
      <c r="F56" s="133">
        <v>34.602640172353318</v>
      </c>
      <c r="G56" s="133">
        <v>34.933416881383955</v>
      </c>
      <c r="H56" s="133">
        <v>33.068236904175784</v>
      </c>
      <c r="I56" s="133">
        <v>30.955604918310716</v>
      </c>
      <c r="J56" s="148">
        <v>33.090744924309583</v>
      </c>
      <c r="K56" s="148">
        <v>34.479999999999997</v>
      </c>
      <c r="L56" s="148">
        <v>31.89</v>
      </c>
      <c r="M56" s="148">
        <v>32.49</v>
      </c>
      <c r="N56" s="148">
        <v>34.78</v>
      </c>
      <c r="O56" s="148">
        <v>33.78</v>
      </c>
      <c r="P56" s="148">
        <v>30.17</v>
      </c>
      <c r="Q56" s="148">
        <v>29.43</v>
      </c>
      <c r="R56" s="148">
        <v>27.29</v>
      </c>
      <c r="S56" s="148">
        <v>24.279999999999998</v>
      </c>
      <c r="T56" s="148">
        <v>22.869999999999997</v>
      </c>
      <c r="U56" s="148">
        <v>24.21</v>
      </c>
      <c r="V56" s="148">
        <v>23.74</v>
      </c>
      <c r="W56" s="148">
        <v>22.97</v>
      </c>
      <c r="X56" s="148">
        <v>23.380000000000003</v>
      </c>
      <c r="Y56" s="148">
        <v>26.26</v>
      </c>
      <c r="Z56" s="148">
        <v>24.14</v>
      </c>
    </row>
    <row r="57" spans="1:26" ht="12" customHeight="1">
      <c r="A57" s="125" t="s">
        <v>10</v>
      </c>
      <c r="B57" s="164">
        <v>19.000511612087383</v>
      </c>
      <c r="C57" s="164">
        <v>21.954220223777931</v>
      </c>
      <c r="D57" s="164">
        <v>23.253721905980765</v>
      </c>
      <c r="E57" s="133">
        <v>24.891662154727957</v>
      </c>
      <c r="F57" s="133">
        <v>24.043197513122802</v>
      </c>
      <c r="G57" s="133">
        <v>24.4795397753422</v>
      </c>
      <c r="H57" s="133">
        <v>22.073552239609473</v>
      </c>
      <c r="I57" s="133">
        <v>21.80762712608303</v>
      </c>
      <c r="J57" s="148">
        <v>24.113753759807278</v>
      </c>
      <c r="K57" s="148">
        <v>25.52</v>
      </c>
      <c r="L57" s="148">
        <v>22.42</v>
      </c>
      <c r="M57" s="148">
        <v>24.55</v>
      </c>
      <c r="N57" s="148">
        <v>25.629999999999995</v>
      </c>
      <c r="O57" s="148">
        <v>24.25</v>
      </c>
      <c r="P57" s="148">
        <v>23.52</v>
      </c>
      <c r="Q57" s="148">
        <v>22.040000000000003</v>
      </c>
      <c r="R57" s="148">
        <v>23.34</v>
      </c>
      <c r="S57" s="148">
        <v>20.630000000000003</v>
      </c>
      <c r="T57" s="148">
        <v>17.73</v>
      </c>
      <c r="U57" s="148">
        <v>19.88</v>
      </c>
      <c r="V57" s="148">
        <v>20.41</v>
      </c>
      <c r="W57" s="148">
        <v>19.63</v>
      </c>
      <c r="X57" s="148">
        <v>20.69</v>
      </c>
      <c r="Y57" s="148">
        <v>22.99</v>
      </c>
      <c r="Z57" s="148">
        <v>17.73</v>
      </c>
    </row>
    <row r="58" spans="1:26" ht="12" customHeight="1">
      <c r="A58" s="125" t="s">
        <v>23</v>
      </c>
      <c r="B58" s="164">
        <v>22.169568159491561</v>
      </c>
      <c r="C58" s="164">
        <v>24.269145948187628</v>
      </c>
      <c r="D58" s="164">
        <v>26.608795079330257</v>
      </c>
      <c r="E58" s="133">
        <v>27.190672962414968</v>
      </c>
      <c r="F58" s="133">
        <v>26.377598046268584</v>
      </c>
      <c r="G58" s="133">
        <v>26.527683929731488</v>
      </c>
      <c r="H58" s="133">
        <v>24.196782156159287</v>
      </c>
      <c r="I58" s="133">
        <v>23.267898558606372</v>
      </c>
      <c r="J58" s="148">
        <v>26.205694226988786</v>
      </c>
      <c r="K58" s="148">
        <v>29.580000000000002</v>
      </c>
      <c r="L58" s="148">
        <v>28.799999999999997</v>
      </c>
      <c r="M58" s="148">
        <v>28.12</v>
      </c>
      <c r="N58" s="148">
        <v>30.64</v>
      </c>
      <c r="O58" s="148">
        <v>27.51</v>
      </c>
      <c r="P58" s="148">
        <v>26.38</v>
      </c>
      <c r="Q58" s="148">
        <v>24.97</v>
      </c>
      <c r="R58" s="148">
        <v>22.85</v>
      </c>
      <c r="S58" s="148">
        <v>21.75</v>
      </c>
      <c r="T58" s="148">
        <v>20.990000000000002</v>
      </c>
      <c r="U58" s="148">
        <v>23.82</v>
      </c>
      <c r="V58" s="148">
        <v>22.84</v>
      </c>
      <c r="W58" s="148">
        <v>20.43</v>
      </c>
      <c r="X58" s="148">
        <v>20.440000000000001</v>
      </c>
      <c r="Y58" s="148">
        <v>21.85</v>
      </c>
      <c r="Z58" s="148">
        <v>21.59</v>
      </c>
    </row>
    <row r="59" spans="1:26" ht="12" customHeight="1">
      <c r="A59" s="125" t="s">
        <v>11</v>
      </c>
      <c r="B59" s="164">
        <v>31.975310756454338</v>
      </c>
      <c r="C59" s="164">
        <v>34.600044586458715</v>
      </c>
      <c r="D59" s="164">
        <v>36.120620745099799</v>
      </c>
      <c r="E59" s="133">
        <v>36.003021086132755</v>
      </c>
      <c r="F59" s="133">
        <v>36.214988425144213</v>
      </c>
      <c r="G59" s="133">
        <v>37.142921501082178</v>
      </c>
      <c r="H59" s="133">
        <v>33.63600049966918</v>
      </c>
      <c r="I59" s="133">
        <v>31.810136150733953</v>
      </c>
      <c r="J59" s="148">
        <v>33.259375163636243</v>
      </c>
      <c r="K59" s="148">
        <v>34.119999999999997</v>
      </c>
      <c r="L59" s="148">
        <v>31.75</v>
      </c>
      <c r="M59" s="148">
        <v>33.11</v>
      </c>
      <c r="N59" s="148">
        <v>34.33</v>
      </c>
      <c r="O59" s="148">
        <v>32.08</v>
      </c>
      <c r="P59" s="148">
        <v>29.43</v>
      </c>
      <c r="Q59" s="148">
        <v>27.66</v>
      </c>
      <c r="R59" s="148">
        <v>25.979999999999997</v>
      </c>
      <c r="S59" s="148">
        <v>24.5</v>
      </c>
      <c r="T59" s="148">
        <v>22.63</v>
      </c>
      <c r="U59" s="148">
        <v>25.44</v>
      </c>
      <c r="V59" s="148">
        <v>23.96</v>
      </c>
      <c r="W59" s="148">
        <v>20.89</v>
      </c>
      <c r="X59" s="148">
        <v>22.17</v>
      </c>
      <c r="Y59" s="148">
        <v>23.89</v>
      </c>
      <c r="Z59" s="148">
        <v>21.38</v>
      </c>
    </row>
    <row r="60" spans="1:26" ht="12" customHeight="1">
      <c r="A60" s="125" t="s">
        <v>12</v>
      </c>
      <c r="B60" s="164">
        <v>26.205894019469493</v>
      </c>
      <c r="C60" s="164">
        <v>28.591427210112279</v>
      </c>
      <c r="D60" s="164">
        <v>30.967348069599698</v>
      </c>
      <c r="E60" s="133">
        <v>30.694455130731274</v>
      </c>
      <c r="F60" s="133">
        <v>29.076901957354551</v>
      </c>
      <c r="G60" s="133">
        <v>28.766010091509397</v>
      </c>
      <c r="H60" s="133">
        <v>26.437827388551728</v>
      </c>
      <c r="I60" s="133">
        <v>24.765194898840477</v>
      </c>
      <c r="J60" s="148">
        <v>27.822482082270955</v>
      </c>
      <c r="K60" s="148">
        <v>29.92</v>
      </c>
      <c r="L60" s="148">
        <v>27.27</v>
      </c>
      <c r="M60" s="148">
        <v>27.189999999999998</v>
      </c>
      <c r="N60" s="148">
        <v>27.650000000000002</v>
      </c>
      <c r="O60" s="148">
        <v>26.32</v>
      </c>
      <c r="P60" s="148">
        <v>24.779999999999998</v>
      </c>
      <c r="Q60" s="148">
        <v>21.78</v>
      </c>
      <c r="R60" s="148">
        <v>20.399999999999999</v>
      </c>
      <c r="S60" s="148">
        <v>20.68</v>
      </c>
      <c r="T60" s="148">
        <v>17.91</v>
      </c>
      <c r="U60" s="148">
        <v>19.439999999999998</v>
      </c>
      <c r="V60" s="148">
        <v>19.78</v>
      </c>
      <c r="W60" s="148">
        <v>19.489999999999998</v>
      </c>
      <c r="X60" s="148">
        <v>21.25</v>
      </c>
      <c r="Y60" s="148">
        <v>21.89</v>
      </c>
      <c r="Z60" s="148">
        <v>19.309999999999999</v>
      </c>
    </row>
    <row r="61" spans="1:26" ht="12" customHeight="1">
      <c r="A61" s="125" t="s">
        <v>13</v>
      </c>
      <c r="B61" s="164">
        <v>23.661661268131716</v>
      </c>
      <c r="C61" s="164">
        <v>26.426894947431801</v>
      </c>
      <c r="D61" s="164">
        <v>25.61490990927291</v>
      </c>
      <c r="E61" s="133">
        <v>26.729129588059443</v>
      </c>
      <c r="F61" s="133">
        <v>28.157485824393095</v>
      </c>
      <c r="G61" s="133">
        <v>28.141029898882003</v>
      </c>
      <c r="H61" s="133">
        <v>26.427960394524248</v>
      </c>
      <c r="I61" s="133">
        <v>25.564486790406978</v>
      </c>
      <c r="J61" s="148">
        <v>30.232876866029102</v>
      </c>
      <c r="K61" s="148">
        <v>32.6</v>
      </c>
      <c r="L61" s="148">
        <v>30.830000000000002</v>
      </c>
      <c r="M61" s="148">
        <v>31.330000000000002</v>
      </c>
      <c r="N61" s="148">
        <v>33.26</v>
      </c>
      <c r="O61" s="148">
        <v>32.18</v>
      </c>
      <c r="P61" s="148">
        <v>29.659999999999997</v>
      </c>
      <c r="Q61" s="148">
        <v>26.200000000000003</v>
      </c>
      <c r="R61" s="148">
        <v>24.39</v>
      </c>
      <c r="S61" s="148">
        <v>25.85</v>
      </c>
      <c r="T61" s="148">
        <v>23.97</v>
      </c>
      <c r="U61" s="148">
        <v>25.31</v>
      </c>
      <c r="V61" s="148">
        <v>25.580000000000002</v>
      </c>
      <c r="W61" s="148">
        <v>22.55</v>
      </c>
      <c r="X61" s="148">
        <v>23.13</v>
      </c>
      <c r="Y61" s="148">
        <v>24.42</v>
      </c>
      <c r="Z61" s="148">
        <v>21.07</v>
      </c>
    </row>
    <row r="62" spans="1:26" ht="12" customHeight="1">
      <c r="A62" s="125" t="s">
        <v>14</v>
      </c>
      <c r="B62" s="164">
        <v>28.952107958568995</v>
      </c>
      <c r="C62" s="164">
        <v>31.375891886447544</v>
      </c>
      <c r="D62" s="164">
        <v>35.436222468628841</v>
      </c>
      <c r="E62" s="133">
        <v>34.910476605615457</v>
      </c>
      <c r="F62" s="133">
        <v>33.846866195758771</v>
      </c>
      <c r="G62" s="133">
        <v>33.835169882115665</v>
      </c>
      <c r="H62" s="133">
        <v>32.775640199209079</v>
      </c>
      <c r="I62" s="133">
        <v>30.126088193888563</v>
      </c>
      <c r="J62" s="148">
        <v>32.539532531979155</v>
      </c>
      <c r="K62" s="148">
        <v>35.089999999999996</v>
      </c>
      <c r="L62" s="148">
        <v>36.18</v>
      </c>
      <c r="M62" s="148">
        <v>35.980000000000004</v>
      </c>
      <c r="N62" s="148">
        <v>36.909999999999997</v>
      </c>
      <c r="O62" s="148">
        <v>34.19</v>
      </c>
      <c r="P62" s="148">
        <v>31.240000000000002</v>
      </c>
      <c r="Q62" s="148">
        <v>28.49</v>
      </c>
      <c r="R62" s="148">
        <v>26.96</v>
      </c>
      <c r="S62" s="148">
        <v>24.75</v>
      </c>
      <c r="T62" s="148">
        <v>24.36</v>
      </c>
      <c r="U62" s="148">
        <v>26.57</v>
      </c>
      <c r="V62" s="148">
        <v>25.480000000000004</v>
      </c>
      <c r="W62" s="148">
        <v>23.87</v>
      </c>
      <c r="X62" s="148">
        <v>25.759999999999998</v>
      </c>
      <c r="Y62" s="148">
        <v>26.06</v>
      </c>
      <c r="Z62" s="148">
        <v>23.75</v>
      </c>
    </row>
    <row r="63" spans="1:26" ht="12" customHeight="1">
      <c r="A63" s="125" t="s">
        <v>15</v>
      </c>
      <c r="B63" s="164">
        <v>22.59476627780327</v>
      </c>
      <c r="C63" s="164">
        <v>24.125723770846587</v>
      </c>
      <c r="D63" s="164">
        <v>26.142412899492761</v>
      </c>
      <c r="E63" s="133">
        <v>28.304253976242709</v>
      </c>
      <c r="F63" s="133">
        <v>26.094351043939707</v>
      </c>
      <c r="G63" s="133">
        <v>26.128685413870784</v>
      </c>
      <c r="H63" s="133">
        <v>24.814133052547511</v>
      </c>
      <c r="I63" s="133">
        <v>24.183525380418281</v>
      </c>
      <c r="J63" s="148">
        <v>27.164539491327556</v>
      </c>
      <c r="K63" s="148">
        <v>26.889999999999997</v>
      </c>
      <c r="L63" s="148">
        <v>26.240000000000002</v>
      </c>
      <c r="M63" s="148">
        <v>28.08</v>
      </c>
      <c r="N63" s="148">
        <v>28.470000000000002</v>
      </c>
      <c r="O63" s="148">
        <v>27.810000000000002</v>
      </c>
      <c r="P63" s="148">
        <v>26.47</v>
      </c>
      <c r="Q63" s="148">
        <v>23.98</v>
      </c>
      <c r="R63" s="148">
        <v>21.82</v>
      </c>
      <c r="S63" s="148">
        <v>19.900000000000002</v>
      </c>
      <c r="T63" s="148">
        <v>19.02</v>
      </c>
      <c r="U63" s="148">
        <v>22.24</v>
      </c>
      <c r="V63" s="148">
        <v>21.279999999999998</v>
      </c>
      <c r="W63" s="148">
        <v>17.549999999999997</v>
      </c>
      <c r="X63" s="148">
        <v>18.310000000000002</v>
      </c>
      <c r="Y63" s="148">
        <v>21.07</v>
      </c>
      <c r="Z63" s="148">
        <v>21.75</v>
      </c>
    </row>
    <row r="64" spans="1:26" ht="12" customHeight="1">
      <c r="A64" s="125" t="s">
        <v>5</v>
      </c>
      <c r="B64" s="164">
        <v>26.512035981284889</v>
      </c>
      <c r="C64" s="164">
        <v>28.439558431585183</v>
      </c>
      <c r="D64" s="164">
        <v>33.474335055333576</v>
      </c>
      <c r="E64" s="133">
        <v>34.102671404799324</v>
      </c>
      <c r="F64" s="133">
        <v>30.883550584843693</v>
      </c>
      <c r="G64" s="133">
        <v>31.904266457386598</v>
      </c>
      <c r="H64" s="133">
        <v>28.577692469730465</v>
      </c>
      <c r="I64" s="133">
        <v>26.154705006153289</v>
      </c>
      <c r="J64" s="148">
        <v>29.097825070825738</v>
      </c>
      <c r="K64" s="148">
        <v>29.95</v>
      </c>
      <c r="L64" s="148">
        <v>28.58</v>
      </c>
      <c r="M64" s="148">
        <v>28.449999999999996</v>
      </c>
      <c r="N64" s="148">
        <v>30.220000000000002</v>
      </c>
      <c r="O64" s="148">
        <v>27.639999999999997</v>
      </c>
      <c r="P64" s="148">
        <v>24.779999999999998</v>
      </c>
      <c r="Q64" s="148">
        <v>24.36</v>
      </c>
      <c r="R64" s="148">
        <v>23.66</v>
      </c>
      <c r="S64" s="148">
        <v>21.34</v>
      </c>
      <c r="T64" s="148">
        <v>18.12</v>
      </c>
      <c r="U64" s="148">
        <v>21.78</v>
      </c>
      <c r="V64" s="148">
        <v>21.85</v>
      </c>
      <c r="W64" s="148">
        <v>18.87</v>
      </c>
      <c r="X64" s="148">
        <v>19.100000000000001</v>
      </c>
      <c r="Y64" s="148">
        <v>19.78</v>
      </c>
      <c r="Z64" s="148">
        <v>16.23</v>
      </c>
    </row>
    <row r="65" spans="1:26" ht="12" customHeight="1">
      <c r="A65" s="125" t="s">
        <v>16</v>
      </c>
      <c r="B65" s="164">
        <v>24.540734528989002</v>
      </c>
      <c r="C65" s="164">
        <v>27.684741666549257</v>
      </c>
      <c r="D65" s="164">
        <v>27.542871344247299</v>
      </c>
      <c r="E65" s="133">
        <v>29.315467328880455</v>
      </c>
      <c r="F65" s="133">
        <v>29.526971867699466</v>
      </c>
      <c r="G65" s="133">
        <v>31.530369778426458</v>
      </c>
      <c r="H65" s="133">
        <v>29.063364130621778</v>
      </c>
      <c r="I65" s="133">
        <v>26.310391956076906</v>
      </c>
      <c r="J65" s="148">
        <v>29.684410803877785</v>
      </c>
      <c r="K65" s="148">
        <v>30.25</v>
      </c>
      <c r="L65" s="148">
        <v>27.950000000000003</v>
      </c>
      <c r="M65" s="148">
        <v>27.800000000000004</v>
      </c>
      <c r="N65" s="148">
        <v>30.53</v>
      </c>
      <c r="O65" s="148">
        <v>29.349999999999998</v>
      </c>
      <c r="P65" s="148">
        <v>26.38</v>
      </c>
      <c r="Q65" s="148">
        <v>24.12</v>
      </c>
      <c r="R65" s="148">
        <v>23.200000000000003</v>
      </c>
      <c r="S65" s="148">
        <v>22.35</v>
      </c>
      <c r="T65" s="148">
        <v>21.42</v>
      </c>
      <c r="U65" s="148">
        <v>23.79</v>
      </c>
      <c r="V65" s="148">
        <v>22.41</v>
      </c>
      <c r="W65" s="148">
        <v>19.97</v>
      </c>
      <c r="X65" s="148">
        <v>22.14</v>
      </c>
      <c r="Y65" s="148">
        <v>24.36</v>
      </c>
      <c r="Z65" s="148">
        <v>23.150000000000002</v>
      </c>
    </row>
    <row r="66" spans="1:26" ht="12" customHeight="1">
      <c r="A66" s="125" t="s">
        <v>17</v>
      </c>
      <c r="B66" s="164">
        <v>31.641355511456538</v>
      </c>
      <c r="C66" s="164">
        <v>33.926142950422886</v>
      </c>
      <c r="D66" s="164">
        <v>33.809115957218751</v>
      </c>
      <c r="E66" s="133">
        <v>37.16646515147189</v>
      </c>
      <c r="F66" s="133">
        <v>38.540225225215949</v>
      </c>
      <c r="G66" s="133">
        <v>40.673548646308696</v>
      </c>
      <c r="H66" s="133">
        <v>34.248021863119625</v>
      </c>
      <c r="I66" s="133">
        <v>31.641192777234213</v>
      </c>
      <c r="J66" s="148">
        <v>32.237524512137092</v>
      </c>
      <c r="K66" s="148">
        <v>35.099999999999994</v>
      </c>
      <c r="L66" s="148">
        <v>30.45</v>
      </c>
      <c r="M66" s="148">
        <v>29.270000000000003</v>
      </c>
      <c r="N66" s="148">
        <v>32.72</v>
      </c>
      <c r="O66" s="148">
        <v>31.06</v>
      </c>
      <c r="P66" s="148">
        <v>27.68</v>
      </c>
      <c r="Q66" s="148">
        <v>26.040000000000003</v>
      </c>
      <c r="R66" s="148">
        <v>24.92</v>
      </c>
      <c r="S66" s="148">
        <v>21.740000000000002</v>
      </c>
      <c r="T66" s="148">
        <v>20.260000000000002</v>
      </c>
      <c r="U66" s="148">
        <v>22.97</v>
      </c>
      <c r="V66" s="148">
        <v>23.05</v>
      </c>
      <c r="W66" s="148">
        <v>19.559999999999999</v>
      </c>
      <c r="X66" s="148">
        <v>21.490000000000002</v>
      </c>
      <c r="Y66" s="148">
        <v>23.369999999999997</v>
      </c>
      <c r="Z66" s="148">
        <v>22.23</v>
      </c>
    </row>
    <row r="67" spans="1:26" ht="12" customHeight="1">
      <c r="A67" s="125" t="s">
        <v>24</v>
      </c>
      <c r="B67" s="164">
        <v>37.317439812910216</v>
      </c>
      <c r="C67" s="164">
        <v>39.808865165356416</v>
      </c>
      <c r="D67" s="164">
        <v>38.329398481098785</v>
      </c>
      <c r="E67" s="133">
        <v>37.90385125220525</v>
      </c>
      <c r="F67" s="133">
        <v>40.536224450714421</v>
      </c>
      <c r="G67" s="133">
        <v>41.509734640120541</v>
      </c>
      <c r="H67" s="133">
        <v>40.606787778935519</v>
      </c>
      <c r="I67" s="133">
        <v>38.840432657641394</v>
      </c>
      <c r="J67" s="148">
        <v>40.936131299885673</v>
      </c>
      <c r="K67" s="148">
        <v>40.839999999999996</v>
      </c>
      <c r="L67" s="148">
        <v>37.57</v>
      </c>
      <c r="M67" s="148">
        <v>38.129999999999995</v>
      </c>
      <c r="N67" s="148">
        <v>40.39</v>
      </c>
      <c r="O67" s="148">
        <v>39.35</v>
      </c>
      <c r="P67" s="148">
        <v>37.669999999999995</v>
      </c>
      <c r="Q67" s="148">
        <v>34.089999999999996</v>
      </c>
      <c r="R67" s="148">
        <v>31.8</v>
      </c>
      <c r="S67" s="148">
        <v>30.570000000000004</v>
      </c>
      <c r="T67" s="148">
        <v>27.529999999999998</v>
      </c>
      <c r="U67" s="148">
        <v>31</v>
      </c>
      <c r="V67" s="148">
        <v>31.879999999999995</v>
      </c>
      <c r="W67" s="148">
        <v>28.73</v>
      </c>
      <c r="X67" s="148">
        <v>30.159999999999997</v>
      </c>
      <c r="Y67" s="148">
        <v>32.550000000000004</v>
      </c>
      <c r="Z67" s="148">
        <v>29.45</v>
      </c>
    </row>
    <row r="68" spans="1:26" ht="12" customHeight="1">
      <c r="A68" s="125" t="s">
        <v>28</v>
      </c>
      <c r="B68" s="164">
        <v>34.818544744655746</v>
      </c>
      <c r="C68" s="164">
        <v>35.189381678174406</v>
      </c>
      <c r="D68" s="164">
        <v>39.651466860704303</v>
      </c>
      <c r="E68" s="133">
        <v>40.978056704490577</v>
      </c>
      <c r="F68" s="133">
        <v>37.467404378429123</v>
      </c>
      <c r="G68" s="133">
        <v>36.820121008862351</v>
      </c>
      <c r="H68" s="133">
        <v>34.063341932819874</v>
      </c>
      <c r="I68" s="133">
        <v>31.331353844435245</v>
      </c>
      <c r="J68" s="148">
        <v>33.921645722500315</v>
      </c>
      <c r="K68" s="148">
        <v>34.99</v>
      </c>
      <c r="L68" s="148">
        <v>33.82</v>
      </c>
      <c r="M68" s="148">
        <v>32.58</v>
      </c>
      <c r="N68" s="148">
        <v>35.120000000000005</v>
      </c>
      <c r="O68" s="148">
        <v>33.68</v>
      </c>
      <c r="P68" s="148">
        <v>29.909999999999997</v>
      </c>
      <c r="Q68" s="148">
        <v>26.93</v>
      </c>
      <c r="R68" s="148">
        <v>25.83</v>
      </c>
      <c r="S68" s="148">
        <v>24.060000000000002</v>
      </c>
      <c r="T68" s="148">
        <v>21.959999999999997</v>
      </c>
      <c r="U68" s="148">
        <v>24.43</v>
      </c>
      <c r="V68" s="148">
        <v>23.990000000000002</v>
      </c>
      <c r="W68" s="148">
        <v>21.4</v>
      </c>
      <c r="X68" s="148">
        <v>21.68</v>
      </c>
      <c r="Y68" s="148">
        <v>21.38</v>
      </c>
      <c r="Z68" s="148">
        <v>21.57</v>
      </c>
    </row>
    <row r="69" spans="1:26" ht="12" customHeight="1">
      <c r="A69" s="125" t="s">
        <v>42</v>
      </c>
      <c r="B69" s="164">
        <v>38.954338199229419</v>
      </c>
      <c r="C69" s="164">
        <v>40.188023323678713</v>
      </c>
      <c r="D69" s="164">
        <v>38.934659796368791</v>
      </c>
      <c r="E69" s="133">
        <v>41.244367524318349</v>
      </c>
      <c r="F69" s="133">
        <v>43.679716415273241</v>
      </c>
      <c r="G69" s="133">
        <v>43.430864337451411</v>
      </c>
      <c r="H69" s="133">
        <v>40.03137560906174</v>
      </c>
      <c r="I69" s="133">
        <v>37.090924741793337</v>
      </c>
      <c r="J69" s="148">
        <v>38.330052102892907</v>
      </c>
      <c r="K69" s="148">
        <v>40</v>
      </c>
      <c r="L69" s="148">
        <v>37.419999999999995</v>
      </c>
      <c r="M69" s="148">
        <v>39.81</v>
      </c>
      <c r="N69" s="148">
        <v>40.83</v>
      </c>
      <c r="O69" s="148">
        <v>38.080000000000005</v>
      </c>
      <c r="P69" s="148">
        <v>36.85</v>
      </c>
      <c r="Q69" s="148">
        <v>32.86</v>
      </c>
      <c r="R69" s="148">
        <v>28.970000000000002</v>
      </c>
      <c r="S69" s="148">
        <v>25.89</v>
      </c>
      <c r="T69" s="148">
        <v>23.150000000000002</v>
      </c>
      <c r="U69" s="148">
        <v>25.86</v>
      </c>
      <c r="V69" s="148">
        <v>26.19</v>
      </c>
      <c r="W69" s="148">
        <v>23.39</v>
      </c>
      <c r="X69" s="148">
        <v>22.770000000000003</v>
      </c>
      <c r="Y69" s="148">
        <v>25.790000000000003</v>
      </c>
      <c r="Z69" s="148">
        <v>26.69</v>
      </c>
    </row>
    <row r="70" spans="1:26" ht="12" customHeight="1">
      <c r="A70" s="125" t="s">
        <v>18</v>
      </c>
      <c r="B70" s="164">
        <v>35.250557228292777</v>
      </c>
      <c r="C70" s="164">
        <v>36.578595261055177</v>
      </c>
      <c r="D70" s="164">
        <v>36.28644343151138</v>
      </c>
      <c r="E70" s="133">
        <v>37.125600271183494</v>
      </c>
      <c r="F70" s="133">
        <v>38.222568177211095</v>
      </c>
      <c r="G70" s="133">
        <v>40.044550620260395</v>
      </c>
      <c r="H70" s="133">
        <v>37.373372588969247</v>
      </c>
      <c r="I70" s="133">
        <v>34.43876806229634</v>
      </c>
      <c r="J70" s="148">
        <v>36.06856587734341</v>
      </c>
      <c r="K70" s="148">
        <v>37.409999999999997</v>
      </c>
      <c r="L70" s="148">
        <v>35.22</v>
      </c>
      <c r="M70" s="148">
        <v>35.32</v>
      </c>
      <c r="N70" s="148">
        <v>36.82</v>
      </c>
      <c r="O70" s="148">
        <v>35.28</v>
      </c>
      <c r="P70" s="148">
        <v>32.690000000000005</v>
      </c>
      <c r="Q70" s="148">
        <v>30.25</v>
      </c>
      <c r="R70" s="148">
        <v>29.970000000000002</v>
      </c>
      <c r="S70" s="148">
        <v>27.889999999999997</v>
      </c>
      <c r="T70" s="148">
        <v>26.029999999999998</v>
      </c>
      <c r="U70" s="148">
        <v>27.37</v>
      </c>
      <c r="V70" s="148">
        <v>26.240000000000002</v>
      </c>
      <c r="W70" s="148">
        <v>24.5</v>
      </c>
      <c r="X70" s="148">
        <v>25.25</v>
      </c>
      <c r="Y70" s="148">
        <v>26.450000000000003</v>
      </c>
      <c r="Z70" s="148">
        <v>25.85</v>
      </c>
    </row>
    <row r="71" spans="1:26" ht="12" customHeight="1">
      <c r="A71" s="125" t="s">
        <v>19</v>
      </c>
      <c r="B71" s="164">
        <v>21.49798050546606</v>
      </c>
      <c r="C71" s="164">
        <v>23.776470902334658</v>
      </c>
      <c r="D71" s="164">
        <v>28.169836971990662</v>
      </c>
      <c r="E71" s="133">
        <v>28.299066019095626</v>
      </c>
      <c r="F71" s="133">
        <v>25.060042469281534</v>
      </c>
      <c r="G71" s="133">
        <v>27.184345809108613</v>
      </c>
      <c r="H71" s="133">
        <v>25.047725658130886</v>
      </c>
      <c r="I71" s="133">
        <v>22.373158114869742</v>
      </c>
      <c r="J71" s="148">
        <v>24.284142843670327</v>
      </c>
      <c r="K71" s="148">
        <v>26.8</v>
      </c>
      <c r="L71" s="148">
        <v>25.44</v>
      </c>
      <c r="M71" s="148">
        <v>25.929999999999996</v>
      </c>
      <c r="N71" s="148">
        <v>26.97</v>
      </c>
      <c r="O71" s="148">
        <v>25.88</v>
      </c>
      <c r="P71" s="148">
        <v>23.169999999999998</v>
      </c>
      <c r="Q71" s="148">
        <v>22.13</v>
      </c>
      <c r="R71" s="148">
        <v>22.07</v>
      </c>
      <c r="S71" s="148">
        <v>19.650000000000002</v>
      </c>
      <c r="T71" s="148">
        <v>18.82</v>
      </c>
      <c r="U71" s="148">
        <v>22.189999999999998</v>
      </c>
      <c r="V71" s="148">
        <v>22.720000000000002</v>
      </c>
      <c r="W71" s="148">
        <v>19.93</v>
      </c>
      <c r="X71" s="148">
        <v>20.76</v>
      </c>
      <c r="Y71" s="148">
        <v>22.42</v>
      </c>
      <c r="Z71" s="148">
        <v>20.22</v>
      </c>
    </row>
    <row r="72" spans="1:26" ht="12" customHeight="1">
      <c r="A72" s="125" t="s">
        <v>20</v>
      </c>
      <c r="B72" s="164">
        <v>20.560706938944868</v>
      </c>
      <c r="C72" s="164">
        <v>23.167921442878626</v>
      </c>
      <c r="D72" s="164">
        <v>27.578387056554138</v>
      </c>
      <c r="E72" s="133">
        <v>28.904340424474679</v>
      </c>
      <c r="F72" s="133">
        <v>24.137744190216324</v>
      </c>
      <c r="G72" s="133">
        <v>25.742940533865958</v>
      </c>
      <c r="H72" s="133">
        <v>26.186089171266197</v>
      </c>
      <c r="I72" s="133">
        <v>23.568787557280967</v>
      </c>
      <c r="J72" s="148">
        <v>25.417146125149497</v>
      </c>
      <c r="K72" s="148">
        <v>24.87</v>
      </c>
      <c r="L72" s="148">
        <v>22.3</v>
      </c>
      <c r="M72" s="148">
        <v>25.319999999999997</v>
      </c>
      <c r="N72" s="148">
        <v>28.82</v>
      </c>
      <c r="O72" s="148">
        <v>29.21</v>
      </c>
      <c r="P72" s="148">
        <v>26.729999999999997</v>
      </c>
      <c r="Q72" s="148">
        <v>24.83</v>
      </c>
      <c r="R72" s="148">
        <v>24.279999999999998</v>
      </c>
      <c r="S72" s="148">
        <v>21.84</v>
      </c>
      <c r="T72" s="148">
        <v>21.37</v>
      </c>
      <c r="U72" s="148">
        <v>27.77</v>
      </c>
      <c r="V72" s="148">
        <v>25.28</v>
      </c>
      <c r="W72" s="148">
        <v>22.58</v>
      </c>
      <c r="X72" s="148">
        <v>23.13</v>
      </c>
      <c r="Y72" s="148">
        <v>24.65</v>
      </c>
      <c r="Z72" s="148">
        <v>20.36</v>
      </c>
    </row>
    <row r="73" spans="1:26" ht="12" customHeight="1">
      <c r="A73" s="125" t="s">
        <v>40</v>
      </c>
      <c r="B73" s="164">
        <v>18.800050346319196</v>
      </c>
      <c r="C73" s="164">
        <v>21.234302257498168</v>
      </c>
      <c r="D73" s="164">
        <v>23.340009517931307</v>
      </c>
      <c r="E73" s="133">
        <v>23.466375141480615</v>
      </c>
      <c r="F73" s="133">
        <v>22.610886501930764</v>
      </c>
      <c r="G73" s="133">
        <v>24.736730742899525</v>
      </c>
      <c r="H73" s="133">
        <v>22.002805251340078</v>
      </c>
      <c r="I73" s="133">
        <v>20.52119606517099</v>
      </c>
      <c r="J73" s="148">
        <v>23.712495396841632</v>
      </c>
      <c r="K73" s="148">
        <v>26.229999999999997</v>
      </c>
      <c r="L73" s="148">
        <v>24.37</v>
      </c>
      <c r="M73" s="148">
        <v>23.52</v>
      </c>
      <c r="N73" s="148">
        <v>24.68</v>
      </c>
      <c r="O73" s="148">
        <v>23.990000000000002</v>
      </c>
      <c r="P73" s="148">
        <v>22.85</v>
      </c>
      <c r="Q73" s="148">
        <v>22.68</v>
      </c>
      <c r="R73" s="148">
        <v>21.85</v>
      </c>
      <c r="S73" s="148">
        <v>21.58</v>
      </c>
      <c r="T73" s="148">
        <v>19.46</v>
      </c>
      <c r="U73" s="148">
        <v>21.59</v>
      </c>
      <c r="V73" s="148">
        <v>20.72</v>
      </c>
      <c r="W73" s="148">
        <v>18.8</v>
      </c>
      <c r="X73" s="148">
        <v>20.36</v>
      </c>
      <c r="Y73" s="148">
        <v>21.58</v>
      </c>
      <c r="Z73" s="148">
        <v>17.29</v>
      </c>
    </row>
    <row r="74" spans="1:26" ht="12" customHeight="1">
      <c r="A74" s="125" t="s">
        <v>41</v>
      </c>
      <c r="B74" s="164">
        <v>17.654858274730973</v>
      </c>
      <c r="C74" s="164">
        <v>20.506375933236544</v>
      </c>
      <c r="D74" s="164">
        <v>22.664696833443951</v>
      </c>
      <c r="E74" s="133">
        <v>23.772715715898933</v>
      </c>
      <c r="F74" s="133">
        <v>22.954700332501389</v>
      </c>
      <c r="G74" s="133">
        <v>22.393350437143202</v>
      </c>
      <c r="H74" s="133">
        <v>21.330287580165759</v>
      </c>
      <c r="I74" s="133">
        <v>19.719023856810995</v>
      </c>
      <c r="J74" s="148">
        <v>20.467013862406336</v>
      </c>
      <c r="K74" s="148">
        <v>22.49</v>
      </c>
      <c r="L74" s="148">
        <v>22.32</v>
      </c>
      <c r="M74" s="148">
        <v>21.82</v>
      </c>
      <c r="N74" s="148">
        <v>23.169999999999998</v>
      </c>
      <c r="O74" s="148">
        <v>22.46</v>
      </c>
      <c r="P74" s="148">
        <v>20.3</v>
      </c>
      <c r="Q74" s="148">
        <v>20.32</v>
      </c>
      <c r="R74" s="148">
        <v>20.8</v>
      </c>
      <c r="S74" s="148">
        <v>19.39</v>
      </c>
      <c r="T74" s="148">
        <v>18.029999999999998</v>
      </c>
      <c r="U74" s="148">
        <v>21.08</v>
      </c>
      <c r="V74" s="148">
        <v>21.32</v>
      </c>
      <c r="W74" s="148">
        <v>17.649999999999999</v>
      </c>
      <c r="X74" s="148">
        <v>18.18</v>
      </c>
      <c r="Y74" s="148">
        <v>18.89</v>
      </c>
      <c r="Z74" s="148">
        <v>17.309999999999999</v>
      </c>
    </row>
    <row r="75" spans="1:26" s="11" customFormat="1" ht="15" customHeight="1">
      <c r="A75" s="127" t="s">
        <v>21</v>
      </c>
      <c r="B75" s="165">
        <v>29.974587211112841</v>
      </c>
      <c r="C75" s="165">
        <v>32.050288669309154</v>
      </c>
      <c r="D75" s="165">
        <v>33.07635840889256</v>
      </c>
      <c r="E75" s="134">
        <v>33.61061649902647</v>
      </c>
      <c r="F75" s="134">
        <v>33.725209895701568</v>
      </c>
      <c r="G75" s="134">
        <v>34.559230882174234</v>
      </c>
      <c r="H75" s="134">
        <v>32.136873632461892</v>
      </c>
      <c r="I75" s="134">
        <v>29.989124381584482</v>
      </c>
      <c r="J75" s="149">
        <v>32.204377506649621</v>
      </c>
      <c r="K75" s="149">
        <v>33.520000000000003</v>
      </c>
      <c r="L75" s="149">
        <v>31.419999999999998</v>
      </c>
      <c r="M75" s="149">
        <v>31.830000000000002</v>
      </c>
      <c r="N75" s="149">
        <v>33.54</v>
      </c>
      <c r="O75" s="149">
        <v>31.97</v>
      </c>
      <c r="P75" s="149">
        <v>29.42</v>
      </c>
      <c r="Q75" s="149">
        <v>27.450000000000003</v>
      </c>
      <c r="R75" s="149">
        <v>26.119999999999997</v>
      </c>
      <c r="S75" s="149">
        <v>24.36</v>
      </c>
      <c r="T75" s="149">
        <v>22.49</v>
      </c>
      <c r="U75" s="149">
        <v>24.94</v>
      </c>
      <c r="V75" s="149">
        <v>24.4</v>
      </c>
      <c r="W75" s="149">
        <v>22.08</v>
      </c>
      <c r="X75" s="149">
        <v>23.04</v>
      </c>
      <c r="Y75" s="149">
        <v>24.69</v>
      </c>
      <c r="Z75" s="149">
        <v>22.56</v>
      </c>
    </row>
    <row r="76" spans="1:26" s="81" customFormat="1" ht="9" customHeight="1">
      <c r="A76" s="79" t="s">
        <v>181</v>
      </c>
      <c r="B76" s="80"/>
      <c r="C76" s="80"/>
      <c r="D76" s="80"/>
      <c r="E76" s="80"/>
      <c r="F76" s="80"/>
      <c r="G76" s="80"/>
      <c r="H76" s="80"/>
      <c r="I76" s="80"/>
      <c r="J76" s="80"/>
      <c r="K76" s="80"/>
      <c r="L76" s="80"/>
      <c r="M76" s="80"/>
      <c r="N76" s="80"/>
      <c r="O76" s="80"/>
      <c r="P76" s="80"/>
      <c r="Q76" s="80"/>
      <c r="R76" s="80"/>
      <c r="S76" s="80"/>
      <c r="T76" s="80"/>
      <c r="U76" s="80"/>
      <c r="V76" s="80"/>
      <c r="W76" s="80"/>
      <c r="X76" s="80"/>
      <c r="Y76" s="80"/>
      <c r="Z76" s="80"/>
    </row>
    <row r="77" spans="1:26" s="79" customFormat="1" ht="9" customHeight="1">
      <c r="A77" s="84" t="s">
        <v>157</v>
      </c>
    </row>
    <row r="79" spans="1:26">
      <c r="B79" s="5"/>
      <c r="C79" s="5"/>
      <c r="D79" s="5"/>
      <c r="E79" s="5"/>
      <c r="F79" s="5"/>
      <c r="G79" s="5"/>
      <c r="H79" s="5"/>
      <c r="I79" s="5"/>
    </row>
    <row r="80" spans="1:26">
      <c r="A80" s="11"/>
      <c r="B80" s="5"/>
      <c r="C80" s="5"/>
      <c r="D80" s="5"/>
      <c r="E80" s="5"/>
      <c r="F80" s="5"/>
      <c r="G80" s="5"/>
      <c r="H80" s="5"/>
      <c r="I80" s="5"/>
    </row>
    <row r="81" spans="1:9">
      <c r="B81" s="5"/>
      <c r="C81" s="5"/>
      <c r="D81" s="5"/>
      <c r="E81" s="5"/>
      <c r="F81" s="5"/>
      <c r="G81" s="5"/>
      <c r="H81" s="5"/>
      <c r="I81" s="5"/>
    </row>
    <row r="82" spans="1:9">
      <c r="B82" s="5"/>
      <c r="C82" s="5"/>
      <c r="D82" s="5"/>
      <c r="E82" s="5"/>
      <c r="F82" s="5"/>
      <c r="G82" s="5"/>
      <c r="H82" s="5"/>
      <c r="I82" s="5"/>
    </row>
    <row r="83" spans="1:9">
      <c r="B83" s="5"/>
      <c r="C83" s="5"/>
      <c r="D83" s="5"/>
      <c r="E83" s="5"/>
      <c r="F83" s="5"/>
      <c r="G83" s="5"/>
      <c r="H83" s="5"/>
      <c r="I83" s="5"/>
    </row>
    <row r="84" spans="1:9">
      <c r="B84" s="5"/>
      <c r="C84" s="5"/>
      <c r="D84" s="5"/>
      <c r="E84" s="5"/>
      <c r="F84" s="5"/>
      <c r="G84" s="5"/>
      <c r="H84" s="5"/>
      <c r="I84" s="5"/>
    </row>
    <row r="85" spans="1:9">
      <c r="B85" s="5"/>
      <c r="C85" s="5"/>
      <c r="D85" s="5"/>
      <c r="E85" s="5"/>
      <c r="F85" s="5"/>
      <c r="G85" s="5"/>
      <c r="H85" s="5"/>
      <c r="I85" s="5"/>
    </row>
    <row r="86" spans="1:9">
      <c r="A86" s="11"/>
      <c r="B86" s="5"/>
      <c r="C86" s="5"/>
      <c r="D86" s="5"/>
      <c r="E86" s="5"/>
      <c r="F86" s="5"/>
      <c r="G86" s="5"/>
      <c r="H86" s="5"/>
      <c r="I86" s="5"/>
    </row>
    <row r="87" spans="1:9">
      <c r="B87" s="5"/>
      <c r="C87" s="5"/>
      <c r="D87" s="5"/>
      <c r="E87" s="5"/>
      <c r="F87" s="5"/>
      <c r="G87" s="5"/>
      <c r="H87" s="5"/>
      <c r="I87" s="5"/>
    </row>
    <row r="88" spans="1:9">
      <c r="B88" s="5"/>
      <c r="C88" s="5"/>
      <c r="D88" s="5"/>
      <c r="E88" s="5"/>
      <c r="F88" s="5"/>
      <c r="G88" s="5"/>
      <c r="H88" s="5"/>
      <c r="I88" s="5"/>
    </row>
    <row r="89" spans="1:9">
      <c r="B89" s="5"/>
      <c r="C89" s="5"/>
      <c r="D89" s="5"/>
      <c r="E89" s="5"/>
      <c r="F89" s="5"/>
      <c r="G89" s="5"/>
      <c r="H89" s="5"/>
      <c r="I89" s="5"/>
    </row>
    <row r="90" spans="1:9">
      <c r="B90" s="5"/>
      <c r="C90" s="5"/>
      <c r="D90" s="5"/>
      <c r="E90" s="5"/>
      <c r="F90" s="5"/>
      <c r="G90" s="5"/>
      <c r="H90" s="5"/>
      <c r="I90" s="5"/>
    </row>
    <row r="91" spans="1:9">
      <c r="B91" s="5"/>
      <c r="C91" s="5"/>
      <c r="D91" s="5"/>
      <c r="E91" s="5"/>
      <c r="F91" s="5"/>
      <c r="G91" s="5"/>
      <c r="H91" s="5"/>
      <c r="I91" s="5"/>
    </row>
    <row r="92" spans="1:9">
      <c r="B92" s="5"/>
      <c r="C92" s="5"/>
      <c r="D92" s="5"/>
      <c r="E92" s="5"/>
      <c r="F92" s="5"/>
      <c r="G92" s="5"/>
      <c r="H92" s="5"/>
      <c r="I92" s="5"/>
    </row>
    <row r="93" spans="1:9">
      <c r="B93" s="5"/>
      <c r="C93" s="5"/>
      <c r="D93" s="5"/>
      <c r="E93" s="5"/>
      <c r="F93" s="5"/>
      <c r="G93" s="5"/>
      <c r="H93" s="5"/>
      <c r="I93" s="5"/>
    </row>
    <row r="94" spans="1:9">
      <c r="B94" s="5"/>
      <c r="C94" s="5"/>
      <c r="D94" s="5"/>
      <c r="E94" s="5"/>
      <c r="F94" s="5"/>
      <c r="G94" s="5"/>
      <c r="H94" s="5"/>
      <c r="I94" s="5"/>
    </row>
    <row r="95" spans="1:9">
      <c r="B95" s="5"/>
      <c r="C95" s="5"/>
      <c r="D95" s="5"/>
      <c r="E95" s="5"/>
      <c r="F95" s="5"/>
      <c r="G95" s="5"/>
      <c r="H95" s="5"/>
      <c r="I95" s="5"/>
    </row>
    <row r="96" spans="1:9">
      <c r="B96" s="5"/>
      <c r="C96" s="5"/>
      <c r="D96" s="5"/>
      <c r="E96" s="5"/>
      <c r="F96" s="5"/>
      <c r="G96" s="5"/>
      <c r="H96" s="5"/>
      <c r="I96" s="5"/>
    </row>
    <row r="97" spans="2:9">
      <c r="B97" s="5"/>
      <c r="C97" s="5"/>
      <c r="D97" s="5"/>
      <c r="E97" s="5"/>
      <c r="F97" s="5"/>
      <c r="G97" s="5"/>
      <c r="H97" s="5"/>
      <c r="I97" s="5"/>
    </row>
    <row r="98" spans="2:9">
      <c r="B98" s="5"/>
      <c r="C98" s="5"/>
      <c r="D98" s="5"/>
      <c r="E98" s="5"/>
      <c r="F98" s="5"/>
      <c r="G98" s="5"/>
      <c r="H98" s="5"/>
      <c r="I98" s="5"/>
    </row>
    <row r="99" spans="2:9">
      <c r="B99" s="5"/>
      <c r="C99" s="5"/>
      <c r="D99" s="5"/>
      <c r="E99" s="5"/>
      <c r="F99" s="5"/>
      <c r="G99" s="5"/>
      <c r="H99" s="5"/>
      <c r="I99" s="5"/>
    </row>
  </sheetData>
  <phoneticPr fontId="7" type="noConversion"/>
  <hyperlinks>
    <hyperlink ref="Z1" location="F!A1" display="Retour au menu" xr:uid="{8E350FF3-C9B3-447D-9F26-C4DB8A5490FC}"/>
  </hyperlinks>
  <pageMargins left="0.7" right="0.7" top="0.75" bottom="0.75" header="0.3" footer="0.3"/>
  <pageSetup paperSize="9" scale="53" fitToHeight="2" orientation="landscape" r:id="rId1"/>
  <headerFooter alignWithMargins="0">
    <oddFooter>&amp;L&amp;8&amp;K002060Le marché du travail bruxellois : Données statistiques - Caractéristiques des communes de la Région bruxelloise
Elaboration : view.brussels, www.actiris.be&amp;R&amp;8F &amp;P</oddFooter>
  </headerFooter>
  <rowBreaks count="2" manualBreakCount="2">
    <brk id="29" max="25" man="1"/>
    <brk id="53" max="25"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W74"/>
  <sheetViews>
    <sheetView showGridLines="0" zoomScaleNormal="100" zoomScaleSheetLayoutView="80" workbookViewId="0"/>
  </sheetViews>
  <sheetFormatPr baseColWidth="10" defaultColWidth="10.28515625" defaultRowHeight="11.25"/>
  <cols>
    <col min="1" max="1" width="23" style="5" customWidth="1"/>
    <col min="2" max="15" width="9.7109375" style="5" customWidth="1"/>
    <col min="16" max="18" width="8.7109375" style="5" customWidth="1"/>
    <col min="19" max="16384" width="10.28515625" style="5"/>
  </cols>
  <sheetData>
    <row r="1" spans="1:19" ht="23.25">
      <c r="A1" s="55" t="s">
        <v>109</v>
      </c>
      <c r="Q1" s="53" t="s">
        <v>107</v>
      </c>
    </row>
    <row r="2" spans="1:19" ht="3" customHeight="1"/>
    <row r="3" spans="1:19" s="19" customFormat="1" ht="15.75" customHeight="1">
      <c r="A3" s="62" t="s">
        <v>118</v>
      </c>
    </row>
    <row r="4" spans="1:19" s="19" customFormat="1" ht="4.5" customHeight="1">
      <c r="A4" s="62"/>
    </row>
    <row r="5" spans="1:19" ht="19.5" customHeight="1">
      <c r="A5" s="87" t="s">
        <v>195</v>
      </c>
      <c r="B5" s="87"/>
      <c r="C5" s="87"/>
      <c r="D5" s="87"/>
      <c r="E5" s="87"/>
      <c r="F5" s="93"/>
      <c r="G5" s="93"/>
      <c r="H5" s="93"/>
      <c r="I5" s="93"/>
      <c r="J5" s="93"/>
      <c r="K5" s="93"/>
      <c r="L5" s="93"/>
      <c r="M5" s="93"/>
      <c r="N5" s="93"/>
      <c r="O5" s="93"/>
      <c r="P5" s="93"/>
      <c r="Q5" s="93"/>
      <c r="R5" s="296"/>
    </row>
    <row r="6" spans="1:19" ht="4.5" customHeight="1">
      <c r="A6" s="17"/>
      <c r="B6" s="17"/>
      <c r="C6" s="17"/>
      <c r="D6" s="17"/>
      <c r="E6" s="17"/>
      <c r="F6" s="17"/>
      <c r="G6" s="17"/>
      <c r="H6" s="17"/>
      <c r="I6" s="17"/>
      <c r="J6" s="17"/>
      <c r="K6" s="17"/>
      <c r="L6" s="17"/>
      <c r="M6" s="17"/>
      <c r="N6" s="17"/>
      <c r="P6" s="17"/>
      <c r="Q6" s="17"/>
      <c r="R6" s="17"/>
    </row>
    <row r="7" spans="1:19" ht="12" customHeight="1">
      <c r="A7" s="404" t="s">
        <v>8</v>
      </c>
      <c r="B7" s="373">
        <v>1992</v>
      </c>
      <c r="C7" s="373">
        <v>1993</v>
      </c>
      <c r="D7" s="373">
        <v>1994</v>
      </c>
      <c r="E7" s="373">
        <v>1995</v>
      </c>
      <c r="F7" s="373">
        <v>1996</v>
      </c>
      <c r="G7" s="373">
        <v>1997</v>
      </c>
      <c r="H7" s="373">
        <v>1998</v>
      </c>
      <c r="I7" s="373">
        <v>1999</v>
      </c>
      <c r="J7" s="373">
        <v>2000</v>
      </c>
      <c r="K7" s="373">
        <v>2001</v>
      </c>
      <c r="L7" s="373">
        <v>2002</v>
      </c>
      <c r="M7" s="373">
        <v>2003</v>
      </c>
      <c r="N7" s="375">
        <v>2004</v>
      </c>
      <c r="O7" s="375">
        <v>2005</v>
      </c>
      <c r="P7" s="427">
        <v>2006</v>
      </c>
      <c r="Q7" s="427">
        <v>2007</v>
      </c>
      <c r="R7" s="426"/>
      <c r="S7" s="294"/>
    </row>
    <row r="8" spans="1:19" ht="12" customHeight="1">
      <c r="A8" s="405"/>
      <c r="B8" s="374"/>
      <c r="C8" s="374"/>
      <c r="D8" s="374"/>
      <c r="E8" s="374"/>
      <c r="F8" s="374"/>
      <c r="G8" s="374"/>
      <c r="H8" s="374"/>
      <c r="I8" s="374"/>
      <c r="J8" s="374"/>
      <c r="K8" s="374"/>
      <c r="L8" s="374"/>
      <c r="M8" s="374"/>
      <c r="N8" s="376"/>
      <c r="O8" s="376"/>
      <c r="P8" s="428"/>
      <c r="Q8" s="428"/>
      <c r="R8" s="426"/>
      <c r="S8" s="295"/>
    </row>
    <row r="9" spans="1:19" ht="12" customHeight="1">
      <c r="A9" s="125" t="s">
        <v>9</v>
      </c>
      <c r="B9" s="170">
        <v>34082</v>
      </c>
      <c r="C9" s="170">
        <v>36681</v>
      </c>
      <c r="D9" s="170">
        <v>37674</v>
      </c>
      <c r="E9" s="170">
        <v>39843</v>
      </c>
      <c r="F9" s="170">
        <v>40208</v>
      </c>
      <c r="G9" s="170">
        <v>39956</v>
      </c>
      <c r="H9" s="170">
        <v>41098</v>
      </c>
      <c r="I9" s="170">
        <v>40747</v>
      </c>
      <c r="J9" s="170">
        <v>40355</v>
      </c>
      <c r="K9" s="170">
        <v>41572</v>
      </c>
      <c r="L9" s="170">
        <v>41440</v>
      </c>
      <c r="M9" s="170">
        <v>43381</v>
      </c>
      <c r="N9" s="171">
        <v>45452</v>
      </c>
      <c r="O9" s="171">
        <v>46050</v>
      </c>
      <c r="P9" s="344">
        <v>50209</v>
      </c>
      <c r="Q9" s="344">
        <v>51429</v>
      </c>
      <c r="R9" s="94"/>
    </row>
    <row r="10" spans="1:19" ht="12" customHeight="1">
      <c r="A10" s="125" t="s">
        <v>10</v>
      </c>
      <c r="B10" s="170">
        <v>11694</v>
      </c>
      <c r="C10" s="170">
        <v>11846</v>
      </c>
      <c r="D10" s="170">
        <v>11519</v>
      </c>
      <c r="E10" s="170">
        <v>11847</v>
      </c>
      <c r="F10" s="170">
        <v>11023</v>
      </c>
      <c r="G10" s="170">
        <v>10418</v>
      </c>
      <c r="H10" s="170">
        <v>10856</v>
      </c>
      <c r="I10" s="170">
        <v>11544</v>
      </c>
      <c r="J10" s="170">
        <v>11849</v>
      </c>
      <c r="K10" s="170">
        <v>12674</v>
      </c>
      <c r="L10" s="170">
        <v>12353</v>
      </c>
      <c r="M10" s="170">
        <v>11834</v>
      </c>
      <c r="N10" s="171">
        <v>15279</v>
      </c>
      <c r="O10" s="171">
        <v>15214</v>
      </c>
      <c r="P10" s="344">
        <v>14719</v>
      </c>
      <c r="Q10" s="344">
        <v>15756</v>
      </c>
      <c r="R10" s="94"/>
    </row>
    <row r="11" spans="1:19" ht="12" customHeight="1">
      <c r="A11" s="125" t="s">
        <v>23</v>
      </c>
      <c r="B11" s="170">
        <v>4746</v>
      </c>
      <c r="C11" s="170">
        <v>4299</v>
      </c>
      <c r="D11" s="170">
        <v>4456</v>
      </c>
      <c r="E11" s="170">
        <v>4517</v>
      </c>
      <c r="F11" s="170">
        <v>4542</v>
      </c>
      <c r="G11" s="170">
        <v>5341</v>
      </c>
      <c r="H11" s="170">
        <v>5675</v>
      </c>
      <c r="I11" s="170">
        <v>5796</v>
      </c>
      <c r="J11" s="170">
        <v>5837</v>
      </c>
      <c r="K11" s="170">
        <v>6315</v>
      </c>
      <c r="L11" s="170">
        <v>4958</v>
      </c>
      <c r="M11" s="170">
        <v>5450</v>
      </c>
      <c r="N11" s="171">
        <v>6036</v>
      </c>
      <c r="O11" s="171">
        <v>6090</v>
      </c>
      <c r="P11" s="344">
        <v>5698</v>
      </c>
      <c r="Q11" s="344">
        <v>6116</v>
      </c>
      <c r="R11" s="94"/>
    </row>
    <row r="12" spans="1:19" ht="12" customHeight="1">
      <c r="A12" s="125" t="s">
        <v>11</v>
      </c>
      <c r="B12" s="170">
        <v>237078</v>
      </c>
      <c r="C12" s="170">
        <v>237812</v>
      </c>
      <c r="D12" s="170">
        <v>227777</v>
      </c>
      <c r="E12" s="170">
        <v>233038</v>
      </c>
      <c r="F12" s="170">
        <v>231761</v>
      </c>
      <c r="G12" s="170">
        <v>235855</v>
      </c>
      <c r="H12" s="170">
        <v>238560</v>
      </c>
      <c r="I12" s="170">
        <v>237362</v>
      </c>
      <c r="J12" s="170">
        <v>238014</v>
      </c>
      <c r="K12" s="170">
        <v>239117</v>
      </c>
      <c r="L12" s="170">
        <v>246399</v>
      </c>
      <c r="M12" s="170">
        <v>250257</v>
      </c>
      <c r="N12" s="171">
        <v>224641</v>
      </c>
      <c r="O12" s="171">
        <v>220692</v>
      </c>
      <c r="P12" s="344">
        <v>218513</v>
      </c>
      <c r="Q12" s="344">
        <v>225988</v>
      </c>
      <c r="R12" s="94"/>
    </row>
    <row r="13" spans="1:19" ht="12" customHeight="1">
      <c r="A13" s="125" t="s">
        <v>12</v>
      </c>
      <c r="B13" s="170">
        <v>18669</v>
      </c>
      <c r="C13" s="170">
        <v>19174</v>
      </c>
      <c r="D13" s="170">
        <v>19421</v>
      </c>
      <c r="E13" s="170">
        <v>18546</v>
      </c>
      <c r="F13" s="170">
        <v>18066</v>
      </c>
      <c r="G13" s="170">
        <v>19851</v>
      </c>
      <c r="H13" s="170">
        <v>18875</v>
      </c>
      <c r="I13" s="170">
        <v>18502</v>
      </c>
      <c r="J13" s="170">
        <v>20990</v>
      </c>
      <c r="K13" s="170">
        <v>21728</v>
      </c>
      <c r="L13" s="170">
        <v>22659</v>
      </c>
      <c r="M13" s="170">
        <v>26335</v>
      </c>
      <c r="N13" s="171">
        <v>23265</v>
      </c>
      <c r="O13" s="171">
        <v>22432</v>
      </c>
      <c r="P13" s="344">
        <v>25621</v>
      </c>
      <c r="Q13" s="344">
        <v>23253</v>
      </c>
      <c r="R13" s="94"/>
    </row>
    <row r="14" spans="1:19" ht="12" customHeight="1">
      <c r="A14" s="125" t="s">
        <v>13</v>
      </c>
      <c r="B14" s="170">
        <v>20868</v>
      </c>
      <c r="C14" s="170">
        <v>22037</v>
      </c>
      <c r="D14" s="170">
        <v>22315</v>
      </c>
      <c r="E14" s="170">
        <v>22745</v>
      </c>
      <c r="F14" s="170">
        <v>22423</v>
      </c>
      <c r="G14" s="170">
        <v>22152</v>
      </c>
      <c r="H14" s="170">
        <v>22795</v>
      </c>
      <c r="I14" s="170">
        <v>24465</v>
      </c>
      <c r="J14" s="170">
        <v>25614</v>
      </c>
      <c r="K14" s="170">
        <v>25956</v>
      </c>
      <c r="L14" s="170">
        <v>25424</v>
      </c>
      <c r="M14" s="170">
        <v>25734</v>
      </c>
      <c r="N14" s="171">
        <v>21760</v>
      </c>
      <c r="O14" s="171">
        <v>21224</v>
      </c>
      <c r="P14" s="344">
        <v>21941</v>
      </c>
      <c r="Q14" s="344">
        <v>22064</v>
      </c>
      <c r="R14" s="94"/>
    </row>
    <row r="15" spans="1:19" ht="12" customHeight="1">
      <c r="A15" s="125" t="s">
        <v>14</v>
      </c>
      <c r="B15" s="170">
        <v>22108</v>
      </c>
      <c r="C15" s="170">
        <v>20424</v>
      </c>
      <c r="D15" s="170">
        <v>18921</v>
      </c>
      <c r="E15" s="170">
        <v>19124</v>
      </c>
      <c r="F15" s="170">
        <v>18934</v>
      </c>
      <c r="G15" s="170">
        <v>18644</v>
      </c>
      <c r="H15" s="170">
        <v>20349</v>
      </c>
      <c r="I15" s="170">
        <v>20690</v>
      </c>
      <c r="J15" s="170">
        <v>21194</v>
      </c>
      <c r="K15" s="170">
        <v>21598</v>
      </c>
      <c r="L15" s="170">
        <v>20167</v>
      </c>
      <c r="M15" s="170">
        <v>19503</v>
      </c>
      <c r="N15" s="171">
        <v>19345</v>
      </c>
      <c r="O15" s="171">
        <v>19184</v>
      </c>
      <c r="P15" s="344">
        <v>18754</v>
      </c>
      <c r="Q15" s="344">
        <v>15671</v>
      </c>
      <c r="R15" s="94"/>
    </row>
    <row r="16" spans="1:19" ht="12" customHeight="1">
      <c r="A16" s="125" t="s">
        <v>15</v>
      </c>
      <c r="B16" s="170">
        <v>3131</v>
      </c>
      <c r="C16" s="170">
        <v>3157</v>
      </c>
      <c r="D16" s="170">
        <v>3399</v>
      </c>
      <c r="E16" s="170">
        <v>3527</v>
      </c>
      <c r="F16" s="170">
        <v>3497</v>
      </c>
      <c r="G16" s="170">
        <v>3456</v>
      </c>
      <c r="H16" s="170">
        <v>3637</v>
      </c>
      <c r="I16" s="170">
        <v>3451</v>
      </c>
      <c r="J16" s="170">
        <v>3854</v>
      </c>
      <c r="K16" s="170">
        <v>3776</v>
      </c>
      <c r="L16" s="170">
        <v>3743</v>
      </c>
      <c r="M16" s="170">
        <v>3851</v>
      </c>
      <c r="N16" s="171">
        <v>3607</v>
      </c>
      <c r="O16" s="171">
        <v>3785</v>
      </c>
      <c r="P16" s="344">
        <v>3973</v>
      </c>
      <c r="Q16" s="344">
        <v>4057</v>
      </c>
      <c r="R16" s="94"/>
    </row>
    <row r="17" spans="1:20" ht="12" customHeight="1">
      <c r="A17" s="125" t="s">
        <v>5</v>
      </c>
      <c r="B17" s="170">
        <v>42431</v>
      </c>
      <c r="C17" s="170">
        <v>40745</v>
      </c>
      <c r="D17" s="170">
        <v>40133</v>
      </c>
      <c r="E17" s="170">
        <v>37777</v>
      </c>
      <c r="F17" s="170">
        <v>36934</v>
      </c>
      <c r="G17" s="170">
        <v>35053</v>
      </c>
      <c r="H17" s="170">
        <v>34969</v>
      </c>
      <c r="I17" s="170">
        <v>36313</v>
      </c>
      <c r="J17" s="170">
        <v>38568</v>
      </c>
      <c r="K17" s="170">
        <v>40184</v>
      </c>
      <c r="L17" s="170">
        <v>39359</v>
      </c>
      <c r="M17" s="170">
        <v>42331</v>
      </c>
      <c r="N17" s="171">
        <v>46357</v>
      </c>
      <c r="O17" s="171">
        <v>46935</v>
      </c>
      <c r="P17" s="344">
        <v>46766</v>
      </c>
      <c r="Q17" s="344">
        <v>46941</v>
      </c>
      <c r="R17" s="94"/>
    </row>
    <row r="18" spans="1:20" ht="12" customHeight="1">
      <c r="A18" s="125" t="s">
        <v>16</v>
      </c>
      <c r="B18" s="170">
        <v>9133</v>
      </c>
      <c r="C18" s="170">
        <v>9222</v>
      </c>
      <c r="D18" s="170">
        <v>9027</v>
      </c>
      <c r="E18" s="170">
        <v>9304</v>
      </c>
      <c r="F18" s="170">
        <v>9352</v>
      </c>
      <c r="G18" s="170">
        <v>9594</v>
      </c>
      <c r="H18" s="170">
        <v>9678</v>
      </c>
      <c r="I18" s="170">
        <v>9937</v>
      </c>
      <c r="J18" s="170">
        <v>9993</v>
      </c>
      <c r="K18" s="170">
        <v>10418</v>
      </c>
      <c r="L18" s="170">
        <v>11167</v>
      </c>
      <c r="M18" s="170">
        <v>11059</v>
      </c>
      <c r="N18" s="171">
        <v>10587</v>
      </c>
      <c r="O18" s="171">
        <v>10760</v>
      </c>
      <c r="P18" s="344">
        <v>11651</v>
      </c>
      <c r="Q18" s="344">
        <v>11975</v>
      </c>
      <c r="R18" s="94"/>
    </row>
    <row r="19" spans="1:20" ht="12" customHeight="1">
      <c r="A19" s="125" t="s">
        <v>17</v>
      </c>
      <c r="B19" s="170">
        <v>3498</v>
      </c>
      <c r="C19" s="170">
        <v>3578</v>
      </c>
      <c r="D19" s="170">
        <v>3263</v>
      </c>
      <c r="E19" s="170">
        <v>2968</v>
      </c>
      <c r="F19" s="170">
        <v>2867</v>
      </c>
      <c r="G19" s="170">
        <v>3084</v>
      </c>
      <c r="H19" s="170">
        <v>2615</v>
      </c>
      <c r="I19" s="170">
        <v>2801</v>
      </c>
      <c r="J19" s="170">
        <v>2881</v>
      </c>
      <c r="K19" s="170">
        <v>2903</v>
      </c>
      <c r="L19" s="170">
        <v>2741</v>
      </c>
      <c r="M19" s="170">
        <v>2943</v>
      </c>
      <c r="N19" s="171">
        <v>3220</v>
      </c>
      <c r="O19" s="171">
        <v>3261</v>
      </c>
      <c r="P19" s="344">
        <v>3349</v>
      </c>
      <c r="Q19" s="344">
        <v>3303</v>
      </c>
      <c r="R19" s="94"/>
    </row>
    <row r="20" spans="1:20" ht="12" customHeight="1">
      <c r="A20" s="125" t="s">
        <v>24</v>
      </c>
      <c r="B20" s="170">
        <v>17918</v>
      </c>
      <c r="C20" s="170">
        <v>17386</v>
      </c>
      <c r="D20" s="170">
        <v>16680</v>
      </c>
      <c r="E20" s="170">
        <v>19299</v>
      </c>
      <c r="F20" s="170">
        <v>19148</v>
      </c>
      <c r="G20" s="170">
        <v>20009</v>
      </c>
      <c r="H20" s="170">
        <v>18489</v>
      </c>
      <c r="I20" s="170">
        <v>23181</v>
      </c>
      <c r="J20" s="170">
        <v>22882</v>
      </c>
      <c r="K20" s="170">
        <v>23268</v>
      </c>
      <c r="L20" s="170">
        <v>25811</v>
      </c>
      <c r="M20" s="170">
        <v>24955</v>
      </c>
      <c r="N20" s="171">
        <v>29046</v>
      </c>
      <c r="O20" s="171">
        <v>29381</v>
      </c>
      <c r="P20" s="344">
        <v>26309</v>
      </c>
      <c r="Q20" s="344">
        <v>25520</v>
      </c>
      <c r="R20" s="94"/>
    </row>
    <row r="21" spans="1:20" ht="12" customHeight="1">
      <c r="A21" s="125" t="s">
        <v>28</v>
      </c>
      <c r="B21" s="170">
        <v>22514</v>
      </c>
      <c r="C21" s="170">
        <v>25979</v>
      </c>
      <c r="D21" s="170">
        <v>23757</v>
      </c>
      <c r="E21" s="170">
        <v>24398</v>
      </c>
      <c r="F21" s="170">
        <v>23062</v>
      </c>
      <c r="G21" s="170">
        <v>23266</v>
      </c>
      <c r="H21" s="170">
        <v>22786</v>
      </c>
      <c r="I21" s="170">
        <v>23283</v>
      </c>
      <c r="J21" s="170">
        <v>22329</v>
      </c>
      <c r="K21" s="170">
        <v>22833</v>
      </c>
      <c r="L21" s="170">
        <v>20661</v>
      </c>
      <c r="M21" s="170">
        <v>20644</v>
      </c>
      <c r="N21" s="171">
        <v>27259</v>
      </c>
      <c r="O21" s="171">
        <v>26906</v>
      </c>
      <c r="P21" s="344">
        <v>27112</v>
      </c>
      <c r="Q21" s="344">
        <v>28764</v>
      </c>
      <c r="R21" s="94"/>
    </row>
    <row r="22" spans="1:20" ht="12" customHeight="1">
      <c r="A22" s="125" t="s">
        <v>42</v>
      </c>
      <c r="B22" s="170">
        <v>13775</v>
      </c>
      <c r="C22" s="170">
        <v>12409</v>
      </c>
      <c r="D22" s="170">
        <v>10954</v>
      </c>
      <c r="E22" s="170">
        <v>11440</v>
      </c>
      <c r="F22" s="170">
        <v>11450</v>
      </c>
      <c r="G22" s="170">
        <v>11718</v>
      </c>
      <c r="H22" s="170">
        <v>11531</v>
      </c>
      <c r="I22" s="170">
        <v>12817</v>
      </c>
      <c r="J22" s="170">
        <v>17263</v>
      </c>
      <c r="K22" s="170">
        <v>15167</v>
      </c>
      <c r="L22" s="170">
        <v>13928</v>
      </c>
      <c r="M22" s="170">
        <v>15417</v>
      </c>
      <c r="N22" s="171">
        <v>19138</v>
      </c>
      <c r="O22" s="171">
        <v>19334</v>
      </c>
      <c r="P22" s="344">
        <v>21073</v>
      </c>
      <c r="Q22" s="344">
        <v>25187</v>
      </c>
      <c r="R22" s="94"/>
    </row>
    <row r="23" spans="1:20" ht="12" customHeight="1">
      <c r="A23" s="125" t="s">
        <v>18</v>
      </c>
      <c r="B23" s="170">
        <v>40469</v>
      </c>
      <c r="C23" s="170">
        <v>36155</v>
      </c>
      <c r="D23" s="170">
        <v>37366</v>
      </c>
      <c r="E23" s="170">
        <v>32965</v>
      </c>
      <c r="F23" s="170">
        <v>34940</v>
      </c>
      <c r="G23" s="170">
        <v>34715</v>
      </c>
      <c r="H23" s="170">
        <v>33940</v>
      </c>
      <c r="I23" s="170">
        <v>33052</v>
      </c>
      <c r="J23" s="170">
        <v>34957</v>
      </c>
      <c r="K23" s="170">
        <v>37091</v>
      </c>
      <c r="L23" s="170">
        <v>36845</v>
      </c>
      <c r="M23" s="170">
        <v>39308</v>
      </c>
      <c r="N23" s="171">
        <v>46421</v>
      </c>
      <c r="O23" s="171">
        <v>44763</v>
      </c>
      <c r="P23" s="344">
        <v>39236</v>
      </c>
      <c r="Q23" s="344">
        <v>40250</v>
      </c>
      <c r="R23" s="94"/>
    </row>
    <row r="24" spans="1:20" ht="12" customHeight="1">
      <c r="A24" s="125" t="s">
        <v>19</v>
      </c>
      <c r="B24" s="170">
        <v>26234</v>
      </c>
      <c r="C24" s="170">
        <v>24506</v>
      </c>
      <c r="D24" s="170">
        <v>24457</v>
      </c>
      <c r="E24" s="170">
        <v>24186</v>
      </c>
      <c r="F24" s="170">
        <v>23460</v>
      </c>
      <c r="G24" s="170">
        <v>24141</v>
      </c>
      <c r="H24" s="170">
        <v>25021</v>
      </c>
      <c r="I24" s="170">
        <v>24377</v>
      </c>
      <c r="J24" s="170">
        <v>24238</v>
      </c>
      <c r="K24" s="170">
        <v>25121</v>
      </c>
      <c r="L24" s="170">
        <v>24626</v>
      </c>
      <c r="M24" s="170">
        <v>25346</v>
      </c>
      <c r="N24" s="171">
        <v>25075</v>
      </c>
      <c r="O24" s="171">
        <v>24916</v>
      </c>
      <c r="P24" s="344">
        <v>24717</v>
      </c>
      <c r="Q24" s="344">
        <v>25249</v>
      </c>
      <c r="R24" s="94"/>
      <c r="T24" s="352"/>
    </row>
    <row r="25" spans="1:20" ht="12" customHeight="1">
      <c r="A25" s="125" t="s">
        <v>20</v>
      </c>
      <c r="B25" s="170">
        <v>10292</v>
      </c>
      <c r="C25" s="170">
        <v>10349</v>
      </c>
      <c r="D25" s="170">
        <v>10346</v>
      </c>
      <c r="E25" s="170">
        <v>10013</v>
      </c>
      <c r="F25" s="170">
        <v>9499</v>
      </c>
      <c r="G25" s="170">
        <v>9232</v>
      </c>
      <c r="H25" s="170">
        <v>9761</v>
      </c>
      <c r="I25" s="170">
        <v>8997</v>
      </c>
      <c r="J25" s="170">
        <v>10375</v>
      </c>
      <c r="K25" s="170">
        <v>10905</v>
      </c>
      <c r="L25" s="170">
        <v>10817</v>
      </c>
      <c r="M25" s="170">
        <v>10544</v>
      </c>
      <c r="N25" s="171">
        <v>10891</v>
      </c>
      <c r="O25" s="171">
        <v>10727</v>
      </c>
      <c r="P25" s="344">
        <v>10904</v>
      </c>
      <c r="Q25" s="344">
        <v>11306</v>
      </c>
      <c r="R25" s="94"/>
    </row>
    <row r="26" spans="1:20" ht="12" customHeight="1">
      <c r="A26" s="125" t="s">
        <v>40</v>
      </c>
      <c r="B26" s="170">
        <v>21323</v>
      </c>
      <c r="C26" s="170">
        <v>21452</v>
      </c>
      <c r="D26" s="170">
        <v>23618</v>
      </c>
      <c r="E26" s="170">
        <v>24817</v>
      </c>
      <c r="F26" s="170">
        <v>26060</v>
      </c>
      <c r="G26" s="170">
        <v>26557</v>
      </c>
      <c r="H26" s="170">
        <v>26600</v>
      </c>
      <c r="I26" s="170">
        <v>27598</v>
      </c>
      <c r="J26" s="170">
        <v>27092</v>
      </c>
      <c r="K26" s="170">
        <v>27232</v>
      </c>
      <c r="L26" s="170">
        <v>28000</v>
      </c>
      <c r="M26" s="170">
        <v>27258</v>
      </c>
      <c r="N26" s="171">
        <v>27394</v>
      </c>
      <c r="O26" s="171">
        <v>27234</v>
      </c>
      <c r="P26" s="344">
        <v>27555</v>
      </c>
      <c r="Q26" s="344">
        <v>27036</v>
      </c>
      <c r="R26" s="94"/>
    </row>
    <row r="27" spans="1:20" ht="12" customHeight="1">
      <c r="A27" s="125" t="s">
        <v>41</v>
      </c>
      <c r="B27" s="170">
        <v>10834</v>
      </c>
      <c r="C27" s="170">
        <v>10561</v>
      </c>
      <c r="D27" s="170">
        <v>10466</v>
      </c>
      <c r="E27" s="170">
        <v>9893</v>
      </c>
      <c r="F27" s="170">
        <v>9802</v>
      </c>
      <c r="G27" s="170">
        <v>9875</v>
      </c>
      <c r="H27" s="170">
        <v>10044</v>
      </c>
      <c r="I27" s="170">
        <v>10581</v>
      </c>
      <c r="J27" s="170">
        <v>11014</v>
      </c>
      <c r="K27" s="170">
        <v>11335</v>
      </c>
      <c r="L27" s="170">
        <v>11473</v>
      </c>
      <c r="M27" s="170">
        <v>11314</v>
      </c>
      <c r="N27" s="171">
        <v>10805</v>
      </c>
      <c r="O27" s="171">
        <v>11051</v>
      </c>
      <c r="P27" s="344">
        <v>11224</v>
      </c>
      <c r="Q27" s="344">
        <v>11048</v>
      </c>
      <c r="R27" s="94"/>
    </row>
    <row r="28" spans="1:20" ht="12" customHeight="1">
      <c r="A28" s="125" t="s">
        <v>148</v>
      </c>
      <c r="B28" s="188" t="s">
        <v>149</v>
      </c>
      <c r="C28" s="188" t="s">
        <v>149</v>
      </c>
      <c r="D28" s="188" t="s">
        <v>149</v>
      </c>
      <c r="E28" s="188" t="s">
        <v>149</v>
      </c>
      <c r="F28" s="188" t="s">
        <v>149</v>
      </c>
      <c r="G28" s="188" t="s">
        <v>149</v>
      </c>
      <c r="H28" s="188" t="s">
        <v>149</v>
      </c>
      <c r="I28" s="188" t="s">
        <v>149</v>
      </c>
      <c r="J28" s="188" t="s">
        <v>149</v>
      </c>
      <c r="K28" s="188" t="s">
        <v>149</v>
      </c>
      <c r="L28" s="188" t="s">
        <v>149</v>
      </c>
      <c r="M28" s="188" t="s">
        <v>149</v>
      </c>
      <c r="N28" s="195" t="s">
        <v>149</v>
      </c>
      <c r="O28" s="195" t="s">
        <v>149</v>
      </c>
      <c r="P28" s="345" t="s">
        <v>149</v>
      </c>
      <c r="Q28" s="345" t="s">
        <v>149</v>
      </c>
      <c r="R28" s="94"/>
    </row>
    <row r="29" spans="1:20" ht="15" customHeight="1">
      <c r="A29" s="166" t="s">
        <v>21</v>
      </c>
      <c r="B29" s="172">
        <v>570797</v>
      </c>
      <c r="C29" s="172">
        <v>567772</v>
      </c>
      <c r="D29" s="172">
        <v>555549</v>
      </c>
      <c r="E29" s="172">
        <v>560247</v>
      </c>
      <c r="F29" s="172">
        <v>557028</v>
      </c>
      <c r="G29" s="172">
        <v>562917</v>
      </c>
      <c r="H29" s="172">
        <v>567279</v>
      </c>
      <c r="I29" s="172">
        <v>567279</v>
      </c>
      <c r="J29" s="172">
        <v>589299</v>
      </c>
      <c r="K29" s="172">
        <v>599193</v>
      </c>
      <c r="L29" s="172">
        <v>602571</v>
      </c>
      <c r="M29" s="172">
        <v>617464</v>
      </c>
      <c r="N29" s="173">
        <v>615578</v>
      </c>
      <c r="O29" s="173">
        <v>609939</v>
      </c>
      <c r="P29" s="168">
        <v>609324</v>
      </c>
      <c r="Q29" s="168">
        <v>620913</v>
      </c>
      <c r="R29" s="95"/>
    </row>
    <row r="30" spans="1:20" ht="15" customHeight="1">
      <c r="A30" s="166" t="s">
        <v>38</v>
      </c>
      <c r="B30" s="172">
        <v>1759858</v>
      </c>
      <c r="C30" s="172">
        <v>1763409</v>
      </c>
      <c r="D30" s="172">
        <v>1763204</v>
      </c>
      <c r="E30" s="172">
        <v>1799300</v>
      </c>
      <c r="F30" s="172">
        <v>1809033</v>
      </c>
      <c r="G30" s="172">
        <v>1842267</v>
      </c>
      <c r="H30" s="172">
        <v>1885184</v>
      </c>
      <c r="I30" s="172">
        <v>1914885</v>
      </c>
      <c r="J30" s="172">
        <v>1938824</v>
      </c>
      <c r="K30" s="172">
        <v>1989123</v>
      </c>
      <c r="L30" s="172">
        <v>1988101</v>
      </c>
      <c r="M30" s="172">
        <v>1989638</v>
      </c>
      <c r="N30" s="173">
        <v>2013754</v>
      </c>
      <c r="O30" s="173">
        <v>2039448</v>
      </c>
      <c r="P30" s="168">
        <v>2086316</v>
      </c>
      <c r="Q30" s="168">
        <v>2139878</v>
      </c>
      <c r="R30" s="12"/>
    </row>
    <row r="31" spans="1:20" ht="15" customHeight="1">
      <c r="A31" s="166" t="s">
        <v>39</v>
      </c>
      <c r="B31" s="172">
        <v>827933</v>
      </c>
      <c r="C31" s="172">
        <v>826185</v>
      </c>
      <c r="D31" s="172">
        <v>822470</v>
      </c>
      <c r="E31" s="172">
        <v>828221</v>
      </c>
      <c r="F31" s="172">
        <v>829148</v>
      </c>
      <c r="G31" s="172">
        <v>842114</v>
      </c>
      <c r="H31" s="172">
        <v>855325</v>
      </c>
      <c r="I31" s="172">
        <v>865877</v>
      </c>
      <c r="J31" s="172">
        <v>883659</v>
      </c>
      <c r="K31" s="172">
        <v>898967</v>
      </c>
      <c r="L31" s="172">
        <v>902496</v>
      </c>
      <c r="M31" s="172">
        <v>915173</v>
      </c>
      <c r="N31" s="173">
        <v>927781</v>
      </c>
      <c r="O31" s="173">
        <v>939521</v>
      </c>
      <c r="P31" s="168">
        <v>961610</v>
      </c>
      <c r="Q31" s="168">
        <v>978969</v>
      </c>
      <c r="R31" s="12"/>
    </row>
    <row r="32" spans="1:20" s="6" customFormat="1" ht="15" customHeight="1">
      <c r="A32" s="166" t="s">
        <v>71</v>
      </c>
      <c r="B32" s="172">
        <v>3158588</v>
      </c>
      <c r="C32" s="172">
        <v>3157366</v>
      </c>
      <c r="D32" s="172">
        <v>3141223</v>
      </c>
      <c r="E32" s="172">
        <v>3187768</v>
      </c>
      <c r="F32" s="172">
        <v>3195209</v>
      </c>
      <c r="G32" s="172">
        <v>3247298</v>
      </c>
      <c r="H32" s="172">
        <v>3307788</v>
      </c>
      <c r="I32" s="172">
        <v>3356256</v>
      </c>
      <c r="J32" s="172">
        <v>3411782</v>
      </c>
      <c r="K32" s="172">
        <v>3487283</v>
      </c>
      <c r="L32" s="172">
        <v>3493168</v>
      </c>
      <c r="M32" s="172">
        <v>3522275</v>
      </c>
      <c r="N32" s="173">
        <v>3557113</v>
      </c>
      <c r="O32" s="173">
        <v>3588908</v>
      </c>
      <c r="P32" s="168">
        <v>3657250</v>
      </c>
      <c r="Q32" s="168">
        <v>3739760</v>
      </c>
      <c r="R32" s="12"/>
    </row>
    <row r="33" spans="1:23" s="26" customFormat="1" ht="15" customHeight="1">
      <c r="A33" s="169" t="s">
        <v>72</v>
      </c>
      <c r="B33" s="174">
        <v>18.071271086954045</v>
      </c>
      <c r="C33" s="174">
        <v>17.982457529472352</v>
      </c>
      <c r="D33" s="174">
        <v>17.685754879548508</v>
      </c>
      <c r="E33" s="174">
        <v>17.574898800665544</v>
      </c>
      <c r="F33" s="174">
        <v>17.43322580776406</v>
      </c>
      <c r="G33" s="175">
        <v>17.334935075253334</v>
      </c>
      <c r="H33" s="175">
        <v>17.149799201157993</v>
      </c>
      <c r="I33" s="175">
        <v>17.146904169407819</v>
      </c>
      <c r="J33" s="175">
        <v>17.272469343000228</v>
      </c>
      <c r="K33" s="175">
        <v>17.182230406881231</v>
      </c>
      <c r="L33" s="175">
        <v>17.249986258891642</v>
      </c>
      <c r="M33" s="175">
        <v>17.530260981893804</v>
      </c>
      <c r="N33" s="176">
        <v>17.305550877917007</v>
      </c>
      <c r="O33" s="176">
        <v>16.995113834068746</v>
      </c>
      <c r="P33" s="346">
        <v>16.660715018114701</v>
      </c>
      <c r="Q33" s="346">
        <v>16.603017305923377</v>
      </c>
      <c r="R33" s="96"/>
      <c r="S33" s="97"/>
    </row>
    <row r="34" spans="1:23" s="92" customFormat="1" ht="9">
      <c r="A34" s="439" t="s">
        <v>150</v>
      </c>
      <c r="B34" s="439"/>
      <c r="C34" s="439"/>
      <c r="D34" s="439"/>
      <c r="E34" s="439"/>
      <c r="F34" s="439"/>
      <c r="G34" s="439"/>
      <c r="H34" s="439"/>
      <c r="I34" s="439"/>
      <c r="J34" s="439"/>
      <c r="K34" s="439"/>
      <c r="L34" s="439"/>
      <c r="M34" s="439"/>
      <c r="N34" s="439"/>
      <c r="O34" s="440"/>
      <c r="P34" s="297"/>
      <c r="Q34" s="297"/>
      <c r="R34" s="297"/>
      <c r="S34" s="297"/>
      <c r="T34" s="297"/>
      <c r="U34" s="297"/>
      <c r="V34" s="297"/>
    </row>
    <row r="35" spans="1:23" s="80" customFormat="1" ht="9" customHeight="1">
      <c r="A35" s="80" t="s">
        <v>58</v>
      </c>
      <c r="F35" s="89"/>
      <c r="I35" s="89"/>
      <c r="J35" s="89"/>
      <c r="K35" s="89"/>
      <c r="L35" s="89"/>
      <c r="M35" s="89"/>
      <c r="N35" s="89"/>
      <c r="O35" s="89"/>
      <c r="P35" s="89"/>
      <c r="Q35" s="89"/>
      <c r="R35" s="89"/>
    </row>
    <row r="36" spans="1:23" s="84" customFormat="1" ht="9" customHeight="1">
      <c r="A36" s="84" t="s">
        <v>159</v>
      </c>
      <c r="F36" s="90"/>
      <c r="I36" s="90"/>
      <c r="J36" s="90"/>
      <c r="K36" s="90"/>
      <c r="L36" s="90"/>
      <c r="M36" s="90"/>
      <c r="N36" s="90"/>
      <c r="O36" s="90"/>
      <c r="P36" s="90"/>
      <c r="Q36" s="90"/>
    </row>
    <row r="37" spans="1:23" ht="4.5" customHeight="1">
      <c r="A37" s="17"/>
      <c r="C37" s="17"/>
      <c r="D37" s="17"/>
      <c r="E37" s="17"/>
      <c r="F37" s="17"/>
      <c r="G37" s="17"/>
      <c r="H37" s="17"/>
      <c r="I37" s="17"/>
      <c r="J37" s="17"/>
      <c r="K37" s="17"/>
      <c r="L37" s="17"/>
      <c r="M37" s="17"/>
      <c r="N37" s="17"/>
      <c r="O37" s="17"/>
      <c r="P37" s="17"/>
      <c r="Q37" s="17"/>
    </row>
    <row r="38" spans="1:23" ht="31.5" customHeight="1">
      <c r="A38" s="404" t="s">
        <v>8</v>
      </c>
      <c r="B38" s="430">
        <v>2008</v>
      </c>
      <c r="C38" s="430">
        <v>2009</v>
      </c>
      <c r="D38" s="430">
        <v>2010</v>
      </c>
      <c r="E38" s="430">
        <v>2011</v>
      </c>
      <c r="F38" s="430">
        <v>2012</v>
      </c>
      <c r="G38" s="430">
        <v>2013</v>
      </c>
      <c r="H38" s="430">
        <v>2014</v>
      </c>
      <c r="I38" s="430">
        <v>2015</v>
      </c>
      <c r="J38" s="430">
        <v>2016</v>
      </c>
      <c r="K38" s="430">
        <v>2017</v>
      </c>
      <c r="L38" s="430">
        <v>2018</v>
      </c>
      <c r="M38" s="430">
        <v>2019</v>
      </c>
      <c r="N38" s="430">
        <v>2020</v>
      </c>
      <c r="O38" s="430">
        <v>2021</v>
      </c>
      <c r="P38" s="430">
        <v>2022</v>
      </c>
      <c r="Q38" s="430">
        <v>2023</v>
      </c>
      <c r="R38" s="430">
        <v>2024</v>
      </c>
      <c r="S38" s="434" t="s">
        <v>196</v>
      </c>
      <c r="T38" s="432" t="s">
        <v>183</v>
      </c>
      <c r="U38" s="433"/>
      <c r="V38" s="436"/>
      <c r="W38" s="436"/>
    </row>
    <row r="39" spans="1:23" ht="31.5" customHeight="1">
      <c r="A39" s="405"/>
      <c r="B39" s="431"/>
      <c r="C39" s="431"/>
      <c r="D39" s="431"/>
      <c r="E39" s="431"/>
      <c r="F39" s="431"/>
      <c r="G39" s="431"/>
      <c r="H39" s="431"/>
      <c r="I39" s="431"/>
      <c r="J39" s="431"/>
      <c r="K39" s="431"/>
      <c r="L39" s="431"/>
      <c r="M39" s="431"/>
      <c r="N39" s="431"/>
      <c r="O39" s="431"/>
      <c r="P39" s="431"/>
      <c r="Q39" s="431"/>
      <c r="R39" s="431"/>
      <c r="S39" s="435"/>
      <c r="T39" s="181" t="s">
        <v>114</v>
      </c>
      <c r="U39" s="182" t="s">
        <v>27</v>
      </c>
      <c r="V39" s="436"/>
      <c r="W39" s="436"/>
    </row>
    <row r="40" spans="1:23" ht="12" customHeight="1">
      <c r="A40" s="125" t="s">
        <v>9</v>
      </c>
      <c r="B40" s="177">
        <v>48803</v>
      </c>
      <c r="C40" s="131">
        <v>49402</v>
      </c>
      <c r="D40" s="131">
        <v>50935</v>
      </c>
      <c r="E40" s="131">
        <v>50528</v>
      </c>
      <c r="F40" s="131">
        <v>49560</v>
      </c>
      <c r="G40" s="131">
        <v>48552</v>
      </c>
      <c r="H40" s="131">
        <v>51378</v>
      </c>
      <c r="I40" s="298">
        <v>51032</v>
      </c>
      <c r="J40" s="298">
        <v>50889</v>
      </c>
      <c r="K40" s="298">
        <v>50402</v>
      </c>
      <c r="L40" s="298">
        <v>52580</v>
      </c>
      <c r="M40" s="298">
        <v>54203</v>
      </c>
      <c r="N40" s="298">
        <v>54215</v>
      </c>
      <c r="O40" s="298">
        <v>54606</v>
      </c>
      <c r="P40" s="298">
        <v>55734</v>
      </c>
      <c r="Q40" s="298">
        <v>54269</v>
      </c>
      <c r="R40" s="298">
        <v>54765</v>
      </c>
      <c r="S40" s="133">
        <f>R40/R$60*100</f>
        <v>8.3759023614339903</v>
      </c>
      <c r="T40" s="131">
        <f>R40-Q40</f>
        <v>496</v>
      </c>
      <c r="U40" s="148">
        <f>((R40/Q40)-1)*100</f>
        <v>0.913965615729051</v>
      </c>
    </row>
    <row r="41" spans="1:23" ht="12" customHeight="1">
      <c r="A41" s="125" t="s">
        <v>10</v>
      </c>
      <c r="B41" s="177">
        <v>16523</v>
      </c>
      <c r="C41" s="131">
        <v>16337</v>
      </c>
      <c r="D41" s="131">
        <v>16715</v>
      </c>
      <c r="E41" s="131">
        <v>16420</v>
      </c>
      <c r="F41" s="131">
        <v>17002</v>
      </c>
      <c r="G41" s="131">
        <v>17342</v>
      </c>
      <c r="H41" s="131">
        <v>17498</v>
      </c>
      <c r="I41" s="299">
        <v>13822</v>
      </c>
      <c r="J41" s="299">
        <v>13406</v>
      </c>
      <c r="K41" s="299">
        <v>13455</v>
      </c>
      <c r="L41" s="299">
        <v>14713</v>
      </c>
      <c r="M41" s="299">
        <v>14863</v>
      </c>
      <c r="N41" s="299">
        <v>14743</v>
      </c>
      <c r="O41" s="299">
        <v>14821</v>
      </c>
      <c r="P41" s="299">
        <v>14866</v>
      </c>
      <c r="Q41" s="299">
        <v>14458</v>
      </c>
      <c r="R41" s="299">
        <v>14832</v>
      </c>
      <c r="S41" s="133">
        <f t="shared" ref="S41:S60" si="0">R41/R$60*100</f>
        <v>2.2684448794812186</v>
      </c>
      <c r="T41" s="131">
        <f t="shared" ref="T41:T63" si="1">R41-Q41</f>
        <v>374</v>
      </c>
      <c r="U41" s="148">
        <f t="shared" ref="U41:U63" si="2">((R41/Q41)-1)*100</f>
        <v>2.5868031539632019</v>
      </c>
    </row>
    <row r="42" spans="1:23" ht="12" customHeight="1">
      <c r="A42" s="125" t="s">
        <v>23</v>
      </c>
      <c r="B42" s="177">
        <v>5945</v>
      </c>
      <c r="C42" s="131">
        <v>6221</v>
      </c>
      <c r="D42" s="131">
        <v>6132</v>
      </c>
      <c r="E42" s="131">
        <v>6639</v>
      </c>
      <c r="F42" s="131">
        <v>6632</v>
      </c>
      <c r="G42" s="131">
        <v>6771</v>
      </c>
      <c r="H42" s="131">
        <v>8248</v>
      </c>
      <c r="I42" s="299">
        <v>9164</v>
      </c>
      <c r="J42" s="299">
        <v>9006</v>
      </c>
      <c r="K42" s="299">
        <v>9126</v>
      </c>
      <c r="L42" s="299">
        <v>9636</v>
      </c>
      <c r="M42" s="299">
        <v>9859</v>
      </c>
      <c r="N42" s="299">
        <v>9576</v>
      </c>
      <c r="O42" s="299">
        <v>10204</v>
      </c>
      <c r="P42" s="299">
        <v>9635</v>
      </c>
      <c r="Q42" s="299">
        <v>9685</v>
      </c>
      <c r="R42" s="299">
        <v>9708</v>
      </c>
      <c r="S42" s="133">
        <f t="shared" si="0"/>
        <v>1.4847669154533218</v>
      </c>
      <c r="T42" s="131">
        <f t="shared" si="1"/>
        <v>23</v>
      </c>
      <c r="U42" s="148">
        <f t="shared" si="2"/>
        <v>0.23748064016519965</v>
      </c>
    </row>
    <row r="43" spans="1:23" ht="12" customHeight="1">
      <c r="A43" s="125" t="s">
        <v>11</v>
      </c>
      <c r="B43" s="177">
        <v>225370</v>
      </c>
      <c r="C43" s="131">
        <v>229175</v>
      </c>
      <c r="D43" s="131">
        <v>229463</v>
      </c>
      <c r="E43" s="131">
        <v>232431</v>
      </c>
      <c r="F43" s="131">
        <v>234348</v>
      </c>
      <c r="G43" s="131">
        <v>235206</v>
      </c>
      <c r="H43" s="131">
        <v>216311</v>
      </c>
      <c r="I43" s="299">
        <v>218317</v>
      </c>
      <c r="J43" s="299">
        <v>217569</v>
      </c>
      <c r="K43" s="299">
        <v>224999</v>
      </c>
      <c r="L43" s="299">
        <v>226764</v>
      </c>
      <c r="M43" s="299">
        <v>229690</v>
      </c>
      <c r="N43" s="299">
        <v>225819</v>
      </c>
      <c r="O43" s="299">
        <v>229656</v>
      </c>
      <c r="P43" s="299">
        <v>237390</v>
      </c>
      <c r="Q43" s="299">
        <v>242629</v>
      </c>
      <c r="R43" s="299">
        <v>246205</v>
      </c>
      <c r="S43" s="133">
        <f t="shared" si="0"/>
        <v>37.655236755169454</v>
      </c>
      <c r="T43" s="131">
        <f t="shared" si="1"/>
        <v>3576</v>
      </c>
      <c r="U43" s="148">
        <f t="shared" si="2"/>
        <v>1.4738551450980797</v>
      </c>
    </row>
    <row r="44" spans="1:23" ht="12" customHeight="1">
      <c r="A44" s="125" t="s">
        <v>12</v>
      </c>
      <c r="B44" s="177">
        <v>23163</v>
      </c>
      <c r="C44" s="131">
        <v>23052</v>
      </c>
      <c r="D44" s="131">
        <v>22790</v>
      </c>
      <c r="E44" s="131">
        <v>22979</v>
      </c>
      <c r="F44" s="131">
        <v>25399</v>
      </c>
      <c r="G44" s="131">
        <v>23991</v>
      </c>
      <c r="H44" s="131">
        <v>23652</v>
      </c>
      <c r="I44" s="299">
        <v>23945</v>
      </c>
      <c r="J44" s="299">
        <v>24493</v>
      </c>
      <c r="K44" s="299">
        <v>23470</v>
      </c>
      <c r="L44" s="299">
        <v>23243</v>
      </c>
      <c r="M44" s="299">
        <v>21363</v>
      </c>
      <c r="N44" s="299">
        <v>21397</v>
      </c>
      <c r="O44" s="299">
        <v>20391</v>
      </c>
      <c r="P44" s="299">
        <v>20593</v>
      </c>
      <c r="Q44" s="299">
        <v>20715</v>
      </c>
      <c r="R44" s="299">
        <v>19827</v>
      </c>
      <c r="S44" s="133">
        <f t="shared" si="0"/>
        <v>3.0323932460540806</v>
      </c>
      <c r="T44" s="131">
        <f t="shared" si="1"/>
        <v>-888</v>
      </c>
      <c r="U44" s="148">
        <f t="shared" si="2"/>
        <v>-4.2867487328023142</v>
      </c>
    </row>
    <row r="45" spans="1:23" ht="12" customHeight="1">
      <c r="A45" s="125" t="s">
        <v>13</v>
      </c>
      <c r="B45" s="177">
        <v>23054</v>
      </c>
      <c r="C45" s="131">
        <v>22272</v>
      </c>
      <c r="D45" s="131">
        <v>21970</v>
      </c>
      <c r="E45" s="131">
        <v>21633</v>
      </c>
      <c r="F45" s="131">
        <v>21008</v>
      </c>
      <c r="G45" s="131">
        <v>21146</v>
      </c>
      <c r="H45" s="131">
        <v>20585</v>
      </c>
      <c r="I45" s="299">
        <v>21633</v>
      </c>
      <c r="J45" s="299">
        <v>21774</v>
      </c>
      <c r="K45" s="299">
        <v>21693</v>
      </c>
      <c r="L45" s="299">
        <v>21099</v>
      </c>
      <c r="M45" s="299">
        <v>21796</v>
      </c>
      <c r="N45" s="299">
        <v>23031</v>
      </c>
      <c r="O45" s="299">
        <v>23245</v>
      </c>
      <c r="P45" s="299">
        <v>22449</v>
      </c>
      <c r="Q45" s="299">
        <v>22579</v>
      </c>
      <c r="R45" s="299">
        <v>21733</v>
      </c>
      <c r="S45" s="133">
        <f t="shared" si="0"/>
        <v>3.3239018720176192</v>
      </c>
      <c r="T45" s="131">
        <f t="shared" si="1"/>
        <v>-846</v>
      </c>
      <c r="U45" s="148">
        <f t="shared" si="2"/>
        <v>-3.74684441295009</v>
      </c>
    </row>
    <row r="46" spans="1:23" ht="12" customHeight="1">
      <c r="A46" s="125" t="s">
        <v>14</v>
      </c>
      <c r="B46" s="177">
        <v>16208</v>
      </c>
      <c r="C46" s="131">
        <v>15735</v>
      </c>
      <c r="D46" s="131">
        <v>16018</v>
      </c>
      <c r="E46" s="131">
        <v>16546</v>
      </c>
      <c r="F46" s="131">
        <v>16245</v>
      </c>
      <c r="G46" s="131">
        <v>15798</v>
      </c>
      <c r="H46" s="131">
        <v>15640</v>
      </c>
      <c r="I46" s="299">
        <v>15728</v>
      </c>
      <c r="J46" s="299">
        <v>16028</v>
      </c>
      <c r="K46" s="299">
        <v>16690</v>
      </c>
      <c r="L46" s="299">
        <v>16460</v>
      </c>
      <c r="M46" s="299">
        <v>16948</v>
      </c>
      <c r="N46" s="299">
        <v>16261</v>
      </c>
      <c r="O46" s="299">
        <v>16335</v>
      </c>
      <c r="P46" s="299">
        <v>16625</v>
      </c>
      <c r="Q46" s="299">
        <v>16943</v>
      </c>
      <c r="R46" s="299">
        <v>15814</v>
      </c>
      <c r="S46" s="133">
        <f t="shared" si="0"/>
        <v>2.4186345283249722</v>
      </c>
      <c r="T46" s="131">
        <f t="shared" si="1"/>
        <v>-1129</v>
      </c>
      <c r="U46" s="148">
        <f t="shared" si="2"/>
        <v>-6.6635188573452186</v>
      </c>
    </row>
    <row r="47" spans="1:23" ht="12" customHeight="1">
      <c r="A47" s="125" t="s">
        <v>15</v>
      </c>
      <c r="B47" s="177">
        <v>3749</v>
      </c>
      <c r="C47" s="131">
        <v>3917</v>
      </c>
      <c r="D47" s="131">
        <v>4009</v>
      </c>
      <c r="E47" s="131">
        <v>3988</v>
      </c>
      <c r="F47" s="131">
        <v>4213</v>
      </c>
      <c r="G47" s="131">
        <v>3978</v>
      </c>
      <c r="H47" s="131">
        <v>3828</v>
      </c>
      <c r="I47" s="299">
        <v>3704</v>
      </c>
      <c r="J47" s="299">
        <v>3636</v>
      </c>
      <c r="K47" s="299">
        <v>3700</v>
      </c>
      <c r="L47" s="299">
        <v>3756</v>
      </c>
      <c r="M47" s="299">
        <v>3719</v>
      </c>
      <c r="N47" s="299">
        <v>3634</v>
      </c>
      <c r="O47" s="299">
        <v>3725</v>
      </c>
      <c r="P47" s="299">
        <v>3819</v>
      </c>
      <c r="Q47" s="299">
        <v>3995</v>
      </c>
      <c r="R47" s="299">
        <v>3685</v>
      </c>
      <c r="S47" s="133">
        <f t="shared" si="0"/>
        <v>0.56359353970390313</v>
      </c>
      <c r="T47" s="131">
        <f t="shared" si="1"/>
        <v>-310</v>
      </c>
      <c r="U47" s="148">
        <f t="shared" si="2"/>
        <v>-7.7596996245306578</v>
      </c>
    </row>
    <row r="48" spans="1:23" ht="12" customHeight="1">
      <c r="A48" s="125" t="s">
        <v>5</v>
      </c>
      <c r="B48" s="177">
        <v>45564</v>
      </c>
      <c r="C48" s="131">
        <v>42042</v>
      </c>
      <c r="D48" s="131">
        <v>41538</v>
      </c>
      <c r="E48" s="131">
        <v>41216</v>
      </c>
      <c r="F48" s="131">
        <v>37275</v>
      </c>
      <c r="G48" s="131">
        <v>35121</v>
      </c>
      <c r="H48" s="131">
        <v>37813</v>
      </c>
      <c r="I48" s="299">
        <v>40654</v>
      </c>
      <c r="J48" s="299">
        <v>40888</v>
      </c>
      <c r="K48" s="299">
        <v>42142</v>
      </c>
      <c r="L48" s="299">
        <v>42532</v>
      </c>
      <c r="M48" s="299">
        <v>44284</v>
      </c>
      <c r="N48" s="299">
        <v>42486</v>
      </c>
      <c r="O48" s="299">
        <v>43529</v>
      </c>
      <c r="P48" s="299">
        <v>44499</v>
      </c>
      <c r="Q48" s="299">
        <v>41366</v>
      </c>
      <c r="R48" s="299">
        <v>41113</v>
      </c>
      <c r="S48" s="133">
        <f t="shared" si="0"/>
        <v>6.2879297687507645</v>
      </c>
      <c r="T48" s="131">
        <f t="shared" si="1"/>
        <v>-253</v>
      </c>
      <c r="U48" s="148">
        <f t="shared" si="2"/>
        <v>-0.61161340231107308</v>
      </c>
    </row>
    <row r="49" spans="1:22" ht="12" customHeight="1">
      <c r="A49" s="125" t="s">
        <v>16</v>
      </c>
      <c r="B49" s="177">
        <v>12370</v>
      </c>
      <c r="C49" s="131">
        <v>12620</v>
      </c>
      <c r="D49" s="131">
        <v>12810</v>
      </c>
      <c r="E49" s="131">
        <v>13131</v>
      </c>
      <c r="F49" s="131">
        <v>12986</v>
      </c>
      <c r="G49" s="131">
        <v>12960</v>
      </c>
      <c r="H49" s="131">
        <v>13162</v>
      </c>
      <c r="I49" s="299">
        <v>13004</v>
      </c>
      <c r="J49" s="299">
        <v>12913</v>
      </c>
      <c r="K49" s="299">
        <v>13145</v>
      </c>
      <c r="L49" s="299">
        <v>13544</v>
      </c>
      <c r="M49" s="299">
        <v>13795</v>
      </c>
      <c r="N49" s="299">
        <v>13771</v>
      </c>
      <c r="O49" s="299">
        <v>14095</v>
      </c>
      <c r="P49" s="299">
        <v>14792</v>
      </c>
      <c r="Q49" s="299">
        <v>14832</v>
      </c>
      <c r="R49" s="299">
        <v>15022</v>
      </c>
      <c r="S49" s="133">
        <f t="shared" si="0"/>
        <v>2.2975039765080139</v>
      </c>
      <c r="T49" s="131">
        <f t="shared" si="1"/>
        <v>190</v>
      </c>
      <c r="U49" s="148">
        <f t="shared" si="2"/>
        <v>1.281014023732463</v>
      </c>
    </row>
    <row r="50" spans="1:22" ht="12" customHeight="1">
      <c r="A50" s="125" t="s">
        <v>17</v>
      </c>
      <c r="B50" s="177">
        <v>3147</v>
      </c>
      <c r="C50" s="131">
        <v>3190</v>
      </c>
      <c r="D50" s="131">
        <v>4493</v>
      </c>
      <c r="E50" s="131">
        <v>4638</v>
      </c>
      <c r="F50" s="131">
        <v>3230</v>
      </c>
      <c r="G50" s="131">
        <v>3051</v>
      </c>
      <c r="H50" s="131">
        <v>3327</v>
      </c>
      <c r="I50" s="299">
        <v>3208</v>
      </c>
      <c r="J50" s="299">
        <v>2830</v>
      </c>
      <c r="K50" s="299">
        <v>2942</v>
      </c>
      <c r="L50" s="299">
        <v>3065</v>
      </c>
      <c r="M50" s="299">
        <v>3293</v>
      </c>
      <c r="N50" s="299">
        <v>3036</v>
      </c>
      <c r="O50" s="299">
        <v>3065</v>
      </c>
      <c r="P50" s="299">
        <v>2645</v>
      </c>
      <c r="Q50" s="299">
        <v>2643</v>
      </c>
      <c r="R50" s="299">
        <v>2883</v>
      </c>
      <c r="S50" s="133">
        <f t="shared" si="0"/>
        <v>0.44093356172763981</v>
      </c>
      <c r="T50" s="131">
        <f t="shared" si="1"/>
        <v>240</v>
      </c>
      <c r="U50" s="148">
        <f t="shared" si="2"/>
        <v>9.0805902383654935</v>
      </c>
    </row>
    <row r="51" spans="1:22" ht="12" customHeight="1">
      <c r="A51" s="125" t="s">
        <v>24</v>
      </c>
      <c r="B51" s="177">
        <v>25504</v>
      </c>
      <c r="C51" s="131">
        <v>25521</v>
      </c>
      <c r="D51" s="131">
        <v>25407</v>
      </c>
      <c r="E51" s="131">
        <v>25080</v>
      </c>
      <c r="F51" s="131">
        <v>24892</v>
      </c>
      <c r="G51" s="131">
        <v>25497</v>
      </c>
      <c r="H51" s="131">
        <v>26236</v>
      </c>
      <c r="I51" s="299">
        <v>26620</v>
      </c>
      <c r="J51" s="299">
        <v>26310</v>
      </c>
      <c r="K51" s="299">
        <v>26269</v>
      </c>
      <c r="L51" s="299">
        <v>26359</v>
      </c>
      <c r="M51" s="299">
        <v>27267</v>
      </c>
      <c r="N51" s="299">
        <v>25527</v>
      </c>
      <c r="O51" s="299">
        <v>25062</v>
      </c>
      <c r="P51" s="299">
        <v>25193</v>
      </c>
      <c r="Q51" s="299">
        <v>25578</v>
      </c>
      <c r="R51" s="299">
        <v>25843</v>
      </c>
      <c r="S51" s="133">
        <f t="shared" si="0"/>
        <v>3.9524960234919861</v>
      </c>
      <c r="T51" s="131">
        <f t="shared" si="1"/>
        <v>265</v>
      </c>
      <c r="U51" s="148">
        <f t="shared" si="2"/>
        <v>1.0360466025490567</v>
      </c>
    </row>
    <row r="52" spans="1:22" ht="12" customHeight="1">
      <c r="A52" s="125" t="s">
        <v>28</v>
      </c>
      <c r="B52" s="177">
        <v>30116</v>
      </c>
      <c r="C52" s="131">
        <v>31268</v>
      </c>
      <c r="D52" s="131">
        <v>32774</v>
      </c>
      <c r="E52" s="131">
        <v>33200</v>
      </c>
      <c r="F52" s="131">
        <v>34050</v>
      </c>
      <c r="G52" s="131">
        <v>33782</v>
      </c>
      <c r="H52" s="131">
        <v>34837</v>
      </c>
      <c r="I52" s="299">
        <v>34241</v>
      </c>
      <c r="J52" s="299">
        <v>34216</v>
      </c>
      <c r="K52" s="299">
        <v>35120</v>
      </c>
      <c r="L52" s="299">
        <v>35121</v>
      </c>
      <c r="M52" s="299">
        <v>36029</v>
      </c>
      <c r="N52" s="299">
        <v>36090</v>
      </c>
      <c r="O52" s="299">
        <v>34898</v>
      </c>
      <c r="P52" s="299">
        <v>34470</v>
      </c>
      <c r="Q52" s="299">
        <v>34996</v>
      </c>
      <c r="R52" s="299">
        <v>36141</v>
      </c>
      <c r="S52" s="133">
        <f t="shared" si="0"/>
        <v>5.5274990823443044</v>
      </c>
      <c r="T52" s="131">
        <f t="shared" si="1"/>
        <v>1145</v>
      </c>
      <c r="U52" s="148">
        <f t="shared" si="2"/>
        <v>3.2718024917133492</v>
      </c>
    </row>
    <row r="53" spans="1:22" ht="12" customHeight="1">
      <c r="A53" s="125" t="s">
        <v>42</v>
      </c>
      <c r="B53" s="177">
        <v>25601</v>
      </c>
      <c r="C53" s="131">
        <v>23681</v>
      </c>
      <c r="D53" s="131">
        <v>23812</v>
      </c>
      <c r="E53" s="131">
        <v>24313</v>
      </c>
      <c r="F53" s="131">
        <v>23686</v>
      </c>
      <c r="G53" s="131">
        <v>23949</v>
      </c>
      <c r="H53" s="131">
        <v>24621</v>
      </c>
      <c r="I53" s="299">
        <v>24680</v>
      </c>
      <c r="J53" s="299">
        <v>24308</v>
      </c>
      <c r="K53" s="299">
        <v>23038</v>
      </c>
      <c r="L53" s="299">
        <v>22907</v>
      </c>
      <c r="M53" s="299">
        <v>23966</v>
      </c>
      <c r="N53" s="299">
        <v>26100</v>
      </c>
      <c r="O53" s="299">
        <v>30442</v>
      </c>
      <c r="P53" s="299">
        <v>30650</v>
      </c>
      <c r="Q53" s="299">
        <v>38825</v>
      </c>
      <c r="R53" s="299">
        <v>39482</v>
      </c>
      <c r="S53" s="133">
        <f t="shared" si="0"/>
        <v>6.0384803621681149</v>
      </c>
      <c r="T53" s="131">
        <f t="shared" si="1"/>
        <v>657</v>
      </c>
      <c r="U53" s="148">
        <f t="shared" si="2"/>
        <v>1.6922086284610449</v>
      </c>
    </row>
    <row r="54" spans="1:22" ht="12" customHeight="1">
      <c r="A54" s="125" t="s">
        <v>18</v>
      </c>
      <c r="B54" s="177">
        <v>39857</v>
      </c>
      <c r="C54" s="131">
        <v>41024</v>
      </c>
      <c r="D54" s="131">
        <v>43165</v>
      </c>
      <c r="E54" s="131">
        <v>42395</v>
      </c>
      <c r="F54" s="131">
        <v>42221</v>
      </c>
      <c r="G54" s="131">
        <v>40714</v>
      </c>
      <c r="H54" s="131">
        <v>46479</v>
      </c>
      <c r="I54" s="299">
        <v>45945</v>
      </c>
      <c r="J54" s="299">
        <v>46806</v>
      </c>
      <c r="K54" s="299">
        <v>47397</v>
      </c>
      <c r="L54" s="299">
        <v>46387</v>
      </c>
      <c r="M54" s="299">
        <v>47098</v>
      </c>
      <c r="N54" s="299">
        <v>47182</v>
      </c>
      <c r="O54" s="299">
        <v>46824</v>
      </c>
      <c r="P54" s="299">
        <v>45972</v>
      </c>
      <c r="Q54" s="299">
        <v>39983</v>
      </c>
      <c r="R54" s="299">
        <v>37419</v>
      </c>
      <c r="S54" s="133">
        <f t="shared" si="0"/>
        <v>5.7229597455034869</v>
      </c>
      <c r="T54" s="131">
        <f t="shared" si="1"/>
        <v>-2564</v>
      </c>
      <c r="U54" s="148">
        <f t="shared" si="2"/>
        <v>-6.4127254082985257</v>
      </c>
    </row>
    <row r="55" spans="1:22" ht="12" customHeight="1">
      <c r="A55" s="125" t="s">
        <v>19</v>
      </c>
      <c r="B55" s="177">
        <v>25406</v>
      </c>
      <c r="C55" s="131">
        <v>24713</v>
      </c>
      <c r="D55" s="131">
        <v>26129</v>
      </c>
      <c r="E55" s="131">
        <v>27136</v>
      </c>
      <c r="F55" s="131">
        <v>25634</v>
      </c>
      <c r="G55" s="131">
        <v>24859</v>
      </c>
      <c r="H55" s="131">
        <v>25042</v>
      </c>
      <c r="I55" s="299">
        <v>24136</v>
      </c>
      <c r="J55" s="299">
        <v>24259</v>
      </c>
      <c r="K55" s="299">
        <v>24928</v>
      </c>
      <c r="L55" s="299">
        <v>24069</v>
      </c>
      <c r="M55" s="299">
        <v>23850</v>
      </c>
      <c r="N55" s="299">
        <v>23878</v>
      </c>
      <c r="O55" s="299">
        <v>24311</v>
      </c>
      <c r="P55" s="299">
        <v>24679</v>
      </c>
      <c r="Q55" s="299">
        <v>24241</v>
      </c>
      <c r="R55" s="299">
        <v>23272</v>
      </c>
      <c r="S55" s="133">
        <f t="shared" si="0"/>
        <v>3.5592805579346631</v>
      </c>
      <c r="T55" s="131">
        <f t="shared" si="1"/>
        <v>-969</v>
      </c>
      <c r="U55" s="148">
        <f t="shared" si="2"/>
        <v>-3.9973598448908909</v>
      </c>
    </row>
    <row r="56" spans="1:22" ht="12" customHeight="1">
      <c r="A56" s="125" t="s">
        <v>20</v>
      </c>
      <c r="B56" s="177">
        <v>11933</v>
      </c>
      <c r="C56" s="131">
        <v>12253</v>
      </c>
      <c r="D56" s="131">
        <v>12306</v>
      </c>
      <c r="E56" s="131">
        <v>12280</v>
      </c>
      <c r="F56" s="131">
        <v>11146</v>
      </c>
      <c r="G56" s="131">
        <v>10445</v>
      </c>
      <c r="H56" s="131">
        <v>10210</v>
      </c>
      <c r="I56" s="299">
        <v>9704</v>
      </c>
      <c r="J56" s="299">
        <v>9554</v>
      </c>
      <c r="K56" s="299">
        <v>7084</v>
      </c>
      <c r="L56" s="299">
        <v>7380</v>
      </c>
      <c r="M56" s="299">
        <v>7441</v>
      </c>
      <c r="N56" s="299">
        <v>7511</v>
      </c>
      <c r="O56" s="299">
        <v>7660</v>
      </c>
      <c r="P56" s="299">
        <v>7744</v>
      </c>
      <c r="Q56" s="299">
        <v>8404</v>
      </c>
      <c r="R56" s="299">
        <v>8303</v>
      </c>
      <c r="S56" s="133">
        <f t="shared" si="0"/>
        <v>1.2698825400709652</v>
      </c>
      <c r="T56" s="131">
        <f t="shared" si="1"/>
        <v>-101</v>
      </c>
      <c r="U56" s="148">
        <f t="shared" si="2"/>
        <v>-1.201808662541648</v>
      </c>
    </row>
    <row r="57" spans="1:22" ht="12" customHeight="1">
      <c r="A57" s="125" t="s">
        <v>40</v>
      </c>
      <c r="B57" s="177">
        <v>27688</v>
      </c>
      <c r="C57" s="131">
        <v>27465</v>
      </c>
      <c r="D57" s="131">
        <v>26982</v>
      </c>
      <c r="E57" s="131">
        <v>26966</v>
      </c>
      <c r="F57" s="131">
        <v>25826</v>
      </c>
      <c r="G57" s="131">
        <v>26428</v>
      </c>
      <c r="H57" s="131">
        <v>27037</v>
      </c>
      <c r="I57" s="299">
        <v>27618</v>
      </c>
      <c r="J57" s="299">
        <v>27755</v>
      </c>
      <c r="K57" s="299">
        <v>26517</v>
      </c>
      <c r="L57" s="299">
        <v>26897</v>
      </c>
      <c r="M57" s="299">
        <v>25990</v>
      </c>
      <c r="N57" s="299">
        <v>25273</v>
      </c>
      <c r="O57" s="299">
        <v>25272</v>
      </c>
      <c r="P57" s="299">
        <v>24293</v>
      </c>
      <c r="Q57" s="299">
        <v>24276</v>
      </c>
      <c r="R57" s="299">
        <v>23980</v>
      </c>
      <c r="S57" s="133">
        <f t="shared" si="0"/>
        <v>3.6675639300134586</v>
      </c>
      <c r="T57" s="131">
        <f t="shared" si="1"/>
        <v>-296</v>
      </c>
      <c r="U57" s="148">
        <f t="shared" si="2"/>
        <v>-1.2193112539133355</v>
      </c>
    </row>
    <row r="58" spans="1:22" ht="12" customHeight="1">
      <c r="A58" s="125" t="s">
        <v>41</v>
      </c>
      <c r="B58" s="177">
        <v>11482</v>
      </c>
      <c r="C58" s="131">
        <v>10987</v>
      </c>
      <c r="D58" s="131">
        <v>11280</v>
      </c>
      <c r="E58" s="131">
        <v>11220</v>
      </c>
      <c r="F58" s="131">
        <v>11150</v>
      </c>
      <c r="G58" s="131">
        <v>12231</v>
      </c>
      <c r="H58" s="131">
        <v>12030</v>
      </c>
      <c r="I58" s="299">
        <v>11832</v>
      </c>
      <c r="J58" s="299">
        <v>12653</v>
      </c>
      <c r="K58" s="299">
        <v>12108</v>
      </c>
      <c r="L58" s="299">
        <v>12424</v>
      </c>
      <c r="M58" s="299">
        <v>12151</v>
      </c>
      <c r="N58" s="299">
        <v>11984</v>
      </c>
      <c r="O58" s="299">
        <v>13105</v>
      </c>
      <c r="P58" s="299">
        <v>12734</v>
      </c>
      <c r="Q58" s="299">
        <v>12185</v>
      </c>
      <c r="R58" s="299">
        <v>11789</v>
      </c>
      <c r="S58" s="133">
        <f t="shared" si="0"/>
        <v>1.8030404992046982</v>
      </c>
      <c r="T58" s="131">
        <f t="shared" si="1"/>
        <v>-396</v>
      </c>
      <c r="U58" s="148">
        <f t="shared" si="2"/>
        <v>-3.2498974148543303</v>
      </c>
    </row>
    <row r="59" spans="1:22" ht="12" customHeight="1">
      <c r="A59" s="125" t="s">
        <v>148</v>
      </c>
      <c r="B59" s="300" t="s">
        <v>149</v>
      </c>
      <c r="C59" s="301" t="s">
        <v>149</v>
      </c>
      <c r="D59" s="301" t="s">
        <v>149</v>
      </c>
      <c r="E59" s="301" t="s">
        <v>149</v>
      </c>
      <c r="F59" s="301" t="s">
        <v>149</v>
      </c>
      <c r="G59" s="301" t="s">
        <v>149</v>
      </c>
      <c r="H59" s="131">
        <v>1742</v>
      </c>
      <c r="I59" s="299">
        <v>1442</v>
      </c>
      <c r="J59" s="299">
        <v>1515</v>
      </c>
      <c r="K59" s="299">
        <v>1689</v>
      </c>
      <c r="L59" s="299">
        <v>1683</v>
      </c>
      <c r="M59" s="299">
        <v>1710</v>
      </c>
      <c r="N59" s="299">
        <v>1739</v>
      </c>
      <c r="O59" s="299">
        <v>1952</v>
      </c>
      <c r="P59" s="299">
        <v>2101</v>
      </c>
      <c r="Q59" s="299">
        <v>2058</v>
      </c>
      <c r="R59" s="299">
        <v>2024</v>
      </c>
      <c r="S59" s="133">
        <f t="shared" si="0"/>
        <v>0.30955585464333779</v>
      </c>
      <c r="T59" s="131">
        <f t="shared" si="1"/>
        <v>-34</v>
      </c>
      <c r="U59" s="148">
        <f t="shared" si="2"/>
        <v>-1.6520894071914483</v>
      </c>
    </row>
    <row r="60" spans="1:22" ht="15" customHeight="1">
      <c r="A60" s="166" t="s">
        <v>21</v>
      </c>
      <c r="B60" s="167">
        <v>621483</v>
      </c>
      <c r="C60" s="132">
        <v>620875</v>
      </c>
      <c r="D60" s="132">
        <v>628728</v>
      </c>
      <c r="E60" s="132">
        <v>632739</v>
      </c>
      <c r="F60" s="132">
        <v>626503</v>
      </c>
      <c r="G60" s="132">
        <v>621821</v>
      </c>
      <c r="H60" s="132">
        <v>619676</v>
      </c>
      <c r="I60" s="302">
        <v>620429</v>
      </c>
      <c r="J60" s="302">
        <v>620808</v>
      </c>
      <c r="K60" s="128">
        <v>625914</v>
      </c>
      <c r="L60" s="128">
        <v>630619</v>
      </c>
      <c r="M60" s="128">
        <f>SUM(M40:M59)</f>
        <v>639315</v>
      </c>
      <c r="N60" s="128">
        <f>SUM(N40:N59)</f>
        <v>633253</v>
      </c>
      <c r="O60" s="128">
        <f>SUM(O40:O59)</f>
        <v>643198</v>
      </c>
      <c r="P60" s="128">
        <v>650883</v>
      </c>
      <c r="Q60" s="128">
        <v>654660</v>
      </c>
      <c r="R60" s="128">
        <v>653840</v>
      </c>
      <c r="S60" s="149">
        <f t="shared" si="0"/>
        <v>100</v>
      </c>
      <c r="T60" s="128">
        <f t="shared" si="1"/>
        <v>-820</v>
      </c>
      <c r="U60" s="336">
        <f t="shared" si="2"/>
        <v>-0.1252558580026264</v>
      </c>
      <c r="V60" s="284"/>
    </row>
    <row r="61" spans="1:22" ht="15" customHeight="1">
      <c r="A61" s="166" t="s">
        <v>38</v>
      </c>
      <c r="B61" s="167">
        <v>2160072</v>
      </c>
      <c r="C61" s="239">
        <v>2146956</v>
      </c>
      <c r="D61" s="239">
        <v>2170097</v>
      </c>
      <c r="E61" s="239">
        <v>2183163</v>
      </c>
      <c r="F61" s="239">
        <v>2186590</v>
      </c>
      <c r="G61" s="239">
        <v>2181218</v>
      </c>
      <c r="H61" s="239">
        <v>2202641</v>
      </c>
      <c r="I61" s="239">
        <v>2222548</v>
      </c>
      <c r="J61" s="239">
        <v>2254310</v>
      </c>
      <c r="K61" s="239">
        <v>2296340</v>
      </c>
      <c r="L61" s="239">
        <v>2342097</v>
      </c>
      <c r="M61" s="239">
        <v>2382023</v>
      </c>
      <c r="N61" s="239">
        <v>2352571</v>
      </c>
      <c r="O61" s="239">
        <v>2407534</v>
      </c>
      <c r="P61" s="239">
        <v>2458334</v>
      </c>
      <c r="Q61" s="239">
        <v>2473337</v>
      </c>
      <c r="R61" s="239">
        <v>2480004</v>
      </c>
      <c r="S61" s="128"/>
      <c r="T61" s="128">
        <f t="shared" si="1"/>
        <v>6667</v>
      </c>
      <c r="U61" s="336">
        <f t="shared" si="2"/>
        <v>0.2695548564550565</v>
      </c>
      <c r="V61" s="13"/>
    </row>
    <row r="62" spans="1:22" ht="15" customHeight="1">
      <c r="A62" s="166" t="s">
        <v>39</v>
      </c>
      <c r="B62" s="167">
        <v>993699</v>
      </c>
      <c r="C62" s="167">
        <v>993185</v>
      </c>
      <c r="D62" s="167">
        <v>1017610</v>
      </c>
      <c r="E62" s="167">
        <v>1019767</v>
      </c>
      <c r="F62" s="167">
        <v>1013476</v>
      </c>
      <c r="G62" s="167">
        <v>1010173</v>
      </c>
      <c r="H62" s="167">
        <v>1013134</v>
      </c>
      <c r="I62" s="167">
        <v>1020617</v>
      </c>
      <c r="J62" s="167">
        <v>1035312</v>
      </c>
      <c r="K62" s="167">
        <v>1050689</v>
      </c>
      <c r="L62" s="167">
        <v>1064796</v>
      </c>
      <c r="M62" s="167">
        <v>1078275</v>
      </c>
      <c r="N62" s="167">
        <v>1074777</v>
      </c>
      <c r="O62" s="167">
        <v>1101440</v>
      </c>
      <c r="P62" s="167">
        <v>1113022</v>
      </c>
      <c r="Q62" s="167">
        <v>1117879</v>
      </c>
      <c r="R62" s="167">
        <v>1126487</v>
      </c>
      <c r="S62" s="128"/>
      <c r="T62" s="128">
        <f t="shared" si="1"/>
        <v>8608</v>
      </c>
      <c r="U62" s="336">
        <f t="shared" si="2"/>
        <v>0.77002967226327268</v>
      </c>
      <c r="V62" s="12"/>
    </row>
    <row r="63" spans="1:22" s="9" customFormat="1" ht="15" customHeight="1">
      <c r="A63" s="166" t="s">
        <v>71</v>
      </c>
      <c r="B63" s="167">
        <v>3775254</v>
      </c>
      <c r="C63" s="167">
        <v>3761016</v>
      </c>
      <c r="D63" s="167">
        <v>3816435</v>
      </c>
      <c r="E63" s="167">
        <v>3835669</v>
      </c>
      <c r="F63" s="167">
        <v>3826569</v>
      </c>
      <c r="G63" s="167">
        <v>3813212</v>
      </c>
      <c r="H63" s="167">
        <v>3835451</v>
      </c>
      <c r="I63" s="167">
        <v>3863594</v>
      </c>
      <c r="J63" s="167">
        <v>3910430</v>
      </c>
      <c r="K63" s="167">
        <v>3972943</v>
      </c>
      <c r="L63" s="167">
        <v>4037512</v>
      </c>
      <c r="M63" s="167">
        <f>SUM(M60:M62)</f>
        <v>4099613</v>
      </c>
      <c r="N63" s="167">
        <f>SUM(N60:N62)</f>
        <v>4060601</v>
      </c>
      <c r="O63" s="167">
        <f>SUM(O60:O62)</f>
        <v>4152172</v>
      </c>
      <c r="P63" s="167">
        <v>4222239</v>
      </c>
      <c r="Q63" s="167">
        <v>4245876</v>
      </c>
      <c r="R63" s="167">
        <v>4260331</v>
      </c>
      <c r="S63" s="128"/>
      <c r="T63" s="128">
        <f t="shared" si="1"/>
        <v>14455</v>
      </c>
      <c r="U63" s="336">
        <f t="shared" si="2"/>
        <v>0.3404480017786593</v>
      </c>
      <c r="V63" s="12"/>
    </row>
    <row r="64" spans="1:22" s="26" customFormat="1" ht="15" customHeight="1">
      <c r="A64" s="178" t="s">
        <v>72</v>
      </c>
      <c r="B64" s="179">
        <v>16.46201818473671</v>
      </c>
      <c r="C64" s="180">
        <v>16.508172259836172</v>
      </c>
      <c r="D64" s="180">
        <v>16.474222671157769</v>
      </c>
      <c r="E64" s="180">
        <v>16.496183586227069</v>
      </c>
      <c r="F64" s="180">
        <v>16.372447484940164</v>
      </c>
      <c r="G64" s="180">
        <v>16.307013614768863</v>
      </c>
      <c r="H64" s="180">
        <v>16.156535437423134</v>
      </c>
      <c r="I64" s="304">
        <v>16.058338427898995</v>
      </c>
      <c r="J64" s="304">
        <v>15.875696534652201</v>
      </c>
      <c r="K64" s="304">
        <f t="shared" ref="K64:Q64" si="3">K60/K63*100</f>
        <v>15.75441681393365</v>
      </c>
      <c r="L64" s="304">
        <f t="shared" si="3"/>
        <v>15.619000017832766</v>
      </c>
      <c r="M64" s="304">
        <f t="shared" si="3"/>
        <v>15.594520751105042</v>
      </c>
      <c r="N64" s="304">
        <f t="shared" si="3"/>
        <v>15.595056002793676</v>
      </c>
      <c r="O64" s="304">
        <f t="shared" si="3"/>
        <v>15.490639597781595</v>
      </c>
      <c r="P64" s="304">
        <f t="shared" ref="P64" si="4">P60/P63*100</f>
        <v>15.415588743318414</v>
      </c>
      <c r="Q64" s="304">
        <f t="shared" si="3"/>
        <v>15.418726312308698</v>
      </c>
      <c r="R64" s="304">
        <f t="shared" ref="R64" si="5">R60/R63*100</f>
        <v>15.347164340047756</v>
      </c>
      <c r="S64" s="282"/>
      <c r="T64" s="259"/>
      <c r="U64" s="176"/>
      <c r="V64" s="285"/>
    </row>
    <row r="65" spans="1:17" s="92" customFormat="1" ht="9">
      <c r="A65" s="437" t="s">
        <v>150</v>
      </c>
      <c r="B65" s="437"/>
      <c r="C65" s="437"/>
      <c r="D65" s="437"/>
      <c r="E65" s="437"/>
      <c r="F65" s="437"/>
      <c r="G65" s="437"/>
      <c r="H65" s="437"/>
      <c r="I65" s="437"/>
      <c r="J65" s="437"/>
      <c r="K65" s="437"/>
      <c r="L65" s="437"/>
      <c r="M65" s="437"/>
      <c r="N65" s="437"/>
      <c r="O65" s="437"/>
      <c r="P65" s="438"/>
      <c r="Q65" s="91"/>
    </row>
    <row r="66" spans="1:17" s="80" customFormat="1" ht="9" customHeight="1">
      <c r="A66" s="80" t="s">
        <v>58</v>
      </c>
      <c r="F66" s="89"/>
      <c r="I66" s="89"/>
      <c r="J66" s="89"/>
      <c r="K66" s="89"/>
      <c r="L66" s="89"/>
      <c r="M66" s="89"/>
      <c r="N66" s="89"/>
      <c r="O66" s="89"/>
      <c r="P66" s="89"/>
      <c r="Q66" s="89"/>
    </row>
    <row r="67" spans="1:17" s="80" customFormat="1" ht="18.75" customHeight="1">
      <c r="A67" s="429" t="s">
        <v>147</v>
      </c>
      <c r="B67" s="429"/>
      <c r="C67" s="429"/>
      <c r="D67" s="429"/>
      <c r="E67" s="429"/>
      <c r="F67" s="429"/>
      <c r="G67" s="429"/>
      <c r="H67" s="429"/>
      <c r="I67" s="429"/>
      <c r="J67" s="429"/>
      <c r="K67" s="429"/>
      <c r="L67" s="429"/>
      <c r="M67" s="429"/>
      <c r="N67" s="429"/>
      <c r="O67" s="429"/>
      <c r="P67" s="89"/>
      <c r="Q67" s="89"/>
    </row>
    <row r="68" spans="1:17" s="84" customFormat="1" ht="9" customHeight="1">
      <c r="A68" s="84" t="s">
        <v>159</v>
      </c>
      <c r="F68" s="90"/>
      <c r="I68" s="90"/>
      <c r="J68" s="90"/>
      <c r="K68" s="90"/>
      <c r="L68" s="90"/>
      <c r="M68" s="90"/>
      <c r="N68" s="90"/>
      <c r="O68" s="90"/>
      <c r="P68" s="90"/>
      <c r="Q68" s="90"/>
    </row>
    <row r="74" spans="1:17">
      <c r="B74" s="322"/>
      <c r="C74" s="322"/>
      <c r="D74" s="322"/>
      <c r="E74" s="322"/>
      <c r="F74" s="322"/>
      <c r="G74" s="322"/>
      <c r="H74" s="322"/>
      <c r="I74" s="322"/>
      <c r="J74" s="322"/>
      <c r="K74" s="322"/>
      <c r="L74" s="322"/>
      <c r="M74" s="322"/>
    </row>
  </sheetData>
  <mergeCells count="42">
    <mergeCell ref="V38:W39"/>
    <mergeCell ref="A65:P65"/>
    <mergeCell ref="A34:O34"/>
    <mergeCell ref="A38:A39"/>
    <mergeCell ref="B38:B39"/>
    <mergeCell ref="C38:C39"/>
    <mergeCell ref="D38:D39"/>
    <mergeCell ref="E38:E39"/>
    <mergeCell ref="F38:F39"/>
    <mergeCell ref="G38:G39"/>
    <mergeCell ref="L38:L39"/>
    <mergeCell ref="M38:M39"/>
    <mergeCell ref="O38:O39"/>
    <mergeCell ref="P38:P39"/>
    <mergeCell ref="R38:R39"/>
    <mergeCell ref="A7:A8"/>
    <mergeCell ref="A67:O67"/>
    <mergeCell ref="H38:H39"/>
    <mergeCell ref="I38:I39"/>
    <mergeCell ref="T38:U38"/>
    <mergeCell ref="S38:S39"/>
    <mergeCell ref="Q38:Q39"/>
    <mergeCell ref="J38:J39"/>
    <mergeCell ref="K38:K39"/>
    <mergeCell ref="N38:N39"/>
    <mergeCell ref="B7:B8"/>
    <mergeCell ref="C7:C8"/>
    <mergeCell ref="D7:D8"/>
    <mergeCell ref="E7:E8"/>
    <mergeCell ref="O7:O8"/>
    <mergeCell ref="Q7:Q8"/>
    <mergeCell ref="R7:R8"/>
    <mergeCell ref="P7:P8"/>
    <mergeCell ref="F7:F8"/>
    <mergeCell ref="G7:G8"/>
    <mergeCell ref="H7:H8"/>
    <mergeCell ref="I7:I8"/>
    <mergeCell ref="L7:L8"/>
    <mergeCell ref="J7:J8"/>
    <mergeCell ref="K7:K8"/>
    <mergeCell ref="M7:M8"/>
    <mergeCell ref="N7:N8"/>
  </mergeCells>
  <hyperlinks>
    <hyperlink ref="Q1" location="F!A1" display="Retour au menu" xr:uid="{00000000-0004-0000-0C00-000000000000}"/>
  </hyperlinks>
  <pageMargins left="0.7" right="0.7" top="0.75" bottom="0.75" header="0.3" footer="0.3"/>
  <pageSetup paperSize="9" scale="62" fitToHeight="2" orientation="landscape" r:id="rId1"/>
  <headerFooter alignWithMargins="0">
    <oddFooter>&amp;L&amp;8&amp;K002060Le marché du travail bruxellois : Données statistiques - Caractéristiques des communes de la Région bruxelloise
Elaboration : view.brussels, www.actiris.be&amp;R&amp;8F &amp;P</oddFooter>
  </headerFooter>
  <rowBreaks count="1" manualBreakCount="1">
    <brk id="36" max="20"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A75"/>
  <sheetViews>
    <sheetView showGridLines="0" zoomScale="80" zoomScaleNormal="80" zoomScaleSheetLayoutView="80" workbookViewId="0"/>
  </sheetViews>
  <sheetFormatPr baseColWidth="10" defaultColWidth="7.5703125" defaultRowHeight="11.25"/>
  <cols>
    <col min="1" max="1" width="19" style="22" customWidth="1"/>
    <col min="2" max="22" width="9.28515625" style="22" customWidth="1"/>
    <col min="23" max="23" width="10.42578125" style="22" customWidth="1"/>
    <col min="24" max="24" width="7.5703125" style="22" customWidth="1"/>
    <col min="25" max="16384" width="7.5703125" style="22"/>
  </cols>
  <sheetData>
    <row r="1" spans="1:27" ht="23.25">
      <c r="A1" s="55" t="s">
        <v>109</v>
      </c>
      <c r="W1" s="53" t="s">
        <v>107</v>
      </c>
    </row>
    <row r="2" spans="1:27" ht="3" customHeight="1"/>
    <row r="3" spans="1:27" s="19" customFormat="1" ht="15.75" customHeight="1">
      <c r="A3" s="62" t="s">
        <v>118</v>
      </c>
    </row>
    <row r="4" spans="1:27" s="19" customFormat="1" ht="4.5" customHeight="1">
      <c r="A4" s="62"/>
    </row>
    <row r="5" spans="1:27" ht="19.5" customHeight="1">
      <c r="A5" s="111" t="s">
        <v>197</v>
      </c>
      <c r="B5" s="112"/>
      <c r="C5" s="112"/>
      <c r="D5" s="112"/>
      <c r="E5" s="112"/>
      <c r="F5" s="112"/>
      <c r="G5" s="112"/>
      <c r="H5" s="112"/>
      <c r="I5" s="112"/>
      <c r="J5" s="112"/>
      <c r="K5" s="112"/>
      <c r="L5" s="112"/>
      <c r="M5" s="112"/>
      <c r="N5" s="112"/>
      <c r="O5" s="112"/>
      <c r="P5" s="112"/>
      <c r="Q5" s="112"/>
      <c r="R5" s="112"/>
      <c r="S5" s="112"/>
      <c r="T5" s="112"/>
      <c r="U5" s="112"/>
      <c r="V5" s="112"/>
      <c r="W5" s="112"/>
    </row>
    <row r="6" spans="1:27" ht="4.5" customHeight="1">
      <c r="A6" s="23"/>
    </row>
    <row r="7" spans="1:27" ht="4.5" customHeight="1">
      <c r="A7" s="229"/>
      <c r="B7" s="230"/>
      <c r="C7" s="230"/>
      <c r="D7" s="230"/>
      <c r="E7" s="230"/>
      <c r="F7" s="230"/>
      <c r="G7" s="230"/>
      <c r="H7" s="230"/>
      <c r="I7" s="230"/>
      <c r="J7" s="230"/>
      <c r="K7" s="230"/>
      <c r="L7" s="230"/>
      <c r="M7" s="230"/>
      <c r="N7" s="230"/>
      <c r="O7" s="230"/>
      <c r="P7" s="230"/>
      <c r="Q7" s="230"/>
      <c r="R7" s="230"/>
      <c r="S7" s="230"/>
      <c r="T7" s="230"/>
      <c r="U7" s="230"/>
      <c r="V7" s="230"/>
      <c r="W7" s="230"/>
    </row>
    <row r="8" spans="1:27" s="25" customFormat="1" ht="102.75" customHeight="1">
      <c r="A8" s="305" t="s">
        <v>59</v>
      </c>
      <c r="B8" s="306" t="s">
        <v>162</v>
      </c>
      <c r="C8" s="306" t="s">
        <v>171</v>
      </c>
      <c r="D8" s="306" t="s">
        <v>170</v>
      </c>
      <c r="E8" s="306" t="s">
        <v>173</v>
      </c>
      <c r="F8" s="306" t="s">
        <v>172</v>
      </c>
      <c r="G8" s="306" t="s">
        <v>124</v>
      </c>
      <c r="H8" s="306" t="s">
        <v>178</v>
      </c>
      <c r="I8" s="306" t="s">
        <v>163</v>
      </c>
      <c r="J8" s="306" t="s">
        <v>137</v>
      </c>
      <c r="K8" s="306" t="s">
        <v>131</v>
      </c>
      <c r="L8" s="306" t="s">
        <v>138</v>
      </c>
      <c r="M8" s="306" t="s">
        <v>132</v>
      </c>
      <c r="N8" s="306" t="s">
        <v>164</v>
      </c>
      <c r="O8" s="306" t="s">
        <v>165</v>
      </c>
      <c r="P8" s="306" t="s">
        <v>179</v>
      </c>
      <c r="Q8" s="306" t="s">
        <v>133</v>
      </c>
      <c r="R8" s="306" t="s">
        <v>134</v>
      </c>
      <c r="S8" s="306" t="s">
        <v>135</v>
      </c>
      <c r="T8" s="306" t="s">
        <v>136</v>
      </c>
      <c r="U8" s="306" t="s">
        <v>166</v>
      </c>
      <c r="V8" s="306" t="s">
        <v>167</v>
      </c>
      <c r="W8" s="307" t="s">
        <v>8</v>
      </c>
      <c r="X8" s="24"/>
    </row>
    <row r="9" spans="1:27" s="25" customFormat="1" ht="4.5" customHeight="1">
      <c r="A9" s="308"/>
      <c r="B9" s="309"/>
      <c r="C9" s="309"/>
      <c r="D9" s="309"/>
      <c r="E9" s="309"/>
      <c r="F9" s="309"/>
      <c r="G9" s="309"/>
      <c r="H9" s="309"/>
      <c r="I9" s="309"/>
      <c r="J9" s="309"/>
      <c r="K9" s="309"/>
      <c r="L9" s="309"/>
      <c r="M9" s="309"/>
      <c r="N9" s="309"/>
      <c r="O9" s="309"/>
      <c r="P9" s="309"/>
      <c r="Q9" s="309"/>
      <c r="R9" s="309"/>
      <c r="S9" s="309"/>
      <c r="T9" s="309"/>
      <c r="U9" s="309"/>
      <c r="V9" s="309"/>
      <c r="W9" s="310"/>
      <c r="X9" s="24"/>
    </row>
    <row r="10" spans="1:27" s="25" customFormat="1" ht="4.5" customHeight="1">
      <c r="A10" s="305"/>
      <c r="B10" s="311"/>
      <c r="C10" s="311"/>
      <c r="D10" s="311"/>
      <c r="E10" s="311"/>
      <c r="F10" s="311"/>
      <c r="G10" s="311"/>
      <c r="H10" s="311"/>
      <c r="I10" s="311"/>
      <c r="J10" s="311"/>
      <c r="K10" s="311"/>
      <c r="L10" s="311"/>
      <c r="M10" s="311"/>
      <c r="N10" s="311"/>
      <c r="O10" s="311"/>
      <c r="P10" s="311"/>
      <c r="Q10" s="311"/>
      <c r="R10" s="311"/>
      <c r="S10" s="311"/>
      <c r="T10" s="311"/>
      <c r="U10" s="311"/>
      <c r="V10" s="311"/>
      <c r="W10" s="312"/>
      <c r="X10" s="24"/>
    </row>
    <row r="11" spans="1:27" ht="12" customHeight="1">
      <c r="A11" s="125" t="s">
        <v>9</v>
      </c>
      <c r="B11" s="131">
        <v>11</v>
      </c>
      <c r="C11" s="131"/>
      <c r="D11" s="131">
        <v>3184</v>
      </c>
      <c r="E11" s="131">
        <v>96</v>
      </c>
      <c r="F11" s="131">
        <v>103</v>
      </c>
      <c r="G11" s="131">
        <v>2408</v>
      </c>
      <c r="H11" s="131">
        <v>9327</v>
      </c>
      <c r="I11" s="131">
        <v>4074</v>
      </c>
      <c r="J11" s="131">
        <v>939</v>
      </c>
      <c r="K11" s="131">
        <v>1580</v>
      </c>
      <c r="L11" s="131">
        <v>790</v>
      </c>
      <c r="M11" s="131">
        <v>417</v>
      </c>
      <c r="N11" s="131">
        <v>1149</v>
      </c>
      <c r="O11" s="131">
        <v>6198</v>
      </c>
      <c r="P11" s="131">
        <v>4896</v>
      </c>
      <c r="Q11" s="131">
        <v>7644</v>
      </c>
      <c r="R11" s="131">
        <v>10395</v>
      </c>
      <c r="S11" s="131">
        <v>495</v>
      </c>
      <c r="T11" s="131">
        <v>1042</v>
      </c>
      <c r="U11" s="131">
        <v>6</v>
      </c>
      <c r="V11" s="131">
        <v>11</v>
      </c>
      <c r="W11" s="291">
        <v>54765</v>
      </c>
      <c r="X11" s="262"/>
    </row>
    <row r="12" spans="1:27" ht="12" customHeight="1">
      <c r="A12" s="125" t="s">
        <v>10</v>
      </c>
      <c r="B12" s="131"/>
      <c r="C12" s="131">
        <v>48</v>
      </c>
      <c r="D12" s="131">
        <v>231</v>
      </c>
      <c r="E12" s="131"/>
      <c r="F12" s="131">
        <v>12</v>
      </c>
      <c r="G12" s="131">
        <v>507</v>
      </c>
      <c r="H12" s="131">
        <v>1277</v>
      </c>
      <c r="I12" s="131">
        <v>1569</v>
      </c>
      <c r="J12" s="131">
        <v>259</v>
      </c>
      <c r="K12" s="131">
        <v>669</v>
      </c>
      <c r="L12" s="131">
        <v>741</v>
      </c>
      <c r="M12" s="131">
        <v>231</v>
      </c>
      <c r="N12" s="131">
        <v>1013</v>
      </c>
      <c r="O12" s="131">
        <v>2470</v>
      </c>
      <c r="P12" s="131">
        <v>779</v>
      </c>
      <c r="Q12" s="131">
        <v>1442</v>
      </c>
      <c r="R12" s="131">
        <v>2827</v>
      </c>
      <c r="S12" s="131">
        <v>402</v>
      </c>
      <c r="T12" s="131">
        <v>344</v>
      </c>
      <c r="U12" s="131">
        <v>10</v>
      </c>
      <c r="V12" s="131">
        <v>1</v>
      </c>
      <c r="W12" s="291">
        <v>14832</v>
      </c>
      <c r="X12" s="262"/>
    </row>
    <row r="13" spans="1:27" ht="10.5" customHeight="1">
      <c r="A13" s="125" t="s">
        <v>23</v>
      </c>
      <c r="B13" s="131"/>
      <c r="C13" s="131"/>
      <c r="D13" s="131">
        <v>383</v>
      </c>
      <c r="E13" s="131"/>
      <c r="F13" s="131"/>
      <c r="G13" s="131">
        <v>190</v>
      </c>
      <c r="H13" s="131">
        <v>1198</v>
      </c>
      <c r="I13" s="131">
        <v>190</v>
      </c>
      <c r="J13" s="131">
        <v>111</v>
      </c>
      <c r="K13" s="131">
        <v>113</v>
      </c>
      <c r="L13" s="131">
        <v>190</v>
      </c>
      <c r="M13" s="131">
        <v>57</v>
      </c>
      <c r="N13" s="131">
        <v>487</v>
      </c>
      <c r="O13" s="131">
        <v>3087</v>
      </c>
      <c r="P13" s="131">
        <v>532</v>
      </c>
      <c r="Q13" s="131">
        <v>1372</v>
      </c>
      <c r="R13" s="131">
        <v>1676</v>
      </c>
      <c r="S13" s="131">
        <v>56</v>
      </c>
      <c r="T13" s="131">
        <v>65</v>
      </c>
      <c r="U13" s="131">
        <v>1</v>
      </c>
      <c r="V13" s="131"/>
      <c r="W13" s="291">
        <v>9708</v>
      </c>
      <c r="X13" s="262"/>
    </row>
    <row r="14" spans="1:27">
      <c r="A14" s="125" t="s">
        <v>11</v>
      </c>
      <c r="B14" s="131">
        <v>11</v>
      </c>
      <c r="C14" s="131"/>
      <c r="D14" s="131">
        <v>3872</v>
      </c>
      <c r="E14" s="131">
        <v>4096</v>
      </c>
      <c r="F14" s="131">
        <v>1740</v>
      </c>
      <c r="G14" s="131">
        <v>3397</v>
      </c>
      <c r="H14" s="131">
        <v>16140</v>
      </c>
      <c r="I14" s="131">
        <v>12795</v>
      </c>
      <c r="J14" s="131">
        <v>13783</v>
      </c>
      <c r="K14" s="131">
        <v>8090</v>
      </c>
      <c r="L14" s="131">
        <v>30501</v>
      </c>
      <c r="M14" s="131">
        <v>1506</v>
      </c>
      <c r="N14" s="131">
        <v>21349</v>
      </c>
      <c r="O14" s="131">
        <v>18151</v>
      </c>
      <c r="P14" s="131">
        <v>51469</v>
      </c>
      <c r="Q14" s="131">
        <v>20912</v>
      </c>
      <c r="R14" s="131">
        <v>17629</v>
      </c>
      <c r="S14" s="131">
        <v>5135</v>
      </c>
      <c r="T14" s="131">
        <v>13623</v>
      </c>
      <c r="U14" s="131">
        <v>70</v>
      </c>
      <c r="V14" s="131">
        <v>1936</v>
      </c>
      <c r="W14" s="291">
        <v>246205</v>
      </c>
      <c r="X14" s="262"/>
    </row>
    <row r="15" spans="1:27">
      <c r="A15" s="125" t="s">
        <v>12</v>
      </c>
      <c r="B15" s="131">
        <v>1</v>
      </c>
      <c r="C15" s="131"/>
      <c r="D15" s="131">
        <v>194</v>
      </c>
      <c r="E15" s="131">
        <v>4</v>
      </c>
      <c r="F15" s="131">
        <v>5</v>
      </c>
      <c r="G15" s="131">
        <v>132</v>
      </c>
      <c r="H15" s="131">
        <v>1342</v>
      </c>
      <c r="I15" s="131">
        <v>265</v>
      </c>
      <c r="J15" s="131">
        <v>799</v>
      </c>
      <c r="K15" s="131">
        <v>532</v>
      </c>
      <c r="L15" s="131">
        <v>2774</v>
      </c>
      <c r="M15" s="131">
        <v>239</v>
      </c>
      <c r="N15" s="131">
        <v>1229</v>
      </c>
      <c r="O15" s="131">
        <v>2727</v>
      </c>
      <c r="P15" s="131">
        <v>2988</v>
      </c>
      <c r="Q15" s="131">
        <v>2567</v>
      </c>
      <c r="R15" s="131">
        <v>2055</v>
      </c>
      <c r="S15" s="131">
        <v>487</v>
      </c>
      <c r="T15" s="131">
        <v>1342</v>
      </c>
      <c r="U15" s="131">
        <v>18</v>
      </c>
      <c r="V15" s="131">
        <v>127</v>
      </c>
      <c r="W15" s="291">
        <v>19827</v>
      </c>
      <c r="X15" s="262"/>
    </row>
    <row r="16" spans="1:27">
      <c r="A16" s="125" t="s">
        <v>13</v>
      </c>
      <c r="B16" s="131"/>
      <c r="C16" s="131"/>
      <c r="D16" s="131">
        <v>340</v>
      </c>
      <c r="E16" s="131"/>
      <c r="F16" s="131">
        <v>15</v>
      </c>
      <c r="G16" s="131">
        <v>536</v>
      </c>
      <c r="H16" s="131">
        <v>1842</v>
      </c>
      <c r="I16" s="131">
        <v>508</v>
      </c>
      <c r="J16" s="131">
        <v>375</v>
      </c>
      <c r="K16" s="131">
        <v>2956</v>
      </c>
      <c r="L16" s="131">
        <v>313</v>
      </c>
      <c r="M16" s="131">
        <v>169</v>
      </c>
      <c r="N16" s="131">
        <v>1435</v>
      </c>
      <c r="O16" s="131">
        <v>3696</v>
      </c>
      <c r="P16" s="131">
        <v>6399</v>
      </c>
      <c r="Q16" s="131">
        <v>1070</v>
      </c>
      <c r="R16" s="131">
        <v>1548</v>
      </c>
      <c r="S16" s="131">
        <v>132</v>
      </c>
      <c r="T16" s="131">
        <v>307</v>
      </c>
      <c r="U16" s="131">
        <v>5</v>
      </c>
      <c r="V16" s="131">
        <v>87</v>
      </c>
      <c r="W16" s="291">
        <v>21733</v>
      </c>
      <c r="X16" s="262"/>
      <c r="AA16" s="262"/>
    </row>
    <row r="17" spans="1:24">
      <c r="A17" s="125" t="s">
        <v>14</v>
      </c>
      <c r="B17" s="131">
        <v>1</v>
      </c>
      <c r="C17" s="131"/>
      <c r="D17" s="131">
        <v>3602</v>
      </c>
      <c r="E17" s="131">
        <v>1</v>
      </c>
      <c r="F17" s="131">
        <v>243</v>
      </c>
      <c r="G17" s="131">
        <v>841</v>
      </c>
      <c r="H17" s="131">
        <v>1167</v>
      </c>
      <c r="I17" s="131">
        <v>876</v>
      </c>
      <c r="J17" s="131">
        <v>343</v>
      </c>
      <c r="K17" s="131">
        <v>316</v>
      </c>
      <c r="L17" s="131">
        <v>219</v>
      </c>
      <c r="M17" s="131">
        <v>157</v>
      </c>
      <c r="N17" s="131">
        <v>421</v>
      </c>
      <c r="O17" s="131">
        <v>2218</v>
      </c>
      <c r="P17" s="131">
        <v>1087</v>
      </c>
      <c r="Q17" s="131">
        <v>1798</v>
      </c>
      <c r="R17" s="131">
        <v>2017</v>
      </c>
      <c r="S17" s="131">
        <v>310</v>
      </c>
      <c r="T17" s="131">
        <v>188</v>
      </c>
      <c r="U17" s="131">
        <v>9</v>
      </c>
      <c r="V17" s="131"/>
      <c r="W17" s="291">
        <v>15814</v>
      </c>
      <c r="X17" s="262"/>
    </row>
    <row r="18" spans="1:24">
      <c r="A18" s="125" t="s">
        <v>15</v>
      </c>
      <c r="B18" s="131"/>
      <c r="C18" s="131"/>
      <c r="D18" s="131">
        <v>151</v>
      </c>
      <c r="E18" s="131"/>
      <c r="F18" s="131"/>
      <c r="G18" s="131">
        <v>153</v>
      </c>
      <c r="H18" s="131">
        <v>233</v>
      </c>
      <c r="I18" s="131">
        <v>71</v>
      </c>
      <c r="J18" s="131">
        <v>67</v>
      </c>
      <c r="K18" s="131">
        <v>32</v>
      </c>
      <c r="L18" s="131">
        <v>41</v>
      </c>
      <c r="M18" s="131">
        <v>152</v>
      </c>
      <c r="N18" s="131">
        <v>61</v>
      </c>
      <c r="O18" s="131">
        <v>436</v>
      </c>
      <c r="P18" s="131">
        <v>353</v>
      </c>
      <c r="Q18" s="131">
        <v>1083</v>
      </c>
      <c r="R18" s="131">
        <v>699</v>
      </c>
      <c r="S18" s="131">
        <v>60</v>
      </c>
      <c r="T18" s="131">
        <v>93</v>
      </c>
      <c r="U18" s="131"/>
      <c r="V18" s="131"/>
      <c r="W18" s="291">
        <v>3685</v>
      </c>
      <c r="X18" s="262"/>
    </row>
    <row r="19" spans="1:24">
      <c r="A19" s="125" t="s">
        <v>5</v>
      </c>
      <c r="B19" s="131">
        <v>1</v>
      </c>
      <c r="C19" s="131"/>
      <c r="D19" s="131">
        <v>655</v>
      </c>
      <c r="E19" s="131">
        <v>29</v>
      </c>
      <c r="F19" s="131">
        <v>19</v>
      </c>
      <c r="G19" s="131">
        <v>302</v>
      </c>
      <c r="H19" s="131">
        <v>4331</v>
      </c>
      <c r="I19" s="131">
        <v>1064</v>
      </c>
      <c r="J19" s="131">
        <v>3210</v>
      </c>
      <c r="K19" s="131">
        <v>2856</v>
      </c>
      <c r="L19" s="131">
        <v>1559</v>
      </c>
      <c r="M19" s="131">
        <v>649</v>
      </c>
      <c r="N19" s="131">
        <v>3730</v>
      </c>
      <c r="O19" s="131">
        <v>3318</v>
      </c>
      <c r="P19" s="131">
        <v>3928</v>
      </c>
      <c r="Q19" s="131">
        <v>7637</v>
      </c>
      <c r="R19" s="131">
        <v>4346</v>
      </c>
      <c r="S19" s="131">
        <v>702</v>
      </c>
      <c r="T19" s="131">
        <v>2444</v>
      </c>
      <c r="U19" s="131">
        <v>82</v>
      </c>
      <c r="V19" s="131">
        <v>251</v>
      </c>
      <c r="W19" s="291">
        <v>41113</v>
      </c>
      <c r="X19" s="262"/>
    </row>
    <row r="20" spans="1:24">
      <c r="A20" s="125" t="s">
        <v>16</v>
      </c>
      <c r="B20" s="131"/>
      <c r="C20" s="131"/>
      <c r="D20" s="131">
        <v>116</v>
      </c>
      <c r="E20" s="131"/>
      <c r="F20" s="131"/>
      <c r="G20" s="131">
        <v>251</v>
      </c>
      <c r="H20" s="131">
        <v>1444</v>
      </c>
      <c r="I20" s="131">
        <v>365</v>
      </c>
      <c r="J20" s="131">
        <v>266</v>
      </c>
      <c r="K20" s="131">
        <v>35</v>
      </c>
      <c r="L20" s="131">
        <v>88</v>
      </c>
      <c r="M20" s="131">
        <v>67</v>
      </c>
      <c r="N20" s="131">
        <v>214</v>
      </c>
      <c r="O20" s="131">
        <v>2750</v>
      </c>
      <c r="P20" s="131">
        <v>871</v>
      </c>
      <c r="Q20" s="131">
        <v>2461</v>
      </c>
      <c r="R20" s="131">
        <v>5742</v>
      </c>
      <c r="S20" s="131">
        <v>212</v>
      </c>
      <c r="T20" s="131">
        <v>136</v>
      </c>
      <c r="U20" s="131">
        <v>4</v>
      </c>
      <c r="V20" s="131"/>
      <c r="W20" s="291">
        <v>15022</v>
      </c>
      <c r="X20" s="262"/>
    </row>
    <row r="21" spans="1:24">
      <c r="A21" s="125" t="s">
        <v>17</v>
      </c>
      <c r="B21" s="131"/>
      <c r="C21" s="131"/>
      <c r="D21" s="131">
        <v>277</v>
      </c>
      <c r="E21" s="131"/>
      <c r="F21" s="131"/>
      <c r="G21" s="131">
        <v>41</v>
      </c>
      <c r="H21" s="131">
        <v>181</v>
      </c>
      <c r="I21" s="131">
        <v>170</v>
      </c>
      <c r="J21" s="131">
        <v>43</v>
      </c>
      <c r="K21" s="131">
        <v>63</v>
      </c>
      <c r="L21" s="131">
        <v>20</v>
      </c>
      <c r="M21" s="131">
        <v>44</v>
      </c>
      <c r="N21" s="131">
        <v>97</v>
      </c>
      <c r="O21" s="131">
        <v>427</v>
      </c>
      <c r="P21" s="131">
        <v>459</v>
      </c>
      <c r="Q21" s="131">
        <v>692</v>
      </c>
      <c r="R21" s="131">
        <v>266</v>
      </c>
      <c r="S21" s="131">
        <v>40</v>
      </c>
      <c r="T21" s="131">
        <v>61</v>
      </c>
      <c r="U21" s="131">
        <v>2</v>
      </c>
      <c r="V21" s="131"/>
      <c r="W21" s="291">
        <v>2883</v>
      </c>
      <c r="X21" s="262"/>
    </row>
    <row r="22" spans="1:24">
      <c r="A22" s="125" t="s">
        <v>24</v>
      </c>
      <c r="B22" s="131"/>
      <c r="C22" s="131"/>
      <c r="D22" s="131">
        <v>304</v>
      </c>
      <c r="E22" s="131"/>
      <c r="F22" s="131">
        <v>16</v>
      </c>
      <c r="G22" s="131">
        <v>360</v>
      </c>
      <c r="H22" s="131">
        <v>1742</v>
      </c>
      <c r="I22" s="131">
        <v>2179</v>
      </c>
      <c r="J22" s="131">
        <v>464</v>
      </c>
      <c r="K22" s="131">
        <v>337</v>
      </c>
      <c r="L22" s="131">
        <v>1982</v>
      </c>
      <c r="M22" s="131">
        <v>351</v>
      </c>
      <c r="N22" s="131">
        <v>1637</v>
      </c>
      <c r="O22" s="131">
        <v>2116</v>
      </c>
      <c r="P22" s="131">
        <v>5954</v>
      </c>
      <c r="Q22" s="131">
        <v>3980</v>
      </c>
      <c r="R22" s="131">
        <v>3197</v>
      </c>
      <c r="S22" s="131">
        <v>416</v>
      </c>
      <c r="T22" s="131">
        <v>789</v>
      </c>
      <c r="U22" s="131">
        <v>19</v>
      </c>
      <c r="V22" s="131">
        <v>0</v>
      </c>
      <c r="W22" s="291">
        <v>25843</v>
      </c>
      <c r="X22" s="262"/>
    </row>
    <row r="23" spans="1:24">
      <c r="A23" s="125" t="s">
        <v>28</v>
      </c>
      <c r="B23" s="131"/>
      <c r="C23" s="131"/>
      <c r="D23" s="131">
        <v>225</v>
      </c>
      <c r="E23" s="131">
        <v>8</v>
      </c>
      <c r="F23" s="131">
        <v>98</v>
      </c>
      <c r="G23" s="131">
        <v>341</v>
      </c>
      <c r="H23" s="131">
        <v>1245</v>
      </c>
      <c r="I23" s="131">
        <v>7320</v>
      </c>
      <c r="J23" s="131">
        <v>1953</v>
      </c>
      <c r="K23" s="131">
        <v>3041</v>
      </c>
      <c r="L23" s="131">
        <v>880</v>
      </c>
      <c r="M23" s="131">
        <v>368</v>
      </c>
      <c r="N23" s="131">
        <v>2162</v>
      </c>
      <c r="O23" s="131">
        <v>2886</v>
      </c>
      <c r="P23" s="131">
        <v>8312</v>
      </c>
      <c r="Q23" s="131">
        <v>2257</v>
      </c>
      <c r="R23" s="131">
        <v>2339</v>
      </c>
      <c r="S23" s="131">
        <v>1444</v>
      </c>
      <c r="T23" s="131">
        <v>1226</v>
      </c>
      <c r="U23" s="131">
        <v>14</v>
      </c>
      <c r="V23" s="131">
        <v>22</v>
      </c>
      <c r="W23" s="291">
        <v>36141</v>
      </c>
      <c r="X23" s="262"/>
    </row>
    <row r="24" spans="1:24">
      <c r="A24" s="125" t="s">
        <v>42</v>
      </c>
      <c r="B24" s="131"/>
      <c r="C24" s="131"/>
      <c r="D24" s="131">
        <v>517</v>
      </c>
      <c r="E24" s="131">
        <v>568</v>
      </c>
      <c r="F24" s="131">
        <v>58</v>
      </c>
      <c r="G24" s="131">
        <v>173</v>
      </c>
      <c r="H24" s="131">
        <v>657</v>
      </c>
      <c r="I24" s="131">
        <v>123</v>
      </c>
      <c r="J24" s="131">
        <v>1166</v>
      </c>
      <c r="K24" s="131">
        <v>5626</v>
      </c>
      <c r="L24" s="131">
        <v>10477</v>
      </c>
      <c r="M24" s="131">
        <v>81</v>
      </c>
      <c r="N24" s="131">
        <v>1500</v>
      </c>
      <c r="O24" s="131">
        <v>4495</v>
      </c>
      <c r="P24" s="131">
        <v>8651</v>
      </c>
      <c r="Q24" s="131">
        <v>1626</v>
      </c>
      <c r="R24" s="131">
        <v>1993</v>
      </c>
      <c r="S24" s="131">
        <v>266</v>
      </c>
      <c r="T24" s="131">
        <v>1503</v>
      </c>
      <c r="U24" s="131">
        <v>2</v>
      </c>
      <c r="V24" s="131"/>
      <c r="W24" s="291">
        <v>39482</v>
      </c>
      <c r="X24" s="262"/>
    </row>
    <row r="25" spans="1:24">
      <c r="A25" s="125" t="s">
        <v>18</v>
      </c>
      <c r="B25" s="131">
        <v>48</v>
      </c>
      <c r="C25" s="131"/>
      <c r="D25" s="131">
        <v>222</v>
      </c>
      <c r="E25" s="131">
        <v>6</v>
      </c>
      <c r="F25" s="131">
        <v>875</v>
      </c>
      <c r="G25" s="131">
        <v>1336</v>
      </c>
      <c r="H25" s="131">
        <v>2374</v>
      </c>
      <c r="I25" s="131">
        <v>1932</v>
      </c>
      <c r="J25" s="131">
        <v>785</v>
      </c>
      <c r="K25" s="131">
        <v>5872</v>
      </c>
      <c r="L25" s="131">
        <v>374</v>
      </c>
      <c r="M25" s="131">
        <v>295</v>
      </c>
      <c r="N25" s="131">
        <v>730</v>
      </c>
      <c r="O25" s="131">
        <v>2534</v>
      </c>
      <c r="P25" s="131">
        <v>8643</v>
      </c>
      <c r="Q25" s="131">
        <v>4528</v>
      </c>
      <c r="R25" s="131">
        <v>4494</v>
      </c>
      <c r="S25" s="131">
        <v>429</v>
      </c>
      <c r="T25" s="131">
        <v>1906</v>
      </c>
      <c r="U25" s="131">
        <v>14</v>
      </c>
      <c r="V25" s="131">
        <v>22</v>
      </c>
      <c r="W25" s="291">
        <v>37419</v>
      </c>
      <c r="X25" s="262"/>
    </row>
    <row r="26" spans="1:24">
      <c r="A26" s="125" t="s">
        <v>19</v>
      </c>
      <c r="B26" s="131">
        <v>5</v>
      </c>
      <c r="C26" s="131"/>
      <c r="D26" s="131">
        <v>760</v>
      </c>
      <c r="E26" s="131"/>
      <c r="F26" s="131">
        <v>79</v>
      </c>
      <c r="G26" s="131">
        <v>719</v>
      </c>
      <c r="H26" s="131">
        <v>2259</v>
      </c>
      <c r="I26" s="131">
        <v>182</v>
      </c>
      <c r="J26" s="131">
        <v>999</v>
      </c>
      <c r="K26" s="131">
        <v>372</v>
      </c>
      <c r="L26" s="131">
        <v>289</v>
      </c>
      <c r="M26" s="131">
        <v>514</v>
      </c>
      <c r="N26" s="131">
        <v>1603</v>
      </c>
      <c r="O26" s="131">
        <v>2841</v>
      </c>
      <c r="P26" s="131">
        <v>1730</v>
      </c>
      <c r="Q26" s="131">
        <v>4621</v>
      </c>
      <c r="R26" s="131">
        <v>5198</v>
      </c>
      <c r="S26" s="131">
        <v>381</v>
      </c>
      <c r="T26" s="131">
        <v>532</v>
      </c>
      <c r="U26" s="131">
        <v>116</v>
      </c>
      <c r="V26" s="131">
        <v>72</v>
      </c>
      <c r="W26" s="291">
        <v>23272</v>
      </c>
      <c r="X26" s="262"/>
    </row>
    <row r="27" spans="1:24">
      <c r="A27" s="125" t="s">
        <v>20</v>
      </c>
      <c r="B27" s="131">
        <v>12</v>
      </c>
      <c r="C27" s="131"/>
      <c r="D27" s="131">
        <v>78</v>
      </c>
      <c r="E27" s="131"/>
      <c r="F27" s="131">
        <v>1</v>
      </c>
      <c r="G27" s="131">
        <v>457</v>
      </c>
      <c r="H27" s="131">
        <v>1030</v>
      </c>
      <c r="I27" s="131">
        <v>18</v>
      </c>
      <c r="J27" s="131">
        <v>266</v>
      </c>
      <c r="K27" s="131">
        <v>425</v>
      </c>
      <c r="L27" s="131">
        <v>816</v>
      </c>
      <c r="M27" s="131">
        <v>273</v>
      </c>
      <c r="N27" s="131">
        <v>1540</v>
      </c>
      <c r="O27" s="131">
        <v>250</v>
      </c>
      <c r="P27" s="131">
        <v>507</v>
      </c>
      <c r="Q27" s="131">
        <v>976</v>
      </c>
      <c r="R27" s="131">
        <v>1302</v>
      </c>
      <c r="S27" s="131">
        <v>143</v>
      </c>
      <c r="T27" s="131">
        <v>170</v>
      </c>
      <c r="U27" s="131">
        <v>12</v>
      </c>
      <c r="V27" s="131">
        <v>27</v>
      </c>
      <c r="W27" s="291">
        <v>8303</v>
      </c>
      <c r="X27" s="262"/>
    </row>
    <row r="28" spans="1:24">
      <c r="A28" s="125" t="s">
        <v>40</v>
      </c>
      <c r="B28" s="131">
        <v>3</v>
      </c>
      <c r="C28" s="131"/>
      <c r="D28" s="131">
        <v>130</v>
      </c>
      <c r="E28" s="131"/>
      <c r="F28" s="131">
        <v>2</v>
      </c>
      <c r="G28" s="131">
        <v>861</v>
      </c>
      <c r="H28" s="131">
        <v>2327</v>
      </c>
      <c r="I28" s="131">
        <v>80</v>
      </c>
      <c r="J28" s="131">
        <v>689</v>
      </c>
      <c r="K28" s="131">
        <v>696</v>
      </c>
      <c r="L28" s="131">
        <v>292</v>
      </c>
      <c r="M28" s="131">
        <v>341</v>
      </c>
      <c r="N28" s="131">
        <v>964</v>
      </c>
      <c r="O28" s="131">
        <v>2855</v>
      </c>
      <c r="P28" s="131">
        <v>1121</v>
      </c>
      <c r="Q28" s="131">
        <v>4682</v>
      </c>
      <c r="R28" s="131">
        <v>8080</v>
      </c>
      <c r="S28" s="131">
        <v>269</v>
      </c>
      <c r="T28" s="131">
        <v>530</v>
      </c>
      <c r="U28" s="131">
        <v>16</v>
      </c>
      <c r="V28" s="131">
        <v>42</v>
      </c>
      <c r="W28" s="291">
        <v>23980</v>
      </c>
      <c r="X28" s="262"/>
    </row>
    <row r="29" spans="1:24">
      <c r="A29" s="125" t="s">
        <v>41</v>
      </c>
      <c r="B29" s="131">
        <v>1</v>
      </c>
      <c r="C29" s="131"/>
      <c r="D29" s="131">
        <v>85</v>
      </c>
      <c r="E29" s="131"/>
      <c r="F29" s="131">
        <v>480</v>
      </c>
      <c r="G29" s="131">
        <v>77</v>
      </c>
      <c r="H29" s="131">
        <v>996</v>
      </c>
      <c r="I29" s="131">
        <v>168</v>
      </c>
      <c r="J29" s="131">
        <v>401</v>
      </c>
      <c r="K29" s="131">
        <v>277</v>
      </c>
      <c r="L29" s="131">
        <v>426</v>
      </c>
      <c r="M29" s="131">
        <v>295</v>
      </c>
      <c r="N29" s="131">
        <v>1247</v>
      </c>
      <c r="O29" s="131">
        <v>2690</v>
      </c>
      <c r="P29" s="131">
        <v>550</v>
      </c>
      <c r="Q29" s="131">
        <v>2112</v>
      </c>
      <c r="R29" s="131">
        <v>1216</v>
      </c>
      <c r="S29" s="131">
        <v>126</v>
      </c>
      <c r="T29" s="131">
        <v>472</v>
      </c>
      <c r="U29" s="131">
        <v>66</v>
      </c>
      <c r="V29" s="131">
        <v>104</v>
      </c>
      <c r="W29" s="291">
        <v>11789</v>
      </c>
      <c r="X29" s="262"/>
    </row>
    <row r="30" spans="1:24">
      <c r="A30" s="125" t="s">
        <v>148</v>
      </c>
      <c r="B30" s="313">
        <v>2</v>
      </c>
      <c r="C30" s="313">
        <v>3</v>
      </c>
      <c r="D30" s="313">
        <v>220</v>
      </c>
      <c r="E30" s="313">
        <v>9</v>
      </c>
      <c r="F30" s="313"/>
      <c r="G30" s="313">
        <v>18</v>
      </c>
      <c r="H30" s="313">
        <v>402</v>
      </c>
      <c r="I30" s="313">
        <v>21</v>
      </c>
      <c r="J30" s="313">
        <v>1</v>
      </c>
      <c r="K30" s="313">
        <v>287</v>
      </c>
      <c r="L30" s="313">
        <v>94</v>
      </c>
      <c r="M30" s="313">
        <v>3</v>
      </c>
      <c r="N30" s="313">
        <v>451</v>
      </c>
      <c r="O30" s="313">
        <v>131</v>
      </c>
      <c r="P30" s="313"/>
      <c r="Q30" s="313">
        <v>33</v>
      </c>
      <c r="R30" s="313">
        <v>10</v>
      </c>
      <c r="S30" s="313">
        <v>11</v>
      </c>
      <c r="T30" s="313">
        <v>280</v>
      </c>
      <c r="U30" s="313">
        <v>35</v>
      </c>
      <c r="V30" s="313">
        <v>13</v>
      </c>
      <c r="W30" s="291">
        <v>2024</v>
      </c>
      <c r="X30" s="262"/>
    </row>
    <row r="31" spans="1:24">
      <c r="A31" s="183" t="s">
        <v>21</v>
      </c>
      <c r="B31" s="227">
        <v>96</v>
      </c>
      <c r="C31" s="227">
        <v>51</v>
      </c>
      <c r="D31" s="227">
        <v>15546</v>
      </c>
      <c r="E31" s="227">
        <v>4817</v>
      </c>
      <c r="F31" s="227">
        <v>3746</v>
      </c>
      <c r="G31" s="227">
        <v>13100</v>
      </c>
      <c r="H31" s="227">
        <v>51514</v>
      </c>
      <c r="I31" s="227">
        <v>33970</v>
      </c>
      <c r="J31" s="227">
        <v>26919</v>
      </c>
      <c r="K31" s="227">
        <v>34175</v>
      </c>
      <c r="L31" s="227">
        <v>52866</v>
      </c>
      <c r="M31" s="227">
        <v>6209</v>
      </c>
      <c r="N31" s="227">
        <v>43019</v>
      </c>
      <c r="O31" s="227">
        <v>66276</v>
      </c>
      <c r="P31" s="227">
        <v>109229</v>
      </c>
      <c r="Q31" s="227">
        <v>73493</v>
      </c>
      <c r="R31" s="227">
        <v>77029</v>
      </c>
      <c r="S31" s="227">
        <v>11516</v>
      </c>
      <c r="T31" s="227">
        <v>27053</v>
      </c>
      <c r="U31" s="227">
        <v>501</v>
      </c>
      <c r="V31" s="227">
        <v>2715</v>
      </c>
      <c r="W31" s="315">
        <v>653840</v>
      </c>
      <c r="X31" s="262"/>
    </row>
    <row r="32" spans="1:24">
      <c r="A32" s="183" t="s">
        <v>38</v>
      </c>
      <c r="B32" s="314">
        <v>14735</v>
      </c>
      <c r="C32" s="314">
        <v>435</v>
      </c>
      <c r="D32" s="314">
        <v>334452</v>
      </c>
      <c r="E32" s="314">
        <v>9692</v>
      </c>
      <c r="F32" s="314">
        <v>19385</v>
      </c>
      <c r="G32" s="314">
        <v>135669</v>
      </c>
      <c r="H32" s="314">
        <v>325750</v>
      </c>
      <c r="I32" s="314">
        <v>155224</v>
      </c>
      <c r="J32" s="314">
        <v>86450</v>
      </c>
      <c r="K32" s="314">
        <v>71266</v>
      </c>
      <c r="L32" s="314">
        <v>47645</v>
      </c>
      <c r="M32" s="314">
        <v>11008</v>
      </c>
      <c r="N32" s="314">
        <v>129900</v>
      </c>
      <c r="O32" s="314">
        <v>286721</v>
      </c>
      <c r="P32" s="314">
        <v>154452</v>
      </c>
      <c r="Q32" s="314">
        <v>250915</v>
      </c>
      <c r="R32" s="314">
        <v>380638</v>
      </c>
      <c r="S32" s="314">
        <v>31717</v>
      </c>
      <c r="T32" s="314">
        <v>29464</v>
      </c>
      <c r="U32" s="314">
        <v>4397</v>
      </c>
      <c r="V32" s="314">
        <v>89</v>
      </c>
      <c r="W32" s="315">
        <v>2480004</v>
      </c>
      <c r="X32" s="262"/>
    </row>
    <row r="33" spans="1:24">
      <c r="A33" s="183" t="s">
        <v>39</v>
      </c>
      <c r="B33" s="314">
        <v>4322</v>
      </c>
      <c r="C33" s="314">
        <v>1599</v>
      </c>
      <c r="D33" s="314">
        <v>125717</v>
      </c>
      <c r="E33" s="314">
        <v>6383</v>
      </c>
      <c r="F33" s="314">
        <v>11207</v>
      </c>
      <c r="G33" s="314">
        <v>62447</v>
      </c>
      <c r="H33" s="314">
        <v>135455</v>
      </c>
      <c r="I33" s="314">
        <v>54336</v>
      </c>
      <c r="J33" s="314">
        <v>38462</v>
      </c>
      <c r="K33" s="314">
        <v>18919</v>
      </c>
      <c r="L33" s="314">
        <v>18156</v>
      </c>
      <c r="M33" s="314">
        <v>6181</v>
      </c>
      <c r="N33" s="314">
        <v>35211</v>
      </c>
      <c r="O33" s="314">
        <v>101832</v>
      </c>
      <c r="P33" s="314">
        <v>127744</v>
      </c>
      <c r="Q33" s="314">
        <v>141917</v>
      </c>
      <c r="R33" s="314">
        <v>198713</v>
      </c>
      <c r="S33" s="314">
        <v>16392</v>
      </c>
      <c r="T33" s="314">
        <v>20669</v>
      </c>
      <c r="U33" s="314">
        <v>377</v>
      </c>
      <c r="V33" s="314">
        <v>448</v>
      </c>
      <c r="W33" s="315">
        <v>1126487</v>
      </c>
      <c r="X33" s="262"/>
    </row>
    <row r="34" spans="1:24" s="6" customFormat="1">
      <c r="A34" s="166" t="s">
        <v>71</v>
      </c>
      <c r="B34" s="172">
        <f>SUM(B31:B33)</f>
        <v>19153</v>
      </c>
      <c r="C34" s="172">
        <f t="shared" ref="C34:W34" si="0">SUM(C31:C33)</f>
        <v>2085</v>
      </c>
      <c r="D34" s="172">
        <f t="shared" si="0"/>
        <v>475715</v>
      </c>
      <c r="E34" s="172">
        <f t="shared" si="0"/>
        <v>20892</v>
      </c>
      <c r="F34" s="172">
        <f t="shared" si="0"/>
        <v>34338</v>
      </c>
      <c r="G34" s="172">
        <f t="shared" si="0"/>
        <v>211216</v>
      </c>
      <c r="H34" s="172">
        <f t="shared" si="0"/>
        <v>512719</v>
      </c>
      <c r="I34" s="172">
        <f t="shared" si="0"/>
        <v>243530</v>
      </c>
      <c r="J34" s="172">
        <f t="shared" si="0"/>
        <v>151831</v>
      </c>
      <c r="K34" s="172">
        <f t="shared" si="0"/>
        <v>124360</v>
      </c>
      <c r="L34" s="172">
        <f t="shared" si="0"/>
        <v>118667</v>
      </c>
      <c r="M34" s="172">
        <f t="shared" si="0"/>
        <v>23398</v>
      </c>
      <c r="N34" s="172">
        <f t="shared" si="0"/>
        <v>208130</v>
      </c>
      <c r="O34" s="172">
        <f t="shared" si="0"/>
        <v>454829</v>
      </c>
      <c r="P34" s="172">
        <f t="shared" si="0"/>
        <v>391425</v>
      </c>
      <c r="Q34" s="172">
        <f t="shared" si="0"/>
        <v>466325</v>
      </c>
      <c r="R34" s="172">
        <f t="shared" si="0"/>
        <v>656380</v>
      </c>
      <c r="S34" s="172">
        <f t="shared" si="0"/>
        <v>59625</v>
      </c>
      <c r="T34" s="172">
        <f t="shared" si="0"/>
        <v>77186</v>
      </c>
      <c r="U34" s="172">
        <f t="shared" si="0"/>
        <v>5275</v>
      </c>
      <c r="V34" s="172">
        <f t="shared" si="0"/>
        <v>3252</v>
      </c>
      <c r="W34" s="173">
        <f t="shared" si="0"/>
        <v>4260331</v>
      </c>
      <c r="X34" s="262"/>
    </row>
    <row r="35" spans="1:24" s="27" customFormat="1" ht="22.5">
      <c r="A35" s="228" t="s">
        <v>72</v>
      </c>
      <c r="B35" s="280">
        <f>B31/B34*100</f>
        <v>0.50122696183365523</v>
      </c>
      <c r="C35" s="280">
        <f t="shared" ref="C35:W35" si="1">C31/C34*100</f>
        <v>2.4460431654676258</v>
      </c>
      <c r="D35" s="280">
        <f t="shared" si="1"/>
        <v>3.2679230211366046</v>
      </c>
      <c r="E35" s="280">
        <f t="shared" si="1"/>
        <v>23.056672410492055</v>
      </c>
      <c r="F35" s="280">
        <f t="shared" si="1"/>
        <v>10.909196808200827</v>
      </c>
      <c r="G35" s="280">
        <f t="shared" si="1"/>
        <v>6.2021816529050833</v>
      </c>
      <c r="H35" s="280">
        <f t="shared" si="1"/>
        <v>10.047218846970758</v>
      </c>
      <c r="I35" s="280">
        <f t="shared" si="1"/>
        <v>13.949000123188107</v>
      </c>
      <c r="J35" s="280">
        <f t="shared" si="1"/>
        <v>17.729580915623291</v>
      </c>
      <c r="K35" s="280">
        <f t="shared" si="1"/>
        <v>27.480701190093278</v>
      </c>
      <c r="L35" s="280">
        <f t="shared" si="1"/>
        <v>44.549874859902076</v>
      </c>
      <c r="M35" s="280">
        <f t="shared" si="1"/>
        <v>26.536456107359601</v>
      </c>
      <c r="N35" s="280">
        <f t="shared" si="1"/>
        <v>20.669293230192668</v>
      </c>
      <c r="O35" s="280">
        <f t="shared" si="1"/>
        <v>14.571630217070592</v>
      </c>
      <c r="P35" s="280">
        <f t="shared" si="1"/>
        <v>27.9054735900875</v>
      </c>
      <c r="Q35" s="280">
        <f t="shared" si="1"/>
        <v>15.760038599689057</v>
      </c>
      <c r="R35" s="280">
        <f t="shared" si="1"/>
        <v>11.735427648618177</v>
      </c>
      <c r="S35" s="280">
        <f t="shared" si="1"/>
        <v>19.314046121593293</v>
      </c>
      <c r="T35" s="280">
        <f t="shared" si="1"/>
        <v>35.049102168787087</v>
      </c>
      <c r="U35" s="280">
        <f t="shared" si="1"/>
        <v>9.4976303317535553</v>
      </c>
      <c r="V35" s="280">
        <f t="shared" si="1"/>
        <v>83.487084870848705</v>
      </c>
      <c r="W35" s="281">
        <f t="shared" si="1"/>
        <v>15.347164340047756</v>
      </c>
      <c r="X35" s="50"/>
    </row>
    <row r="36" spans="1:24" s="80" customFormat="1" ht="9" customHeight="1">
      <c r="A36" s="441" t="s">
        <v>150</v>
      </c>
      <c r="B36" s="441"/>
      <c r="C36" s="441"/>
      <c r="D36" s="441"/>
      <c r="E36" s="441"/>
      <c r="F36" s="441"/>
      <c r="G36" s="441"/>
      <c r="H36" s="441"/>
      <c r="I36" s="441"/>
      <c r="J36" s="441"/>
      <c r="K36" s="441"/>
      <c r="L36" s="441"/>
      <c r="M36" s="441"/>
      <c r="N36" s="441"/>
      <c r="O36" s="441"/>
      <c r="P36" s="441"/>
      <c r="Q36" s="441"/>
      <c r="R36" s="441"/>
      <c r="S36" s="441"/>
      <c r="T36" s="441"/>
      <c r="U36" s="441"/>
      <c r="V36" s="441"/>
      <c r="W36" s="441"/>
      <c r="X36" s="109"/>
    </row>
    <row r="37" spans="1:24" s="80" customFormat="1" ht="9">
      <c r="A37" s="231"/>
      <c r="B37" s="107"/>
      <c r="C37" s="107"/>
      <c r="D37" s="107"/>
      <c r="E37" s="107"/>
      <c r="F37" s="107"/>
      <c r="G37" s="107"/>
      <c r="H37" s="107"/>
      <c r="I37" s="107"/>
      <c r="J37" s="107"/>
      <c r="K37" s="107"/>
      <c r="L37" s="107"/>
      <c r="M37" s="107"/>
      <c r="N37" s="107"/>
      <c r="O37" s="100"/>
      <c r="P37" s="100"/>
      <c r="Q37" s="100"/>
      <c r="R37" s="100"/>
      <c r="S37" s="108"/>
      <c r="T37" s="108"/>
      <c r="U37" s="108"/>
      <c r="V37" s="108"/>
      <c r="W37" s="108"/>
      <c r="X37" s="109"/>
    </row>
    <row r="38" spans="1:24" s="54" customFormat="1" ht="9">
      <c r="A38" s="110" t="s">
        <v>159</v>
      </c>
      <c r="B38" s="110"/>
      <c r="C38" s="110"/>
      <c r="D38" s="110"/>
      <c r="E38" s="110"/>
      <c r="F38" s="110"/>
      <c r="G38" s="110"/>
      <c r="H38" s="110"/>
      <c r="I38" s="110"/>
      <c r="J38" s="110"/>
      <c r="K38" s="110"/>
      <c r="L38" s="110"/>
      <c r="M38" s="110"/>
      <c r="N38" s="110"/>
      <c r="O38" s="110"/>
      <c r="P38" s="110"/>
      <c r="Q38" s="110"/>
      <c r="R38" s="110"/>
    </row>
    <row r="39" spans="1:24" ht="12.75">
      <c r="A39" s="21"/>
    </row>
    <row r="40" spans="1:24" ht="12">
      <c r="A40" s="229"/>
      <c r="B40" s="230"/>
      <c r="C40" s="230"/>
      <c r="D40" s="230"/>
      <c r="E40" s="230"/>
      <c r="F40" s="230"/>
      <c r="G40" s="230"/>
      <c r="H40" s="230"/>
      <c r="I40" s="230"/>
      <c r="J40" s="230"/>
      <c r="K40" s="230"/>
      <c r="L40" s="230"/>
      <c r="M40" s="230"/>
      <c r="N40" s="230"/>
      <c r="O40" s="230"/>
      <c r="P40" s="230"/>
      <c r="Q40" s="230"/>
      <c r="R40" s="230"/>
      <c r="S40" s="230"/>
      <c r="T40" s="230"/>
      <c r="U40" s="230"/>
      <c r="V40" s="230"/>
      <c r="W40" s="230"/>
    </row>
    <row r="41" spans="1:24" s="25" customFormat="1" ht="175.5">
      <c r="A41" s="305" t="s">
        <v>60</v>
      </c>
      <c r="B41" s="306" t="s">
        <v>162</v>
      </c>
      <c r="C41" s="306" t="s">
        <v>171</v>
      </c>
      <c r="D41" s="306" t="s">
        <v>170</v>
      </c>
      <c r="E41" s="306" t="s">
        <v>173</v>
      </c>
      <c r="F41" s="306" t="s">
        <v>172</v>
      </c>
      <c r="G41" s="306" t="s">
        <v>124</v>
      </c>
      <c r="H41" s="306" t="s">
        <v>178</v>
      </c>
      <c r="I41" s="306" t="s">
        <v>163</v>
      </c>
      <c r="J41" s="306" t="s">
        <v>137</v>
      </c>
      <c r="K41" s="306" t="s">
        <v>131</v>
      </c>
      <c r="L41" s="306" t="s">
        <v>138</v>
      </c>
      <c r="M41" s="306" t="s">
        <v>132</v>
      </c>
      <c r="N41" s="306" t="s">
        <v>164</v>
      </c>
      <c r="O41" s="306" t="s">
        <v>165</v>
      </c>
      <c r="P41" s="306" t="s">
        <v>179</v>
      </c>
      <c r="Q41" s="306" t="s">
        <v>133</v>
      </c>
      <c r="R41" s="306" t="s">
        <v>134</v>
      </c>
      <c r="S41" s="306" t="s">
        <v>135</v>
      </c>
      <c r="T41" s="306" t="s">
        <v>136</v>
      </c>
      <c r="U41" s="306" t="s">
        <v>166</v>
      </c>
      <c r="V41" s="306" t="s">
        <v>167</v>
      </c>
      <c r="W41" s="307" t="s">
        <v>8</v>
      </c>
      <c r="X41" s="24"/>
    </row>
    <row r="42" spans="1:24" s="25" customFormat="1">
      <c r="A42" s="308"/>
      <c r="B42" s="309"/>
      <c r="C42" s="309"/>
      <c r="D42" s="309"/>
      <c r="E42" s="309"/>
      <c r="F42" s="309"/>
      <c r="G42" s="309"/>
      <c r="H42" s="309"/>
      <c r="I42" s="309"/>
      <c r="J42" s="309"/>
      <c r="K42" s="309"/>
      <c r="L42" s="309"/>
      <c r="M42" s="309"/>
      <c r="N42" s="309"/>
      <c r="O42" s="309"/>
      <c r="P42" s="309"/>
      <c r="Q42" s="309"/>
      <c r="R42" s="309"/>
      <c r="S42" s="309"/>
      <c r="T42" s="309"/>
      <c r="U42" s="309"/>
      <c r="V42" s="309"/>
      <c r="W42" s="310"/>
      <c r="X42" s="24"/>
    </row>
    <row r="43" spans="1:24" s="25" customFormat="1">
      <c r="A43" s="305"/>
      <c r="B43" s="311"/>
      <c r="C43" s="311"/>
      <c r="D43" s="311"/>
      <c r="E43" s="311"/>
      <c r="F43" s="311"/>
      <c r="G43" s="311"/>
      <c r="H43" s="311"/>
      <c r="I43" s="311"/>
      <c r="J43" s="311"/>
      <c r="K43" s="311"/>
      <c r="L43" s="311"/>
      <c r="M43" s="311"/>
      <c r="N43" s="311"/>
      <c r="O43" s="311"/>
      <c r="P43" s="311"/>
      <c r="Q43" s="311"/>
      <c r="R43" s="311"/>
      <c r="S43" s="311"/>
      <c r="T43" s="311"/>
      <c r="U43" s="311"/>
      <c r="V43" s="311"/>
      <c r="W43" s="316"/>
      <c r="X43" s="24"/>
    </row>
    <row r="44" spans="1:24">
      <c r="A44" s="125" t="s">
        <v>9</v>
      </c>
      <c r="B44" s="133">
        <f>B11/$W11*100</f>
        <v>2.0085821236190998E-2</v>
      </c>
      <c r="C44" s="133">
        <f t="shared" ref="C44:W44" si="2">C11/$W11*100</f>
        <v>0</v>
      </c>
      <c r="D44" s="133">
        <f t="shared" si="2"/>
        <v>5.8139322560029214</v>
      </c>
      <c r="E44" s="133">
        <f t="shared" si="2"/>
        <v>0.17529443987948506</v>
      </c>
      <c r="F44" s="133">
        <f t="shared" si="2"/>
        <v>0.18807632612069752</v>
      </c>
      <c r="G44" s="133">
        <f t="shared" si="2"/>
        <v>4.3969688669770832</v>
      </c>
      <c r="H44" s="133">
        <f t="shared" si="2"/>
        <v>17.030950424541221</v>
      </c>
      <c r="I44" s="133">
        <f t="shared" si="2"/>
        <v>7.4390577923856478</v>
      </c>
      <c r="J44" s="133">
        <f t="shared" si="2"/>
        <v>1.7145987400712135</v>
      </c>
      <c r="K44" s="133">
        <f t="shared" si="2"/>
        <v>2.8850543230165249</v>
      </c>
      <c r="L44" s="133">
        <f t="shared" si="2"/>
        <v>1.4425271615082624</v>
      </c>
      <c r="M44" s="133">
        <f t="shared" si="2"/>
        <v>0.76143522322651325</v>
      </c>
      <c r="N44" s="133">
        <f t="shared" si="2"/>
        <v>2.0980553273075868</v>
      </c>
      <c r="O44" s="133">
        <f t="shared" si="2"/>
        <v>11.317447274719255</v>
      </c>
      <c r="P44" s="133">
        <f t="shared" si="2"/>
        <v>8.9400164338537387</v>
      </c>
      <c r="Q44" s="133">
        <f t="shared" si="2"/>
        <v>13.957819775403998</v>
      </c>
      <c r="R44" s="133">
        <f t="shared" si="2"/>
        <v>18.981101068200491</v>
      </c>
      <c r="S44" s="133">
        <f t="shared" si="2"/>
        <v>0.90386195562859495</v>
      </c>
      <c r="T44" s="133">
        <f t="shared" si="2"/>
        <v>1.9026750661919107</v>
      </c>
      <c r="U44" s="133">
        <f t="shared" si="2"/>
        <v>1.0955902492467817E-2</v>
      </c>
      <c r="V44" s="133">
        <f t="shared" si="2"/>
        <v>2.0085821236190998E-2</v>
      </c>
      <c r="W44" s="148">
        <f t="shared" si="2"/>
        <v>100</v>
      </c>
    </row>
    <row r="45" spans="1:24">
      <c r="A45" s="125" t="s">
        <v>10</v>
      </c>
      <c r="B45" s="133">
        <f t="shared" ref="B45:W45" si="3">B12/$W12*100</f>
        <v>0</v>
      </c>
      <c r="C45" s="133">
        <f t="shared" si="3"/>
        <v>0.3236245954692557</v>
      </c>
      <c r="D45" s="133">
        <f t="shared" si="3"/>
        <v>1.5574433656957929</v>
      </c>
      <c r="E45" s="133">
        <f t="shared" si="3"/>
        <v>0</v>
      </c>
      <c r="F45" s="133">
        <f t="shared" si="3"/>
        <v>8.0906148867313926E-2</v>
      </c>
      <c r="G45" s="133">
        <f t="shared" si="3"/>
        <v>3.4182847896440132</v>
      </c>
      <c r="H45" s="133">
        <f t="shared" si="3"/>
        <v>8.6097626752966558</v>
      </c>
      <c r="I45" s="133">
        <f t="shared" si="3"/>
        <v>10.578478964401295</v>
      </c>
      <c r="J45" s="133">
        <f t="shared" si="3"/>
        <v>1.7462243797195254</v>
      </c>
      <c r="K45" s="133">
        <f t="shared" si="3"/>
        <v>4.5105177993527503</v>
      </c>
      <c r="L45" s="133">
        <f t="shared" si="3"/>
        <v>4.9959546925566345</v>
      </c>
      <c r="M45" s="133">
        <f t="shared" si="3"/>
        <v>1.5574433656957929</v>
      </c>
      <c r="N45" s="133">
        <f t="shared" si="3"/>
        <v>6.8298274002157502</v>
      </c>
      <c r="O45" s="133">
        <f t="shared" si="3"/>
        <v>16.653182308522112</v>
      </c>
      <c r="P45" s="133">
        <f t="shared" si="3"/>
        <v>5.252157497303128</v>
      </c>
      <c r="Q45" s="133">
        <f t="shared" si="3"/>
        <v>9.7222222222222232</v>
      </c>
      <c r="R45" s="133">
        <f t="shared" si="3"/>
        <v>19.060140237324703</v>
      </c>
      <c r="S45" s="133">
        <f t="shared" si="3"/>
        <v>2.7103559870550162</v>
      </c>
      <c r="T45" s="133">
        <f t="shared" si="3"/>
        <v>2.319309600862999</v>
      </c>
      <c r="U45" s="133">
        <f t="shared" si="3"/>
        <v>6.7421790722761596E-2</v>
      </c>
      <c r="V45" s="133">
        <f t="shared" si="3"/>
        <v>6.7421790722761591E-3</v>
      </c>
      <c r="W45" s="148">
        <f t="shared" si="3"/>
        <v>100</v>
      </c>
    </row>
    <row r="46" spans="1:24">
      <c r="A46" s="125" t="s">
        <v>23</v>
      </c>
      <c r="B46" s="133">
        <f t="shared" ref="B46:W46" si="4">B13/$W13*100</f>
        <v>0</v>
      </c>
      <c r="C46" s="133">
        <f t="shared" si="4"/>
        <v>0</v>
      </c>
      <c r="D46" s="133">
        <f t="shared" si="4"/>
        <v>3.945199835187474</v>
      </c>
      <c r="E46" s="133">
        <f t="shared" si="4"/>
        <v>0</v>
      </c>
      <c r="F46" s="133">
        <f t="shared" si="4"/>
        <v>0</v>
      </c>
      <c r="G46" s="133">
        <f t="shared" si="4"/>
        <v>1.9571487433044912</v>
      </c>
      <c r="H46" s="133">
        <f t="shared" si="4"/>
        <v>12.340337865677792</v>
      </c>
      <c r="I46" s="133">
        <f t="shared" si="4"/>
        <v>1.9571487433044912</v>
      </c>
      <c r="J46" s="133">
        <f t="shared" si="4"/>
        <v>1.1433868974042027</v>
      </c>
      <c r="K46" s="133">
        <f t="shared" si="4"/>
        <v>1.1639884631231974</v>
      </c>
      <c r="L46" s="133">
        <f t="shared" si="4"/>
        <v>1.9571487433044912</v>
      </c>
      <c r="M46" s="133">
        <f t="shared" si="4"/>
        <v>0.5871446229913474</v>
      </c>
      <c r="N46" s="133">
        <f t="shared" si="4"/>
        <v>5.0164812525751961</v>
      </c>
      <c r="O46" s="133">
        <f t="shared" si="4"/>
        <v>31.798516687268229</v>
      </c>
      <c r="P46" s="133">
        <f t="shared" si="4"/>
        <v>5.4800164812525756</v>
      </c>
      <c r="Q46" s="133">
        <f t="shared" si="4"/>
        <v>14.132674083230325</v>
      </c>
      <c r="R46" s="133">
        <f t="shared" si="4"/>
        <v>17.264112072517513</v>
      </c>
      <c r="S46" s="133">
        <f t="shared" si="4"/>
        <v>0.57684384013184997</v>
      </c>
      <c r="T46" s="133">
        <f t="shared" si="4"/>
        <v>0.66955088586732592</v>
      </c>
      <c r="U46" s="133">
        <f t="shared" si="4"/>
        <v>1.0300782859497322E-2</v>
      </c>
      <c r="V46" s="133">
        <f t="shared" si="4"/>
        <v>0</v>
      </c>
      <c r="W46" s="148">
        <f t="shared" si="4"/>
        <v>100</v>
      </c>
    </row>
    <row r="47" spans="1:24">
      <c r="A47" s="125" t="s">
        <v>11</v>
      </c>
      <c r="B47" s="133">
        <f t="shared" ref="B47:W47" si="5">B14/$W14*100</f>
        <v>4.4678215308381229E-3</v>
      </c>
      <c r="C47" s="133">
        <f t="shared" si="5"/>
        <v>0</v>
      </c>
      <c r="D47" s="133">
        <f t="shared" si="5"/>
        <v>1.5726731788550192</v>
      </c>
      <c r="E47" s="133">
        <f t="shared" si="5"/>
        <v>1.6636542718466318</v>
      </c>
      <c r="F47" s="133">
        <f t="shared" si="5"/>
        <v>0.7067281330598485</v>
      </c>
      <c r="G47" s="133">
        <f t="shared" si="5"/>
        <v>1.3797445218415547</v>
      </c>
      <c r="H47" s="133">
        <f t="shared" si="5"/>
        <v>6.5555126825206633</v>
      </c>
      <c r="I47" s="133">
        <f t="shared" si="5"/>
        <v>5.1968887715521621</v>
      </c>
      <c r="J47" s="133">
        <f t="shared" si="5"/>
        <v>5.5981803781401673</v>
      </c>
      <c r="K47" s="133">
        <f t="shared" si="5"/>
        <v>3.2858796531345833</v>
      </c>
      <c r="L47" s="133">
        <f t="shared" si="5"/>
        <v>12.38845677382669</v>
      </c>
      <c r="M47" s="133">
        <f t="shared" si="5"/>
        <v>0.61168538413111029</v>
      </c>
      <c r="N47" s="133">
        <f t="shared" si="5"/>
        <v>8.6712292601693708</v>
      </c>
      <c r="O47" s="133">
        <f t="shared" si="5"/>
        <v>7.3723116914766154</v>
      </c>
      <c r="P47" s="133">
        <f t="shared" si="5"/>
        <v>20.904936942791576</v>
      </c>
      <c r="Q47" s="133">
        <f t="shared" si="5"/>
        <v>8.4937348957169831</v>
      </c>
      <c r="R47" s="133">
        <f t="shared" si="5"/>
        <v>7.1602932515586613</v>
      </c>
      <c r="S47" s="133">
        <f t="shared" si="5"/>
        <v>2.0856603237139781</v>
      </c>
      <c r="T47" s="133">
        <f t="shared" si="5"/>
        <v>5.5331938831461587</v>
      </c>
      <c r="U47" s="133">
        <f t="shared" si="5"/>
        <v>2.8431591559878965E-2</v>
      </c>
      <c r="V47" s="133">
        <f t="shared" si="5"/>
        <v>0.78633658942750961</v>
      </c>
      <c r="W47" s="148">
        <f t="shared" si="5"/>
        <v>100</v>
      </c>
    </row>
    <row r="48" spans="1:24">
      <c r="A48" s="125" t="s">
        <v>12</v>
      </c>
      <c r="B48" s="133">
        <f t="shared" ref="B48:W48" si="6">B15/$W15*100</f>
        <v>5.0436273768094016E-3</v>
      </c>
      <c r="C48" s="133">
        <f t="shared" si="6"/>
        <v>0</v>
      </c>
      <c r="D48" s="133">
        <f t="shared" si="6"/>
        <v>0.97846371110102381</v>
      </c>
      <c r="E48" s="133">
        <f t="shared" si="6"/>
        <v>2.0174509507237606E-2</v>
      </c>
      <c r="F48" s="133">
        <f t="shared" si="6"/>
        <v>2.5218136884047008E-2</v>
      </c>
      <c r="G48" s="133">
        <f t="shared" si="6"/>
        <v>0.66575881373884094</v>
      </c>
      <c r="H48" s="133">
        <f t="shared" si="6"/>
        <v>6.7685479396782169</v>
      </c>
      <c r="I48" s="133">
        <f t="shared" si="6"/>
        <v>1.3365612548544914</v>
      </c>
      <c r="J48" s="133">
        <f t="shared" si="6"/>
        <v>4.029858274070711</v>
      </c>
      <c r="K48" s="133">
        <f t="shared" si="6"/>
        <v>2.6832097644626014</v>
      </c>
      <c r="L48" s="133">
        <f t="shared" si="6"/>
        <v>13.991022343269281</v>
      </c>
      <c r="M48" s="133">
        <f t="shared" si="6"/>
        <v>1.2054269430574469</v>
      </c>
      <c r="N48" s="133">
        <f t="shared" si="6"/>
        <v>6.1986180460987539</v>
      </c>
      <c r="O48" s="133">
        <f t="shared" si="6"/>
        <v>13.753971856559238</v>
      </c>
      <c r="P48" s="133">
        <f t="shared" si="6"/>
        <v>15.070358601906491</v>
      </c>
      <c r="Q48" s="133">
        <f t="shared" si="6"/>
        <v>12.946991476269734</v>
      </c>
      <c r="R48" s="133">
        <f t="shared" si="6"/>
        <v>10.36465425934332</v>
      </c>
      <c r="S48" s="133">
        <f t="shared" si="6"/>
        <v>2.4562465325061784</v>
      </c>
      <c r="T48" s="133">
        <f t="shared" si="6"/>
        <v>6.7685479396782169</v>
      </c>
      <c r="U48" s="133">
        <f t="shared" si="6"/>
        <v>9.0785292782569221E-2</v>
      </c>
      <c r="V48" s="133">
        <f t="shared" si="6"/>
        <v>0.64054067685479399</v>
      </c>
      <c r="W48" s="148">
        <f t="shared" si="6"/>
        <v>100</v>
      </c>
    </row>
    <row r="49" spans="1:23">
      <c r="A49" s="125" t="s">
        <v>13</v>
      </c>
      <c r="B49" s="133">
        <f t="shared" ref="B49:W49" si="7">B16/$W16*100</f>
        <v>0</v>
      </c>
      <c r="C49" s="133">
        <f t="shared" si="7"/>
        <v>0</v>
      </c>
      <c r="D49" s="133">
        <f t="shared" si="7"/>
        <v>1.56444117241062</v>
      </c>
      <c r="E49" s="133">
        <f t="shared" si="7"/>
        <v>0</v>
      </c>
      <c r="F49" s="133">
        <f t="shared" si="7"/>
        <v>6.9019463488703817E-2</v>
      </c>
      <c r="G49" s="133">
        <f t="shared" si="7"/>
        <v>2.4662954953296832</v>
      </c>
      <c r="H49" s="133">
        <f t="shared" si="7"/>
        <v>8.4755901164128282</v>
      </c>
      <c r="I49" s="133">
        <f t="shared" si="7"/>
        <v>2.3374591634841022</v>
      </c>
      <c r="J49" s="133">
        <f t="shared" si="7"/>
        <v>1.7254865872175955</v>
      </c>
      <c r="K49" s="133">
        <f t="shared" si="7"/>
        <v>13.601435604840564</v>
      </c>
      <c r="L49" s="133">
        <f t="shared" si="7"/>
        <v>1.440206138130953</v>
      </c>
      <c r="M49" s="133">
        <f t="shared" si="7"/>
        <v>0.77761928863939633</v>
      </c>
      <c r="N49" s="133">
        <f t="shared" si="7"/>
        <v>6.6028620070859985</v>
      </c>
      <c r="O49" s="133">
        <f t="shared" si="7"/>
        <v>17.00639580361662</v>
      </c>
      <c r="P49" s="133">
        <f t="shared" si="7"/>
        <v>29.443703124281047</v>
      </c>
      <c r="Q49" s="133">
        <f t="shared" si="7"/>
        <v>4.9233883955275388</v>
      </c>
      <c r="R49" s="133">
        <f t="shared" si="7"/>
        <v>7.122808632034233</v>
      </c>
      <c r="S49" s="133">
        <f t="shared" si="7"/>
        <v>0.6073712787005936</v>
      </c>
      <c r="T49" s="133">
        <f t="shared" si="7"/>
        <v>1.4125983527354713</v>
      </c>
      <c r="U49" s="133">
        <f t="shared" si="7"/>
        <v>2.3006487829567938E-2</v>
      </c>
      <c r="V49" s="133">
        <f t="shared" si="7"/>
        <v>0.40031288823448213</v>
      </c>
      <c r="W49" s="148">
        <f t="shared" si="7"/>
        <v>100</v>
      </c>
    </row>
    <row r="50" spans="1:23">
      <c r="A50" s="125" t="s">
        <v>14</v>
      </c>
      <c r="B50" s="133">
        <f t="shared" ref="B50:W50" si="8">B17/$W17*100</f>
        <v>6.3235108132034899E-3</v>
      </c>
      <c r="C50" s="133">
        <f t="shared" si="8"/>
        <v>0</v>
      </c>
      <c r="D50" s="133">
        <f t="shared" si="8"/>
        <v>22.777285949158973</v>
      </c>
      <c r="E50" s="133">
        <f t="shared" si="8"/>
        <v>6.3235108132034899E-3</v>
      </c>
      <c r="F50" s="133">
        <f t="shared" si="8"/>
        <v>1.5366131276084483</v>
      </c>
      <c r="G50" s="133">
        <f t="shared" si="8"/>
        <v>5.3180725939041356</v>
      </c>
      <c r="H50" s="133">
        <f t="shared" si="8"/>
        <v>7.3795371190084742</v>
      </c>
      <c r="I50" s="133">
        <f t="shared" si="8"/>
        <v>5.539395472366258</v>
      </c>
      <c r="J50" s="133">
        <f t="shared" si="8"/>
        <v>2.1689642089287973</v>
      </c>
      <c r="K50" s="133">
        <f t="shared" si="8"/>
        <v>1.9982294169723032</v>
      </c>
      <c r="L50" s="133">
        <f t="shared" si="8"/>
        <v>1.3848488680915645</v>
      </c>
      <c r="M50" s="133">
        <f t="shared" si="8"/>
        <v>0.99279119767294799</v>
      </c>
      <c r="N50" s="133">
        <f t="shared" si="8"/>
        <v>2.6621980523586695</v>
      </c>
      <c r="O50" s="133">
        <f t="shared" si="8"/>
        <v>14.025546983685341</v>
      </c>
      <c r="P50" s="133">
        <f t="shared" si="8"/>
        <v>6.8736562539521939</v>
      </c>
      <c r="Q50" s="133">
        <f t="shared" si="8"/>
        <v>11.369672442139876</v>
      </c>
      <c r="R50" s="133">
        <f t="shared" si="8"/>
        <v>12.754521310231439</v>
      </c>
      <c r="S50" s="133">
        <f t="shared" si="8"/>
        <v>1.9602883520930821</v>
      </c>
      <c r="T50" s="133">
        <f t="shared" si="8"/>
        <v>1.1888200328822562</v>
      </c>
      <c r="U50" s="133">
        <f t="shared" si="8"/>
        <v>5.6911597318831414E-2</v>
      </c>
      <c r="V50" s="133">
        <f t="shared" si="8"/>
        <v>0</v>
      </c>
      <c r="W50" s="148">
        <f t="shared" si="8"/>
        <v>100</v>
      </c>
    </row>
    <row r="51" spans="1:23">
      <c r="A51" s="125" t="s">
        <v>15</v>
      </c>
      <c r="B51" s="133">
        <f t="shared" ref="B51:W51" si="9">B18/$W18*100</f>
        <v>0</v>
      </c>
      <c r="C51" s="133">
        <f t="shared" si="9"/>
        <v>0</v>
      </c>
      <c r="D51" s="133">
        <f t="shared" si="9"/>
        <v>4.0976933514246943</v>
      </c>
      <c r="E51" s="133">
        <f t="shared" si="9"/>
        <v>0</v>
      </c>
      <c r="F51" s="133">
        <f t="shared" si="9"/>
        <v>0</v>
      </c>
      <c r="G51" s="133">
        <f t="shared" si="9"/>
        <v>4.1519674355495253</v>
      </c>
      <c r="H51" s="133">
        <f t="shared" si="9"/>
        <v>6.3229308005427409</v>
      </c>
      <c r="I51" s="133">
        <f t="shared" si="9"/>
        <v>1.9267299864314789</v>
      </c>
      <c r="J51" s="133">
        <f t="shared" si="9"/>
        <v>1.8181818181818181</v>
      </c>
      <c r="K51" s="133">
        <f t="shared" si="9"/>
        <v>0.86838534599728634</v>
      </c>
      <c r="L51" s="133">
        <f t="shared" si="9"/>
        <v>1.1126187245590231</v>
      </c>
      <c r="M51" s="133">
        <f t="shared" si="9"/>
        <v>4.1248303934871098</v>
      </c>
      <c r="N51" s="133">
        <f t="shared" si="9"/>
        <v>1.655359565807327</v>
      </c>
      <c r="O51" s="133">
        <f t="shared" si="9"/>
        <v>11.831750339213027</v>
      </c>
      <c r="P51" s="133">
        <f t="shared" si="9"/>
        <v>9.5793758480325639</v>
      </c>
      <c r="Q51" s="133">
        <f t="shared" si="9"/>
        <v>29.389416553595659</v>
      </c>
      <c r="R51" s="133">
        <f t="shared" si="9"/>
        <v>18.968792401628225</v>
      </c>
      <c r="S51" s="133">
        <f t="shared" si="9"/>
        <v>1.6282225237449117</v>
      </c>
      <c r="T51" s="133">
        <f t="shared" si="9"/>
        <v>2.5237449118046134</v>
      </c>
      <c r="U51" s="133">
        <f t="shared" si="9"/>
        <v>0</v>
      </c>
      <c r="V51" s="133">
        <f t="shared" si="9"/>
        <v>0</v>
      </c>
      <c r="W51" s="148">
        <f t="shared" si="9"/>
        <v>100</v>
      </c>
    </row>
    <row r="52" spans="1:23">
      <c r="A52" s="125" t="s">
        <v>5</v>
      </c>
      <c r="B52" s="133">
        <f t="shared" ref="B52:W52" si="10">B19/$W19*100</f>
        <v>2.4323206771580765E-3</v>
      </c>
      <c r="C52" s="133">
        <f t="shared" si="10"/>
        <v>0</v>
      </c>
      <c r="D52" s="133">
        <f t="shared" si="10"/>
        <v>1.5931700435385401</v>
      </c>
      <c r="E52" s="133">
        <f t="shared" si="10"/>
        <v>7.0537299637584219E-2</v>
      </c>
      <c r="F52" s="133">
        <f t="shared" si="10"/>
        <v>4.6214092866003455E-2</v>
      </c>
      <c r="G52" s="133">
        <f t="shared" si="10"/>
        <v>0.73456084450173909</v>
      </c>
      <c r="H52" s="133">
        <f t="shared" si="10"/>
        <v>10.53438085277163</v>
      </c>
      <c r="I52" s="133">
        <f t="shared" si="10"/>
        <v>2.5879892004961933</v>
      </c>
      <c r="J52" s="133">
        <f t="shared" si="10"/>
        <v>7.8077493736774253</v>
      </c>
      <c r="K52" s="133">
        <f t="shared" si="10"/>
        <v>6.946707853963467</v>
      </c>
      <c r="L52" s="133">
        <f t="shared" si="10"/>
        <v>3.7919879356894413</v>
      </c>
      <c r="M52" s="133">
        <f t="shared" si="10"/>
        <v>1.5785761194755916</v>
      </c>
      <c r="N52" s="133">
        <f t="shared" si="10"/>
        <v>9.0725561257996254</v>
      </c>
      <c r="O52" s="133">
        <f t="shared" si="10"/>
        <v>8.0704400068104967</v>
      </c>
      <c r="P52" s="133">
        <f t="shared" si="10"/>
        <v>9.5541556198769246</v>
      </c>
      <c r="Q52" s="133">
        <f t="shared" si="10"/>
        <v>18.57563301145623</v>
      </c>
      <c r="R52" s="133">
        <f t="shared" si="10"/>
        <v>10.570865662929</v>
      </c>
      <c r="S52" s="133">
        <f t="shared" si="10"/>
        <v>1.7074891153649698</v>
      </c>
      <c r="T52" s="133">
        <f t="shared" si="10"/>
        <v>5.9445917349743391</v>
      </c>
      <c r="U52" s="133">
        <f t="shared" si="10"/>
        <v>0.19945029552696231</v>
      </c>
      <c r="V52" s="133">
        <f t="shared" si="10"/>
        <v>0.61051248996667729</v>
      </c>
      <c r="W52" s="148">
        <f t="shared" si="10"/>
        <v>100</v>
      </c>
    </row>
    <row r="53" spans="1:23">
      <c r="A53" s="125" t="s">
        <v>16</v>
      </c>
      <c r="B53" s="133">
        <f t="shared" ref="B53:W53" si="11">B20/$W20*100</f>
        <v>0</v>
      </c>
      <c r="C53" s="133">
        <f t="shared" si="11"/>
        <v>0</v>
      </c>
      <c r="D53" s="133">
        <f t="shared" si="11"/>
        <v>0.77220077220077221</v>
      </c>
      <c r="E53" s="133">
        <f t="shared" si="11"/>
        <v>0</v>
      </c>
      <c r="F53" s="133">
        <f t="shared" si="11"/>
        <v>0</v>
      </c>
      <c r="G53" s="133">
        <f t="shared" si="11"/>
        <v>1.6708827053654638</v>
      </c>
      <c r="H53" s="133">
        <f t="shared" si="11"/>
        <v>9.612568233257889</v>
      </c>
      <c r="I53" s="133">
        <f t="shared" si="11"/>
        <v>2.4297696711489816</v>
      </c>
      <c r="J53" s="133">
        <f t="shared" si="11"/>
        <v>1.7707362534948743</v>
      </c>
      <c r="K53" s="133">
        <f t="shared" si="11"/>
        <v>0.23299161230195711</v>
      </c>
      <c r="L53" s="133">
        <f t="shared" si="11"/>
        <v>0.58580748235920643</v>
      </c>
      <c r="M53" s="133">
        <f t="shared" si="11"/>
        <v>0.44601251497803224</v>
      </c>
      <c r="N53" s="133">
        <f t="shared" si="11"/>
        <v>1.4245772866462523</v>
      </c>
      <c r="O53" s="133">
        <f t="shared" si="11"/>
        <v>18.306483823725202</v>
      </c>
      <c r="P53" s="133">
        <f t="shared" si="11"/>
        <v>5.7981626947144189</v>
      </c>
      <c r="Q53" s="133">
        <f t="shared" si="11"/>
        <v>16.382638796431902</v>
      </c>
      <c r="R53" s="133">
        <f t="shared" si="11"/>
        <v>38.223938223938227</v>
      </c>
      <c r="S53" s="133">
        <f t="shared" si="11"/>
        <v>1.4112634802289974</v>
      </c>
      <c r="T53" s="133">
        <f t="shared" si="11"/>
        <v>0.90533883637331924</v>
      </c>
      <c r="U53" s="133">
        <f t="shared" si="11"/>
        <v>2.6627612834509387E-2</v>
      </c>
      <c r="V53" s="133">
        <f t="shared" si="11"/>
        <v>0</v>
      </c>
      <c r="W53" s="148">
        <f t="shared" si="11"/>
        <v>100</v>
      </c>
    </row>
    <row r="54" spans="1:23" ht="12" customHeight="1">
      <c r="A54" s="125" t="s">
        <v>17</v>
      </c>
      <c r="B54" s="133">
        <f t="shared" ref="B54:W54" si="12">B21/$W21*100</f>
        <v>0</v>
      </c>
      <c r="C54" s="133">
        <f t="shared" si="12"/>
        <v>0</v>
      </c>
      <c r="D54" s="133">
        <f t="shared" si="12"/>
        <v>9.6080471730835928</v>
      </c>
      <c r="E54" s="133">
        <f t="shared" si="12"/>
        <v>0</v>
      </c>
      <c r="F54" s="133">
        <f t="shared" si="12"/>
        <v>0</v>
      </c>
      <c r="G54" s="133">
        <f t="shared" si="12"/>
        <v>1.422129725979882</v>
      </c>
      <c r="H54" s="133">
        <f t="shared" si="12"/>
        <v>6.2781824488380158</v>
      </c>
      <c r="I54" s="133">
        <f t="shared" si="12"/>
        <v>5.8966354491848767</v>
      </c>
      <c r="J54" s="133">
        <f t="shared" si="12"/>
        <v>1.4915019077349982</v>
      </c>
      <c r="K54" s="133">
        <f t="shared" si="12"/>
        <v>2.1852237252861602</v>
      </c>
      <c r="L54" s="133">
        <f t="shared" si="12"/>
        <v>0.69372181755116202</v>
      </c>
      <c r="M54" s="133">
        <f t="shared" si="12"/>
        <v>1.5261879986125564</v>
      </c>
      <c r="N54" s="133">
        <f t="shared" si="12"/>
        <v>3.364550815123136</v>
      </c>
      <c r="O54" s="133">
        <f t="shared" si="12"/>
        <v>14.810960804717308</v>
      </c>
      <c r="P54" s="133">
        <f t="shared" si="12"/>
        <v>15.920915712799166</v>
      </c>
      <c r="Q54" s="133">
        <f t="shared" si="12"/>
        <v>24.002774887270203</v>
      </c>
      <c r="R54" s="133">
        <f t="shared" si="12"/>
        <v>9.2265001734304555</v>
      </c>
      <c r="S54" s="133">
        <f t="shared" si="12"/>
        <v>1.387443635102324</v>
      </c>
      <c r="T54" s="133">
        <f t="shared" si="12"/>
        <v>2.1158515435310439</v>
      </c>
      <c r="U54" s="133">
        <f t="shared" si="12"/>
        <v>6.9372181755116197E-2</v>
      </c>
      <c r="V54" s="133">
        <f t="shared" si="12"/>
        <v>0</v>
      </c>
      <c r="W54" s="148">
        <f t="shared" si="12"/>
        <v>100</v>
      </c>
    </row>
    <row r="55" spans="1:23" ht="12" customHeight="1">
      <c r="A55" s="125" t="s">
        <v>24</v>
      </c>
      <c r="B55" s="133">
        <f t="shared" ref="B55:W55" si="13">B22/$W22*100</f>
        <v>0</v>
      </c>
      <c r="C55" s="133">
        <f t="shared" si="13"/>
        <v>0</v>
      </c>
      <c r="D55" s="133">
        <f t="shared" si="13"/>
        <v>1.1763340169484966</v>
      </c>
      <c r="E55" s="133">
        <f t="shared" si="13"/>
        <v>0</v>
      </c>
      <c r="F55" s="133">
        <f t="shared" si="13"/>
        <v>6.1912316681499831E-2</v>
      </c>
      <c r="G55" s="133">
        <f t="shared" si="13"/>
        <v>1.3930271253337461</v>
      </c>
      <c r="H55" s="133">
        <f t="shared" si="13"/>
        <v>6.7407034786982942</v>
      </c>
      <c r="I55" s="133">
        <f t="shared" si="13"/>
        <v>8.4316836280617569</v>
      </c>
      <c r="J55" s="133">
        <f t="shared" si="13"/>
        <v>1.7954571837634949</v>
      </c>
      <c r="K55" s="133">
        <f t="shared" si="13"/>
        <v>1.3040281701040901</v>
      </c>
      <c r="L55" s="133">
        <f t="shared" si="13"/>
        <v>7.6693882289207913</v>
      </c>
      <c r="M55" s="133">
        <f t="shared" si="13"/>
        <v>1.3582014472004025</v>
      </c>
      <c r="N55" s="133">
        <f t="shared" si="13"/>
        <v>6.3344039004759507</v>
      </c>
      <c r="O55" s="133">
        <f t="shared" si="13"/>
        <v>8.1879038811283511</v>
      </c>
      <c r="P55" s="133">
        <f t="shared" si="13"/>
        <v>23.039120845103124</v>
      </c>
      <c r="Q55" s="133">
        <f t="shared" si="13"/>
        <v>15.400688774523083</v>
      </c>
      <c r="R55" s="133">
        <f t="shared" si="13"/>
        <v>12.370854776922185</v>
      </c>
      <c r="S55" s="133">
        <f t="shared" si="13"/>
        <v>1.6097202337189955</v>
      </c>
      <c r="T55" s="133">
        <f t="shared" si="13"/>
        <v>3.0530511163564604</v>
      </c>
      <c r="U55" s="133">
        <f t="shared" si="13"/>
        <v>7.3520876059281037E-2</v>
      </c>
      <c r="V55" s="133">
        <f t="shared" si="13"/>
        <v>0</v>
      </c>
      <c r="W55" s="148">
        <f t="shared" si="13"/>
        <v>100</v>
      </c>
    </row>
    <row r="56" spans="1:23" ht="12" customHeight="1">
      <c r="A56" s="125" t="s">
        <v>28</v>
      </c>
      <c r="B56" s="133">
        <f t="shared" ref="B56:W56" si="14">B23/$W23*100</f>
        <v>0</v>
      </c>
      <c r="C56" s="133">
        <f t="shared" si="14"/>
        <v>0</v>
      </c>
      <c r="D56" s="133">
        <f t="shared" si="14"/>
        <v>0.62256163360172656</v>
      </c>
      <c r="E56" s="133">
        <f t="shared" si="14"/>
        <v>2.213552475028361E-2</v>
      </c>
      <c r="F56" s="133">
        <f t="shared" si="14"/>
        <v>0.27116017819097421</v>
      </c>
      <c r="G56" s="133">
        <f t="shared" si="14"/>
        <v>0.9435267424808389</v>
      </c>
      <c r="H56" s="133">
        <f t="shared" si="14"/>
        <v>3.4448410392628874</v>
      </c>
      <c r="I56" s="133">
        <f t="shared" si="14"/>
        <v>20.254005146509506</v>
      </c>
      <c r="J56" s="133">
        <f t="shared" si="14"/>
        <v>5.403834979662987</v>
      </c>
      <c r="K56" s="133">
        <f t="shared" si="14"/>
        <v>8.4142663457015576</v>
      </c>
      <c r="L56" s="133">
        <f t="shared" si="14"/>
        <v>2.4349077225311975</v>
      </c>
      <c r="M56" s="133">
        <f t="shared" si="14"/>
        <v>1.0182341385130462</v>
      </c>
      <c r="N56" s="133">
        <f t="shared" si="14"/>
        <v>5.9821255637641455</v>
      </c>
      <c r="O56" s="133">
        <f t="shared" si="14"/>
        <v>7.9853905536648133</v>
      </c>
      <c r="P56" s="133">
        <f t="shared" si="14"/>
        <v>22.998810215544673</v>
      </c>
      <c r="Q56" s="133">
        <f t="shared" si="14"/>
        <v>6.2449849201737635</v>
      </c>
      <c r="R56" s="133">
        <f t="shared" si="14"/>
        <v>6.4718740488641711</v>
      </c>
      <c r="S56" s="133">
        <f t="shared" si="14"/>
        <v>3.995462217426192</v>
      </c>
      <c r="T56" s="133">
        <f t="shared" si="14"/>
        <v>3.3922691679809636</v>
      </c>
      <c r="U56" s="133">
        <f t="shared" si="14"/>
        <v>3.8737168312996319E-2</v>
      </c>
      <c r="V56" s="133">
        <f t="shared" si="14"/>
        <v>6.0872693063279928E-2</v>
      </c>
      <c r="W56" s="148">
        <f t="shared" si="14"/>
        <v>100</v>
      </c>
    </row>
    <row r="57" spans="1:23" ht="12" customHeight="1">
      <c r="A57" s="125" t="s">
        <v>175</v>
      </c>
      <c r="B57" s="133">
        <f t="shared" ref="B57:W57" si="15">B24/$W24*100</f>
        <v>0</v>
      </c>
      <c r="C57" s="133">
        <f t="shared" si="15"/>
        <v>0</v>
      </c>
      <c r="D57" s="133">
        <f t="shared" si="15"/>
        <v>1.3094574742920826</v>
      </c>
      <c r="E57" s="133">
        <f t="shared" si="15"/>
        <v>1.4386302618914948</v>
      </c>
      <c r="F57" s="133">
        <f t="shared" si="15"/>
        <v>0.14690238589737095</v>
      </c>
      <c r="G57" s="133">
        <f t="shared" si="15"/>
        <v>0.43817435793526166</v>
      </c>
      <c r="H57" s="133">
        <f t="shared" si="15"/>
        <v>1.6640494402512536</v>
      </c>
      <c r="I57" s="133">
        <f t="shared" si="15"/>
        <v>0.31153437009270046</v>
      </c>
      <c r="J57" s="133">
        <f t="shared" si="15"/>
        <v>2.9532445164885264</v>
      </c>
      <c r="K57" s="133">
        <f t="shared" si="15"/>
        <v>14.249531432044982</v>
      </c>
      <c r="L57" s="133">
        <f t="shared" si="15"/>
        <v>26.536143052530264</v>
      </c>
      <c r="M57" s="133">
        <f t="shared" si="15"/>
        <v>0.20515678030494908</v>
      </c>
      <c r="N57" s="133">
        <f t="shared" si="15"/>
        <v>3.7991996352768349</v>
      </c>
      <c r="O57" s="133">
        <f t="shared" si="15"/>
        <v>11.384934907046249</v>
      </c>
      <c r="P57" s="133">
        <f t="shared" si="15"/>
        <v>21.911250696519932</v>
      </c>
      <c r="Q57" s="133">
        <f t="shared" si="15"/>
        <v>4.1183324046400891</v>
      </c>
      <c r="R57" s="133">
        <f t="shared" si="15"/>
        <v>5.0478699154044886</v>
      </c>
      <c r="S57" s="133">
        <f t="shared" si="15"/>
        <v>0.67372473532242538</v>
      </c>
      <c r="T57" s="133">
        <f t="shared" si="15"/>
        <v>3.8067980345473886</v>
      </c>
      <c r="U57" s="133">
        <f t="shared" si="15"/>
        <v>5.0655995137024474E-3</v>
      </c>
      <c r="V57" s="133">
        <f t="shared" si="15"/>
        <v>0</v>
      </c>
      <c r="W57" s="148">
        <f t="shared" si="15"/>
        <v>100</v>
      </c>
    </row>
    <row r="58" spans="1:23" ht="12" customHeight="1">
      <c r="A58" s="125" t="s">
        <v>18</v>
      </c>
      <c r="B58" s="133">
        <f t="shared" ref="B58:W58" si="16">B25/$W25*100</f>
        <v>0.1282770784895374</v>
      </c>
      <c r="C58" s="133">
        <f t="shared" si="16"/>
        <v>0</v>
      </c>
      <c r="D58" s="133">
        <f t="shared" si="16"/>
        <v>0.59328148801411051</v>
      </c>
      <c r="E58" s="133">
        <f t="shared" si="16"/>
        <v>1.6034634811192175E-2</v>
      </c>
      <c r="F58" s="133">
        <f t="shared" si="16"/>
        <v>2.3383842432988589</v>
      </c>
      <c r="G58" s="133">
        <f t="shared" si="16"/>
        <v>3.5703786846254575</v>
      </c>
      <c r="H58" s="133">
        <f t="shared" si="16"/>
        <v>6.3443705069617033</v>
      </c>
      <c r="I58" s="133">
        <f t="shared" si="16"/>
        <v>5.1631524092038807</v>
      </c>
      <c r="J58" s="133">
        <f t="shared" si="16"/>
        <v>2.0978647211309762</v>
      </c>
      <c r="K58" s="133">
        <f t="shared" si="16"/>
        <v>15.692562601886742</v>
      </c>
      <c r="L58" s="133">
        <f t="shared" si="16"/>
        <v>0.9994922365643123</v>
      </c>
      <c r="M58" s="133">
        <f t="shared" si="16"/>
        <v>0.78836954488361533</v>
      </c>
      <c r="N58" s="133">
        <f t="shared" si="16"/>
        <v>1.9508805686950479</v>
      </c>
      <c r="O58" s="133">
        <f t="shared" si="16"/>
        <v>6.7719607685934946</v>
      </c>
      <c r="P58" s="133">
        <f t="shared" si="16"/>
        <v>23.097891445522329</v>
      </c>
      <c r="Q58" s="133">
        <f t="shared" si="16"/>
        <v>12.100804404179694</v>
      </c>
      <c r="R58" s="133">
        <f t="shared" si="16"/>
        <v>12.009941473582938</v>
      </c>
      <c r="S58" s="133">
        <f t="shared" si="16"/>
        <v>1.1464763890002405</v>
      </c>
      <c r="T58" s="133">
        <f t="shared" si="16"/>
        <v>5.0936689916887143</v>
      </c>
      <c r="U58" s="133">
        <f t="shared" si="16"/>
        <v>3.7414147892781739E-2</v>
      </c>
      <c r="V58" s="133">
        <f t="shared" si="16"/>
        <v>5.8793660974371303E-2</v>
      </c>
      <c r="W58" s="148">
        <f t="shared" si="16"/>
        <v>100</v>
      </c>
    </row>
    <row r="59" spans="1:23" ht="12" customHeight="1">
      <c r="A59" s="125" t="s">
        <v>19</v>
      </c>
      <c r="B59" s="133">
        <f t="shared" ref="B59:W59" si="17">B26/$W26*100</f>
        <v>2.1485046407700239E-2</v>
      </c>
      <c r="C59" s="133">
        <f t="shared" si="17"/>
        <v>0</v>
      </c>
      <c r="D59" s="133">
        <f t="shared" si="17"/>
        <v>3.2657270539704366</v>
      </c>
      <c r="E59" s="133">
        <f t="shared" si="17"/>
        <v>0</v>
      </c>
      <c r="F59" s="133">
        <f t="shared" si="17"/>
        <v>0.33946373324166379</v>
      </c>
      <c r="G59" s="133">
        <f t="shared" si="17"/>
        <v>3.0895496734272947</v>
      </c>
      <c r="H59" s="133">
        <f t="shared" si="17"/>
        <v>9.7069439669989688</v>
      </c>
      <c r="I59" s="133">
        <f t="shared" si="17"/>
        <v>0.78205568924028868</v>
      </c>
      <c r="J59" s="133">
        <f t="shared" si="17"/>
        <v>4.292712272258508</v>
      </c>
      <c r="K59" s="133">
        <f t="shared" si="17"/>
        <v>1.5984874527328978</v>
      </c>
      <c r="L59" s="133">
        <f t="shared" si="17"/>
        <v>1.241835682365074</v>
      </c>
      <c r="M59" s="133">
        <f t="shared" si="17"/>
        <v>2.2086627707115847</v>
      </c>
      <c r="N59" s="133">
        <f t="shared" si="17"/>
        <v>6.8881058783086964</v>
      </c>
      <c r="O59" s="133">
        <f t="shared" si="17"/>
        <v>12.207803368855277</v>
      </c>
      <c r="P59" s="133">
        <f t="shared" si="17"/>
        <v>7.4338260570642829</v>
      </c>
      <c r="Q59" s="133">
        <f t="shared" si="17"/>
        <v>19.85647988999656</v>
      </c>
      <c r="R59" s="133">
        <f t="shared" si="17"/>
        <v>22.335854245445169</v>
      </c>
      <c r="S59" s="133">
        <f t="shared" si="17"/>
        <v>1.6371605362667585</v>
      </c>
      <c r="T59" s="133">
        <f t="shared" si="17"/>
        <v>2.2860089377793056</v>
      </c>
      <c r="U59" s="133">
        <f t="shared" si="17"/>
        <v>0.49845307665864558</v>
      </c>
      <c r="V59" s="133">
        <f t="shared" si="17"/>
        <v>0.30938466827088346</v>
      </c>
      <c r="W59" s="148">
        <f t="shared" si="17"/>
        <v>100</v>
      </c>
    </row>
    <row r="60" spans="1:23" ht="12" customHeight="1">
      <c r="A60" s="125" t="s">
        <v>20</v>
      </c>
      <c r="B60" s="133">
        <f t="shared" ref="B60:W60" si="18">B27/$W27*100</f>
        <v>0.14452607491268216</v>
      </c>
      <c r="C60" s="133">
        <f t="shared" si="18"/>
        <v>0</v>
      </c>
      <c r="D60" s="133">
        <f t="shared" si="18"/>
        <v>0.93941948693243393</v>
      </c>
      <c r="E60" s="133">
        <f t="shared" si="18"/>
        <v>0</v>
      </c>
      <c r="F60" s="133">
        <f t="shared" si="18"/>
        <v>1.2043839576056847E-2</v>
      </c>
      <c r="G60" s="133">
        <f t="shared" si="18"/>
        <v>5.5040346862579792</v>
      </c>
      <c r="H60" s="133">
        <f t="shared" si="18"/>
        <v>12.405154763338553</v>
      </c>
      <c r="I60" s="133">
        <f t="shared" si="18"/>
        <v>0.21678911236902323</v>
      </c>
      <c r="J60" s="133">
        <f t="shared" si="18"/>
        <v>3.2036613272311212</v>
      </c>
      <c r="K60" s="133">
        <f t="shared" si="18"/>
        <v>5.1186318198241594</v>
      </c>
      <c r="L60" s="133">
        <f t="shared" si="18"/>
        <v>9.8277730940623869</v>
      </c>
      <c r="M60" s="133">
        <f t="shared" si="18"/>
        <v>3.2879682042635192</v>
      </c>
      <c r="N60" s="133">
        <f t="shared" si="18"/>
        <v>18.547512947127544</v>
      </c>
      <c r="O60" s="133">
        <f t="shared" si="18"/>
        <v>3.0109598940142117</v>
      </c>
      <c r="P60" s="133">
        <f t="shared" si="18"/>
        <v>6.1062266650608219</v>
      </c>
      <c r="Q60" s="133">
        <f t="shared" si="18"/>
        <v>11.754787426231482</v>
      </c>
      <c r="R60" s="133">
        <f t="shared" si="18"/>
        <v>15.681079128026015</v>
      </c>
      <c r="S60" s="133">
        <f t="shared" si="18"/>
        <v>1.7222690593761292</v>
      </c>
      <c r="T60" s="133">
        <f t="shared" si="18"/>
        <v>2.0474527279296639</v>
      </c>
      <c r="U60" s="133">
        <f t="shared" si="18"/>
        <v>0.14452607491268216</v>
      </c>
      <c r="V60" s="133">
        <f t="shared" si="18"/>
        <v>0.32518366855353487</v>
      </c>
      <c r="W60" s="148">
        <f t="shared" si="18"/>
        <v>100</v>
      </c>
    </row>
    <row r="61" spans="1:23" ht="12" customHeight="1">
      <c r="A61" s="125" t="s">
        <v>40</v>
      </c>
      <c r="B61" s="133">
        <f t="shared" ref="B61:W61" si="19">B28/$W28*100</f>
        <v>1.251042535446205E-2</v>
      </c>
      <c r="C61" s="133">
        <f t="shared" si="19"/>
        <v>0</v>
      </c>
      <c r="D61" s="133">
        <f t="shared" si="19"/>
        <v>0.54211843202668897</v>
      </c>
      <c r="E61" s="133">
        <f t="shared" si="19"/>
        <v>0</v>
      </c>
      <c r="F61" s="133">
        <f t="shared" si="19"/>
        <v>8.3402835696413675E-3</v>
      </c>
      <c r="G61" s="133">
        <f t="shared" si="19"/>
        <v>3.5904920767306088</v>
      </c>
      <c r="H61" s="133">
        <f t="shared" si="19"/>
        <v>9.7039199332777315</v>
      </c>
      <c r="I61" s="133">
        <f t="shared" si="19"/>
        <v>0.33361134278565469</v>
      </c>
      <c r="J61" s="133">
        <f t="shared" si="19"/>
        <v>2.873227689741451</v>
      </c>
      <c r="K61" s="133">
        <f t="shared" si="19"/>
        <v>2.9024186822351963</v>
      </c>
      <c r="L61" s="133">
        <f t="shared" si="19"/>
        <v>1.2176814011676398</v>
      </c>
      <c r="M61" s="133">
        <f t="shared" si="19"/>
        <v>1.4220183486238533</v>
      </c>
      <c r="N61" s="133">
        <f t="shared" si="19"/>
        <v>4.0200166805671396</v>
      </c>
      <c r="O61" s="133">
        <f t="shared" si="19"/>
        <v>11.905754795663052</v>
      </c>
      <c r="P61" s="133">
        <f t="shared" si="19"/>
        <v>4.6747289407839867</v>
      </c>
      <c r="Q61" s="133">
        <f t="shared" si="19"/>
        <v>19.524603836530442</v>
      </c>
      <c r="R61" s="133">
        <f t="shared" si="19"/>
        <v>33.694745621351124</v>
      </c>
      <c r="S61" s="133">
        <f t="shared" si="19"/>
        <v>1.1217681401167638</v>
      </c>
      <c r="T61" s="133">
        <f t="shared" si="19"/>
        <v>2.2101751459549623</v>
      </c>
      <c r="U61" s="133">
        <f t="shared" si="19"/>
        <v>6.672226855713094E-2</v>
      </c>
      <c r="V61" s="133">
        <f t="shared" si="19"/>
        <v>0.17514595496246874</v>
      </c>
      <c r="W61" s="148">
        <f t="shared" si="19"/>
        <v>100</v>
      </c>
    </row>
    <row r="62" spans="1:23" ht="12" customHeight="1">
      <c r="A62" s="125" t="s">
        <v>41</v>
      </c>
      <c r="B62" s="133">
        <f t="shared" ref="B62:W62" si="20">B29/$W29*100</f>
        <v>8.4824836712189336E-3</v>
      </c>
      <c r="C62" s="133">
        <f t="shared" si="20"/>
        <v>0</v>
      </c>
      <c r="D62" s="133">
        <f t="shared" si="20"/>
        <v>0.72101111205360935</v>
      </c>
      <c r="E62" s="133">
        <f t="shared" si="20"/>
        <v>0</v>
      </c>
      <c r="F62" s="133">
        <f t="shared" si="20"/>
        <v>4.0715921621850875</v>
      </c>
      <c r="G62" s="133">
        <f t="shared" si="20"/>
        <v>0.65315124268385782</v>
      </c>
      <c r="H62" s="133">
        <f t="shared" si="20"/>
        <v>8.4485537365340573</v>
      </c>
      <c r="I62" s="133">
        <f t="shared" si="20"/>
        <v>1.4250572567647808</v>
      </c>
      <c r="J62" s="133">
        <f t="shared" si="20"/>
        <v>3.4014759521587923</v>
      </c>
      <c r="K62" s="133">
        <f t="shared" si="20"/>
        <v>2.3496479769276446</v>
      </c>
      <c r="L62" s="133">
        <f t="shared" si="20"/>
        <v>3.6135380439392657</v>
      </c>
      <c r="M62" s="133">
        <f t="shared" si="20"/>
        <v>2.5023326830095853</v>
      </c>
      <c r="N62" s="133">
        <f t="shared" si="20"/>
        <v>10.577657138010009</v>
      </c>
      <c r="O62" s="133">
        <f t="shared" si="20"/>
        <v>22.817881075578931</v>
      </c>
      <c r="P62" s="133">
        <f t="shared" si="20"/>
        <v>4.6653660191704134</v>
      </c>
      <c r="Q62" s="133">
        <f t="shared" si="20"/>
        <v>17.915005513614389</v>
      </c>
      <c r="R62" s="133">
        <f t="shared" si="20"/>
        <v>10.314700144202222</v>
      </c>
      <c r="S62" s="133">
        <f t="shared" si="20"/>
        <v>1.0687929425735856</v>
      </c>
      <c r="T62" s="133">
        <f t="shared" si="20"/>
        <v>4.0037322928153358</v>
      </c>
      <c r="U62" s="133">
        <f t="shared" si="20"/>
        <v>0.55984392230044966</v>
      </c>
      <c r="V62" s="133">
        <f t="shared" si="20"/>
        <v>0.88217830180676893</v>
      </c>
      <c r="W62" s="148">
        <f t="shared" si="20"/>
        <v>100</v>
      </c>
    </row>
    <row r="63" spans="1:23" ht="12" customHeight="1">
      <c r="A63" s="125" t="s">
        <v>148</v>
      </c>
      <c r="B63" s="133">
        <f t="shared" ref="B63:W63" si="21">B30/$W30*100</f>
        <v>9.8814229249011856E-2</v>
      </c>
      <c r="C63" s="133">
        <f t="shared" si="21"/>
        <v>0.14822134387351776</v>
      </c>
      <c r="D63" s="133">
        <f t="shared" si="21"/>
        <v>10.869565217391305</v>
      </c>
      <c r="E63" s="133">
        <f t="shared" si="21"/>
        <v>0.4446640316205534</v>
      </c>
      <c r="F63" s="133">
        <f t="shared" si="21"/>
        <v>0</v>
      </c>
      <c r="G63" s="133">
        <f t="shared" si="21"/>
        <v>0.8893280632411068</v>
      </c>
      <c r="H63" s="133">
        <f t="shared" si="21"/>
        <v>19.861660079051383</v>
      </c>
      <c r="I63" s="133">
        <f t="shared" si="21"/>
        <v>1.0375494071146245</v>
      </c>
      <c r="J63" s="133">
        <f t="shared" si="21"/>
        <v>4.9407114624505928E-2</v>
      </c>
      <c r="K63" s="133">
        <f t="shared" si="21"/>
        <v>14.179841897233199</v>
      </c>
      <c r="L63" s="133">
        <f t="shared" si="21"/>
        <v>4.6442687747035576</v>
      </c>
      <c r="M63" s="133">
        <f t="shared" si="21"/>
        <v>0.14822134387351776</v>
      </c>
      <c r="N63" s="133">
        <f t="shared" si="21"/>
        <v>22.282608695652172</v>
      </c>
      <c r="O63" s="133">
        <f t="shared" si="21"/>
        <v>6.4723320158102764</v>
      </c>
      <c r="P63" s="133">
        <f t="shared" si="21"/>
        <v>0</v>
      </c>
      <c r="Q63" s="133">
        <f t="shared" si="21"/>
        <v>1.6304347826086956</v>
      </c>
      <c r="R63" s="133">
        <f t="shared" si="21"/>
        <v>0.49407114624505932</v>
      </c>
      <c r="S63" s="133">
        <f t="shared" si="21"/>
        <v>0.54347826086956519</v>
      </c>
      <c r="T63" s="133">
        <f t="shared" si="21"/>
        <v>13.83399209486166</v>
      </c>
      <c r="U63" s="133">
        <f t="shared" si="21"/>
        <v>1.7292490118577075</v>
      </c>
      <c r="V63" s="133">
        <f t="shared" si="21"/>
        <v>0.64229249011857714</v>
      </c>
      <c r="W63" s="148">
        <f t="shared" si="21"/>
        <v>100</v>
      </c>
    </row>
    <row r="64" spans="1:23">
      <c r="A64" s="183" t="s">
        <v>21</v>
      </c>
      <c r="B64" s="325">
        <f t="shared" ref="B64:W64" si="22">B31/$W31*100</f>
        <v>1.4682491129328276E-2</v>
      </c>
      <c r="C64" s="325">
        <f t="shared" si="22"/>
        <v>7.8000734124556471E-3</v>
      </c>
      <c r="D64" s="325">
        <f t="shared" si="22"/>
        <v>2.377645907255598</v>
      </c>
      <c r="E64" s="325">
        <f t="shared" si="22"/>
        <v>0.73672458093723237</v>
      </c>
      <c r="F64" s="325">
        <f t="shared" si="22"/>
        <v>0.57292303927566379</v>
      </c>
      <c r="G64" s="325">
        <f t="shared" si="22"/>
        <v>2.0035482686895878</v>
      </c>
      <c r="H64" s="325">
        <f t="shared" si="22"/>
        <v>7.8786859170439243</v>
      </c>
      <c r="I64" s="325">
        <f t="shared" si="22"/>
        <v>5.1954606631591824</v>
      </c>
      <c r="J64" s="325">
        <f t="shared" si="22"/>
        <v>4.1170622782332069</v>
      </c>
      <c r="K64" s="325">
        <f t="shared" si="22"/>
        <v>5.2268138994249354</v>
      </c>
      <c r="L64" s="325">
        <f t="shared" si="22"/>
        <v>8.0854643337819656</v>
      </c>
      <c r="M64" s="325">
        <f t="shared" si="22"/>
        <v>0.94962070231249229</v>
      </c>
      <c r="N64" s="325">
        <f t="shared" si="22"/>
        <v>6.5794383947143027</v>
      </c>
      <c r="O64" s="325">
        <f t="shared" si="22"/>
        <v>10.136424813410008</v>
      </c>
      <c r="P64" s="325">
        <f t="shared" si="22"/>
        <v>16.705768995472901</v>
      </c>
      <c r="Q64" s="325">
        <f t="shared" si="22"/>
        <v>11.240211672580449</v>
      </c>
      <c r="R64" s="325">
        <f t="shared" si="22"/>
        <v>11.781016762510706</v>
      </c>
      <c r="S64" s="325">
        <f t="shared" si="22"/>
        <v>1.7612871650556712</v>
      </c>
      <c r="T64" s="325">
        <f t="shared" si="22"/>
        <v>4.137556588767894</v>
      </c>
      <c r="U64" s="325">
        <f t="shared" si="22"/>
        <v>7.6624250581181941E-2</v>
      </c>
      <c r="V64" s="325">
        <f t="shared" si="22"/>
        <v>0.41523920225131533</v>
      </c>
      <c r="W64" s="326">
        <f t="shared" si="22"/>
        <v>100</v>
      </c>
    </row>
    <row r="65" spans="1:24">
      <c r="A65" s="183" t="s">
        <v>38</v>
      </c>
      <c r="B65" s="325">
        <f t="shared" ref="B65:W65" si="23">B32/$W32*100</f>
        <v>0.59415226749634276</v>
      </c>
      <c r="C65" s="325">
        <f t="shared" si="23"/>
        <v>1.7540294289847921E-2</v>
      </c>
      <c r="D65" s="325">
        <f t="shared" si="23"/>
        <v>13.485945990409693</v>
      </c>
      <c r="E65" s="325">
        <f t="shared" si="23"/>
        <v>0.39080582128093344</v>
      </c>
      <c r="F65" s="325">
        <f t="shared" si="23"/>
        <v>0.78165196507747559</v>
      </c>
      <c r="G65" s="325">
        <f t="shared" si="23"/>
        <v>5.4705153701364999</v>
      </c>
      <c r="H65" s="325">
        <f t="shared" si="23"/>
        <v>13.135059459581516</v>
      </c>
      <c r="I65" s="325">
        <f t="shared" si="23"/>
        <v>6.2590221628674794</v>
      </c>
      <c r="J65" s="325">
        <f t="shared" si="23"/>
        <v>3.4858814743847186</v>
      </c>
      <c r="K65" s="325">
        <f t="shared" si="23"/>
        <v>2.8736243973800044</v>
      </c>
      <c r="L65" s="325">
        <f t="shared" si="23"/>
        <v>1.9211662561834577</v>
      </c>
      <c r="M65" s="325">
        <f t="shared" si="23"/>
        <v>0.44387025182217449</v>
      </c>
      <c r="N65" s="325">
        <f t="shared" si="23"/>
        <v>5.2378947775890685</v>
      </c>
      <c r="O65" s="325">
        <f t="shared" si="23"/>
        <v>11.561311997883875</v>
      </c>
      <c r="P65" s="325">
        <f t="shared" si="23"/>
        <v>6.2278931808174498</v>
      </c>
      <c r="Q65" s="325">
        <f t="shared" si="23"/>
        <v>10.117524003993541</v>
      </c>
      <c r="R65" s="325">
        <f t="shared" si="23"/>
        <v>15.348281696319846</v>
      </c>
      <c r="S65" s="325">
        <f t="shared" si="23"/>
        <v>1.2789092275657621</v>
      </c>
      <c r="T65" s="325">
        <f t="shared" si="23"/>
        <v>1.1880625998990324</v>
      </c>
      <c r="U65" s="325">
        <f t="shared" si="23"/>
        <v>0.17729810113209496</v>
      </c>
      <c r="V65" s="325">
        <f t="shared" si="23"/>
        <v>3.5887038891872758E-3</v>
      </c>
      <c r="W65" s="326">
        <f t="shared" si="23"/>
        <v>100</v>
      </c>
    </row>
    <row r="66" spans="1:24">
      <c r="A66" s="183" t="s">
        <v>39</v>
      </c>
      <c r="B66" s="325">
        <f t="shared" ref="B66:W66" si="24">B33/$W33*100</f>
        <v>0.38367065043804327</v>
      </c>
      <c r="C66" s="325">
        <f t="shared" si="24"/>
        <v>0.14194571264470873</v>
      </c>
      <c r="D66" s="325">
        <f t="shared" si="24"/>
        <v>11.160093281147496</v>
      </c>
      <c r="E66" s="325">
        <f t="shared" si="24"/>
        <v>0.56662882039473161</v>
      </c>
      <c r="F66" s="325">
        <f t="shared" si="24"/>
        <v>0.99486279024968771</v>
      </c>
      <c r="G66" s="325">
        <f t="shared" si="24"/>
        <v>5.543517146669247</v>
      </c>
      <c r="H66" s="325">
        <f t="shared" si="24"/>
        <v>12.024550660593508</v>
      </c>
      <c r="I66" s="325">
        <f t="shared" si="24"/>
        <v>4.8234910833413966</v>
      </c>
      <c r="J66" s="325">
        <f t="shared" si="24"/>
        <v>3.4143314569986165</v>
      </c>
      <c r="K66" s="325">
        <f t="shared" si="24"/>
        <v>1.6794690040808282</v>
      </c>
      <c r="L66" s="325">
        <f t="shared" si="24"/>
        <v>1.6117363094292256</v>
      </c>
      <c r="M66" s="325">
        <f t="shared" si="24"/>
        <v>0.54869696676481849</v>
      </c>
      <c r="N66" s="325">
        <f t="shared" si="24"/>
        <v>3.1257351394201618</v>
      </c>
      <c r="O66" s="325">
        <f t="shared" si="24"/>
        <v>9.0397847467391994</v>
      </c>
      <c r="P66" s="325">
        <f t="shared" si="24"/>
        <v>11.340033218314991</v>
      </c>
      <c r="Q66" s="325">
        <f t="shared" si="24"/>
        <v>12.598192433645483</v>
      </c>
      <c r="R66" s="325">
        <f t="shared" si="24"/>
        <v>17.640061536440278</v>
      </c>
      <c r="S66" s="325">
        <f t="shared" si="24"/>
        <v>1.455143290601667</v>
      </c>
      <c r="T66" s="325">
        <f t="shared" si="24"/>
        <v>1.8348192211716601</v>
      </c>
      <c r="U66" s="325">
        <f t="shared" si="24"/>
        <v>3.3466875338996366E-2</v>
      </c>
      <c r="V66" s="325">
        <f t="shared" si="24"/>
        <v>3.9769655575252978E-2</v>
      </c>
      <c r="W66" s="326">
        <f t="shared" si="24"/>
        <v>100</v>
      </c>
    </row>
    <row r="67" spans="1:24">
      <c r="A67" s="166" t="s">
        <v>71</v>
      </c>
      <c r="B67" s="328">
        <f t="shared" ref="B67:W67" si="25">B34/$W34*100</f>
        <v>0.44956600789938622</v>
      </c>
      <c r="C67" s="328">
        <f t="shared" si="25"/>
        <v>4.8939859367734574E-2</v>
      </c>
      <c r="D67" s="328">
        <f t="shared" si="25"/>
        <v>11.166151174638777</v>
      </c>
      <c r="E67" s="328">
        <f t="shared" si="25"/>
        <v>0.49038443257108427</v>
      </c>
      <c r="F67" s="328">
        <f t="shared" si="25"/>
        <v>0.80599371269509335</v>
      </c>
      <c r="G67" s="328">
        <f t="shared" si="25"/>
        <v>4.9577368519018821</v>
      </c>
      <c r="H67" s="328">
        <f t="shared" si="25"/>
        <v>12.034722184731656</v>
      </c>
      <c r="I67" s="328">
        <f t="shared" si="25"/>
        <v>5.7162225188606239</v>
      </c>
      <c r="J67" s="328">
        <f t="shared" si="25"/>
        <v>3.5638310732194283</v>
      </c>
      <c r="K67" s="328">
        <f t="shared" si="25"/>
        <v>2.9190220196505861</v>
      </c>
      <c r="L67" s="328">
        <f t="shared" si="25"/>
        <v>2.7853939048397884</v>
      </c>
      <c r="M67" s="328">
        <f t="shared" si="25"/>
        <v>0.54920615323081701</v>
      </c>
      <c r="N67" s="328">
        <f t="shared" si="25"/>
        <v>4.8853011655667133</v>
      </c>
      <c r="O67" s="328">
        <f t="shared" si="25"/>
        <v>10.675907576195371</v>
      </c>
      <c r="P67" s="328">
        <f t="shared" si="25"/>
        <v>9.1876664043239842</v>
      </c>
      <c r="Q67" s="328">
        <f t="shared" si="25"/>
        <v>10.945745764824375</v>
      </c>
      <c r="R67" s="328">
        <f t="shared" si="25"/>
        <v>15.406784120764325</v>
      </c>
      <c r="S67" s="328">
        <f t="shared" si="25"/>
        <v>1.3995391437895319</v>
      </c>
      <c r="T67" s="328">
        <f t="shared" si="25"/>
        <v>1.811737163145305</v>
      </c>
      <c r="U67" s="328">
        <f t="shared" si="25"/>
        <v>0.12381667058263782</v>
      </c>
      <c r="V67" s="328">
        <f t="shared" si="25"/>
        <v>7.633209720089823E-2</v>
      </c>
      <c r="W67" s="326">
        <f t="shared" si="25"/>
        <v>100</v>
      </c>
    </row>
    <row r="68" spans="1:24" s="80" customFormat="1" ht="9" customHeight="1">
      <c r="A68" s="441" t="s">
        <v>150</v>
      </c>
      <c r="B68" s="441"/>
      <c r="C68" s="441"/>
      <c r="D68" s="441"/>
      <c r="E68" s="441"/>
      <c r="F68" s="441"/>
      <c r="G68" s="441"/>
      <c r="H68" s="441"/>
      <c r="I68" s="441"/>
      <c r="J68" s="441"/>
      <c r="K68" s="441"/>
      <c r="L68" s="441"/>
      <c r="M68" s="441"/>
      <c r="N68" s="441"/>
      <c r="O68" s="441"/>
      <c r="P68" s="441"/>
      <c r="Q68" s="441"/>
      <c r="R68" s="441"/>
      <c r="S68" s="441"/>
      <c r="T68" s="441"/>
      <c r="U68" s="441"/>
      <c r="V68" s="441"/>
      <c r="W68" s="441"/>
      <c r="X68" s="109"/>
    </row>
    <row r="69" spans="1:24" s="80" customFormat="1" ht="9" customHeight="1">
      <c r="A69" s="231"/>
      <c r="B69" s="107"/>
      <c r="C69" s="107"/>
      <c r="D69" s="107"/>
      <c r="E69" s="107"/>
      <c r="F69" s="107"/>
      <c r="G69" s="107"/>
      <c r="H69" s="107"/>
      <c r="I69" s="107"/>
      <c r="J69" s="107"/>
      <c r="K69" s="107"/>
      <c r="L69" s="107"/>
      <c r="M69" s="107"/>
      <c r="N69" s="107"/>
      <c r="O69" s="100"/>
      <c r="P69" s="100"/>
      <c r="Q69" s="100"/>
      <c r="R69" s="100"/>
      <c r="S69" s="108"/>
      <c r="T69" s="108"/>
      <c r="U69" s="108"/>
      <c r="V69" s="108"/>
      <c r="W69" s="108"/>
      <c r="X69" s="109"/>
    </row>
    <row r="70" spans="1:24" s="54" customFormat="1" ht="9" customHeight="1">
      <c r="A70" s="110" t="s">
        <v>159</v>
      </c>
      <c r="B70" s="110"/>
      <c r="C70" s="110"/>
      <c r="D70" s="110"/>
      <c r="E70" s="110"/>
      <c r="F70" s="110"/>
      <c r="G70" s="110"/>
      <c r="H70" s="110"/>
      <c r="I70" s="110"/>
      <c r="J70" s="110"/>
      <c r="K70" s="110"/>
      <c r="L70" s="110"/>
      <c r="M70" s="110"/>
      <c r="N70" s="110"/>
      <c r="O70" s="110"/>
      <c r="P70" s="110"/>
      <c r="Q70" s="110"/>
      <c r="R70" s="110"/>
    </row>
    <row r="72" spans="1:24">
      <c r="B72" s="292"/>
      <c r="C72" s="292"/>
      <c r="D72" s="292"/>
      <c r="E72" s="292"/>
      <c r="F72" s="292"/>
      <c r="G72" s="292"/>
      <c r="H72" s="292"/>
      <c r="I72" s="292"/>
      <c r="J72" s="292"/>
      <c r="K72" s="292"/>
      <c r="L72" s="292"/>
      <c r="M72" s="292"/>
      <c r="N72" s="292"/>
      <c r="O72" s="292"/>
      <c r="P72" s="292"/>
      <c r="Q72" s="292"/>
      <c r="R72" s="292"/>
      <c r="S72" s="292"/>
      <c r="T72" s="292"/>
      <c r="U72" s="292"/>
      <c r="V72" s="292"/>
      <c r="W72" s="292"/>
    </row>
    <row r="73" spans="1:24">
      <c r="B73" s="292"/>
      <c r="C73" s="292"/>
      <c r="D73" s="292"/>
      <c r="E73" s="292"/>
      <c r="F73" s="292"/>
      <c r="G73" s="292"/>
      <c r="H73" s="292"/>
      <c r="I73" s="292"/>
      <c r="J73" s="292"/>
      <c r="K73" s="292"/>
      <c r="L73" s="292"/>
      <c r="M73" s="292"/>
      <c r="N73" s="292"/>
      <c r="O73" s="292"/>
      <c r="P73" s="292"/>
      <c r="Q73" s="292"/>
      <c r="R73" s="292"/>
      <c r="S73" s="292"/>
      <c r="T73" s="292"/>
      <c r="U73" s="292"/>
      <c r="V73" s="292"/>
      <c r="W73" s="292"/>
    </row>
    <row r="74" spans="1:24">
      <c r="B74" s="292"/>
      <c r="C74" s="292"/>
      <c r="D74" s="292"/>
      <c r="E74" s="292"/>
      <c r="F74" s="292"/>
      <c r="G74" s="292"/>
      <c r="H74" s="292"/>
      <c r="I74" s="292"/>
      <c r="J74" s="292"/>
      <c r="K74" s="292"/>
      <c r="L74" s="292"/>
      <c r="M74" s="292"/>
      <c r="N74" s="292"/>
      <c r="O74" s="292"/>
      <c r="P74" s="292"/>
      <c r="Q74" s="292"/>
      <c r="R74" s="292"/>
      <c r="S74" s="292"/>
      <c r="T74" s="292"/>
      <c r="U74" s="292"/>
      <c r="V74" s="292"/>
      <c r="W74" s="292"/>
    </row>
    <row r="75" spans="1:24">
      <c r="B75" s="292"/>
      <c r="C75" s="292"/>
      <c r="D75" s="292"/>
      <c r="E75" s="292"/>
      <c r="F75" s="292"/>
      <c r="G75" s="292"/>
      <c r="H75" s="292"/>
      <c r="I75" s="292"/>
      <c r="J75" s="292"/>
      <c r="K75" s="292"/>
      <c r="L75" s="292"/>
      <c r="M75" s="292"/>
      <c r="N75" s="292"/>
      <c r="O75" s="292"/>
      <c r="P75" s="292"/>
      <c r="Q75" s="292"/>
      <c r="R75" s="292"/>
      <c r="S75" s="292"/>
      <c r="T75" s="292"/>
      <c r="U75" s="292"/>
      <c r="V75" s="292"/>
      <c r="W75" s="292"/>
    </row>
  </sheetData>
  <mergeCells count="2">
    <mergeCell ref="A36:W36"/>
    <mergeCell ref="A68:W68"/>
  </mergeCells>
  <hyperlinks>
    <hyperlink ref="W1" location="F!A1" display="Retour au menu" xr:uid="{00000000-0004-0000-0D00-000000000000}"/>
  </hyperlinks>
  <pageMargins left="0.7" right="0.7" top="0.75" bottom="0.75" header="0.3" footer="0.3"/>
  <pageSetup paperSize="9" scale="59" fitToHeight="2" orientation="landscape" r:id="rId1"/>
  <headerFooter alignWithMargins="0">
    <oddFooter>&amp;L&amp;8&amp;K002060Le marché du travail bruxellois : Données statistiques - Caractéristiques des communes de la Région bruxelloise
Elaboration : view.brussels, www.actiris.be&amp;R&amp;8F &amp;P</oddFooter>
  </headerFooter>
  <rowBreaks count="1" manualBreakCount="1">
    <brk id="38" max="19"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O65"/>
  <sheetViews>
    <sheetView showGridLines="0" zoomScaleNormal="100" zoomScaleSheetLayoutView="80" workbookViewId="0"/>
  </sheetViews>
  <sheetFormatPr baseColWidth="10" defaultColWidth="11.42578125" defaultRowHeight="12.75"/>
  <cols>
    <col min="1" max="1" width="23.7109375" style="19" customWidth="1"/>
    <col min="2" max="11" width="11.7109375" style="19" customWidth="1"/>
    <col min="12" max="16384" width="11.42578125" style="19"/>
  </cols>
  <sheetData>
    <row r="1" spans="1:12" ht="23.25">
      <c r="A1" s="55" t="s">
        <v>109</v>
      </c>
      <c r="K1" s="53" t="s">
        <v>107</v>
      </c>
    </row>
    <row r="2" spans="1:12" ht="3" customHeight="1"/>
    <row r="3" spans="1:12" ht="15.75" customHeight="1">
      <c r="A3" s="62" t="s">
        <v>118</v>
      </c>
    </row>
    <row r="4" spans="1:12" ht="4.5" customHeight="1">
      <c r="A4" s="62"/>
    </row>
    <row r="5" spans="1:12" ht="19.5" customHeight="1">
      <c r="A5" s="119" t="s">
        <v>198</v>
      </c>
      <c r="B5" s="119"/>
      <c r="C5" s="119"/>
      <c r="D5" s="119"/>
      <c r="E5" s="119"/>
      <c r="F5" s="119"/>
      <c r="G5" s="119"/>
      <c r="H5" s="119"/>
      <c r="I5" s="119"/>
      <c r="J5" s="119"/>
      <c r="K5" s="119"/>
    </row>
    <row r="6" spans="1:12" ht="4.5" customHeight="1">
      <c r="A6" s="113"/>
      <c r="B6" s="113"/>
      <c r="C6" s="113"/>
      <c r="D6" s="113"/>
      <c r="E6" s="113"/>
      <c r="F6" s="113"/>
      <c r="G6" s="113"/>
      <c r="H6" s="113"/>
      <c r="I6" s="113"/>
      <c r="J6" s="113"/>
      <c r="K6" s="113"/>
    </row>
    <row r="7" spans="1:12" ht="12.75" customHeight="1">
      <c r="A7" s="442" t="s">
        <v>59</v>
      </c>
      <c r="B7" s="449" t="s">
        <v>73</v>
      </c>
      <c r="C7" s="450"/>
      <c r="D7" s="444" t="s">
        <v>46</v>
      </c>
      <c r="E7" s="445"/>
      <c r="F7" s="444" t="s">
        <v>22</v>
      </c>
      <c r="G7" s="445"/>
      <c r="H7" s="444" t="s">
        <v>47</v>
      </c>
      <c r="I7" s="446"/>
      <c r="J7" s="445"/>
      <c r="K7" s="447" t="s">
        <v>8</v>
      </c>
    </row>
    <row r="8" spans="1:12" ht="12.75" customHeight="1">
      <c r="A8" s="443"/>
      <c r="B8" s="317" t="s">
        <v>6</v>
      </c>
      <c r="C8" s="317" t="s">
        <v>7</v>
      </c>
      <c r="D8" s="185" t="s">
        <v>66</v>
      </c>
      <c r="E8" s="185" t="s">
        <v>67</v>
      </c>
      <c r="F8" s="185" t="s">
        <v>64</v>
      </c>
      <c r="G8" s="185" t="s">
        <v>65</v>
      </c>
      <c r="H8" s="185" t="s">
        <v>68</v>
      </c>
      <c r="I8" s="185" t="s">
        <v>49</v>
      </c>
      <c r="J8" s="185" t="s">
        <v>69</v>
      </c>
      <c r="K8" s="448"/>
    </row>
    <row r="9" spans="1:12" ht="12" customHeight="1">
      <c r="A9" s="125" t="s">
        <v>9</v>
      </c>
      <c r="B9" s="188">
        <v>27437</v>
      </c>
      <c r="C9" s="188">
        <v>27328</v>
      </c>
      <c r="D9" s="188">
        <v>12344</v>
      </c>
      <c r="E9" s="188">
        <v>42421</v>
      </c>
      <c r="F9" s="188">
        <v>36901</v>
      </c>
      <c r="G9" s="188">
        <v>17864</v>
      </c>
      <c r="H9" s="188">
        <v>17110</v>
      </c>
      <c r="I9" s="188">
        <v>12033</v>
      </c>
      <c r="J9" s="188">
        <v>25622</v>
      </c>
      <c r="K9" s="260">
        <f>SUM(B9:C9)</f>
        <v>54765</v>
      </c>
      <c r="L9" s="348"/>
    </row>
    <row r="10" spans="1:12" ht="12" customHeight="1">
      <c r="A10" s="125" t="s">
        <v>10</v>
      </c>
      <c r="B10" s="188">
        <v>6835</v>
      </c>
      <c r="C10" s="188">
        <v>7997</v>
      </c>
      <c r="D10" s="188">
        <v>4469</v>
      </c>
      <c r="E10" s="188">
        <v>10363</v>
      </c>
      <c r="F10" s="188">
        <v>10547</v>
      </c>
      <c r="G10" s="188">
        <v>4285</v>
      </c>
      <c r="H10" s="188">
        <v>5161</v>
      </c>
      <c r="I10" s="188">
        <v>4731</v>
      </c>
      <c r="J10" s="188">
        <v>4940</v>
      </c>
      <c r="K10" s="195">
        <f t="shared" ref="K10:K28" si="0">SUM(B10:C10)</f>
        <v>14832</v>
      </c>
      <c r="L10" s="348"/>
    </row>
    <row r="11" spans="1:12" ht="12" customHeight="1">
      <c r="A11" s="125" t="s">
        <v>23</v>
      </c>
      <c r="B11" s="188">
        <v>4167</v>
      </c>
      <c r="C11" s="188">
        <v>5541</v>
      </c>
      <c r="D11" s="188">
        <v>2346</v>
      </c>
      <c r="E11" s="188">
        <v>7362</v>
      </c>
      <c r="F11" s="188">
        <v>7474</v>
      </c>
      <c r="G11" s="188">
        <v>2234</v>
      </c>
      <c r="H11" s="188">
        <v>3454</v>
      </c>
      <c r="I11" s="188">
        <v>2772</v>
      </c>
      <c r="J11" s="188">
        <v>3482</v>
      </c>
      <c r="K11" s="195">
        <f t="shared" si="0"/>
        <v>9708</v>
      </c>
      <c r="L11" s="348"/>
    </row>
    <row r="12" spans="1:12" ht="12" customHeight="1">
      <c r="A12" s="125" t="s">
        <v>11</v>
      </c>
      <c r="B12" s="188">
        <v>124551</v>
      </c>
      <c r="C12" s="188">
        <v>121654</v>
      </c>
      <c r="D12" s="188">
        <v>36645</v>
      </c>
      <c r="E12" s="188">
        <v>209560</v>
      </c>
      <c r="F12" s="188">
        <v>143303</v>
      </c>
      <c r="G12" s="188">
        <v>102902</v>
      </c>
      <c r="H12" s="188">
        <v>69717</v>
      </c>
      <c r="I12" s="188">
        <v>49575</v>
      </c>
      <c r="J12" s="188">
        <v>126913</v>
      </c>
      <c r="K12" s="195">
        <f t="shared" si="0"/>
        <v>246205</v>
      </c>
      <c r="L12" s="348"/>
    </row>
    <row r="13" spans="1:12" ht="13.5" customHeight="1">
      <c r="A13" s="125" t="s">
        <v>12</v>
      </c>
      <c r="B13" s="188">
        <v>8367</v>
      </c>
      <c r="C13" s="188">
        <v>11460</v>
      </c>
      <c r="D13" s="188">
        <v>4287</v>
      </c>
      <c r="E13" s="188">
        <v>15540</v>
      </c>
      <c r="F13" s="188">
        <v>13799</v>
      </c>
      <c r="G13" s="188">
        <v>6028</v>
      </c>
      <c r="H13" s="188">
        <v>8316</v>
      </c>
      <c r="I13" s="188">
        <v>4745</v>
      </c>
      <c r="J13" s="188">
        <v>6766</v>
      </c>
      <c r="K13" s="195">
        <f t="shared" si="0"/>
        <v>19827</v>
      </c>
      <c r="L13" s="348"/>
    </row>
    <row r="14" spans="1:12" ht="12" customHeight="1">
      <c r="A14" s="125" t="s">
        <v>13</v>
      </c>
      <c r="B14" s="188">
        <v>12793</v>
      </c>
      <c r="C14" s="188">
        <v>8940</v>
      </c>
      <c r="D14" s="188">
        <v>5191</v>
      </c>
      <c r="E14" s="188">
        <v>16542</v>
      </c>
      <c r="F14" s="188">
        <v>13638</v>
      </c>
      <c r="G14" s="188">
        <v>8095</v>
      </c>
      <c r="H14" s="188">
        <v>5300</v>
      </c>
      <c r="I14" s="188">
        <v>4552</v>
      </c>
      <c r="J14" s="188">
        <v>11881</v>
      </c>
      <c r="K14" s="195">
        <f t="shared" si="0"/>
        <v>21733</v>
      </c>
      <c r="L14" s="348"/>
    </row>
    <row r="15" spans="1:12" ht="12" customHeight="1">
      <c r="A15" s="125" t="s">
        <v>14</v>
      </c>
      <c r="B15" s="188">
        <v>9393</v>
      </c>
      <c r="C15" s="188">
        <v>6421</v>
      </c>
      <c r="D15" s="188">
        <v>6784</v>
      </c>
      <c r="E15" s="188">
        <v>9030</v>
      </c>
      <c r="F15" s="188">
        <v>11025</v>
      </c>
      <c r="G15" s="188">
        <v>4789</v>
      </c>
      <c r="H15" s="188">
        <v>6681</v>
      </c>
      <c r="I15" s="188">
        <v>3190</v>
      </c>
      <c r="J15" s="188">
        <v>5943</v>
      </c>
      <c r="K15" s="195">
        <f t="shared" si="0"/>
        <v>15814</v>
      </c>
      <c r="L15" s="348"/>
    </row>
    <row r="16" spans="1:12" ht="12" customHeight="1">
      <c r="A16" s="125" t="s">
        <v>15</v>
      </c>
      <c r="B16" s="188">
        <v>1448</v>
      </c>
      <c r="C16" s="188">
        <v>2237</v>
      </c>
      <c r="D16" s="188">
        <v>1027</v>
      </c>
      <c r="E16" s="188">
        <v>2658</v>
      </c>
      <c r="F16" s="188">
        <v>2028</v>
      </c>
      <c r="G16" s="188">
        <v>1657</v>
      </c>
      <c r="H16" s="188">
        <v>1888</v>
      </c>
      <c r="I16" s="188">
        <v>1552</v>
      </c>
      <c r="J16" s="188">
        <v>245</v>
      </c>
      <c r="K16" s="195">
        <f t="shared" si="0"/>
        <v>3685</v>
      </c>
      <c r="L16" s="348"/>
    </row>
    <row r="17" spans="1:15" ht="12" customHeight="1">
      <c r="A17" s="125" t="s">
        <v>5</v>
      </c>
      <c r="B17" s="188">
        <v>18646</v>
      </c>
      <c r="C17" s="188">
        <v>22467</v>
      </c>
      <c r="D17" s="188">
        <v>7489</v>
      </c>
      <c r="E17" s="188">
        <v>33624</v>
      </c>
      <c r="F17" s="188">
        <v>26995</v>
      </c>
      <c r="G17" s="188">
        <v>14118</v>
      </c>
      <c r="H17" s="188">
        <v>19223</v>
      </c>
      <c r="I17" s="188">
        <v>8672</v>
      </c>
      <c r="J17" s="188">
        <v>13218</v>
      </c>
      <c r="K17" s="195">
        <f t="shared" si="0"/>
        <v>41113</v>
      </c>
      <c r="L17" s="348"/>
    </row>
    <row r="18" spans="1:15" ht="12" customHeight="1">
      <c r="A18" s="125" t="s">
        <v>16</v>
      </c>
      <c r="B18" s="188">
        <v>5432</v>
      </c>
      <c r="C18" s="188">
        <v>9590</v>
      </c>
      <c r="D18" s="188">
        <v>4136</v>
      </c>
      <c r="E18" s="188">
        <v>10886</v>
      </c>
      <c r="F18" s="188">
        <v>11468</v>
      </c>
      <c r="G18" s="188">
        <v>3554</v>
      </c>
      <c r="H18" s="188">
        <v>4720</v>
      </c>
      <c r="I18" s="188">
        <v>3867</v>
      </c>
      <c r="J18" s="188">
        <v>6435</v>
      </c>
      <c r="K18" s="195">
        <f t="shared" si="0"/>
        <v>15022</v>
      </c>
      <c r="L18" s="348"/>
    </row>
    <row r="19" spans="1:15" ht="12" customHeight="1">
      <c r="A19" s="125" t="s">
        <v>17</v>
      </c>
      <c r="B19" s="188">
        <v>1161</v>
      </c>
      <c r="C19" s="188">
        <v>1722</v>
      </c>
      <c r="D19" s="188">
        <v>1001</v>
      </c>
      <c r="E19" s="188">
        <v>1882</v>
      </c>
      <c r="F19" s="188">
        <v>1605</v>
      </c>
      <c r="G19" s="188">
        <v>1278</v>
      </c>
      <c r="H19" s="188">
        <v>1598</v>
      </c>
      <c r="I19" s="188">
        <v>1002</v>
      </c>
      <c r="J19" s="188">
        <v>283</v>
      </c>
      <c r="K19" s="195">
        <f t="shared" si="0"/>
        <v>2883</v>
      </c>
      <c r="L19" s="348"/>
    </row>
    <row r="20" spans="1:15" ht="12" customHeight="1">
      <c r="A20" s="125" t="s">
        <v>24</v>
      </c>
      <c r="B20" s="188">
        <v>11792</v>
      </c>
      <c r="C20" s="188">
        <v>14051</v>
      </c>
      <c r="D20" s="188">
        <v>5941</v>
      </c>
      <c r="E20" s="188">
        <v>19902</v>
      </c>
      <c r="F20" s="188">
        <v>14904</v>
      </c>
      <c r="G20" s="188">
        <v>10939</v>
      </c>
      <c r="H20" s="188">
        <v>9353</v>
      </c>
      <c r="I20" s="188">
        <v>5312</v>
      </c>
      <c r="J20" s="188">
        <v>11178</v>
      </c>
      <c r="K20" s="195">
        <f t="shared" si="0"/>
        <v>25843</v>
      </c>
      <c r="L20" s="348"/>
    </row>
    <row r="21" spans="1:15" ht="12" customHeight="1">
      <c r="A21" s="125" t="s">
        <v>28</v>
      </c>
      <c r="B21" s="188">
        <v>17483</v>
      </c>
      <c r="C21" s="188">
        <v>18658</v>
      </c>
      <c r="D21" s="188">
        <v>5178</v>
      </c>
      <c r="E21" s="188">
        <v>30963</v>
      </c>
      <c r="F21" s="188">
        <v>18418</v>
      </c>
      <c r="G21" s="188">
        <v>17723</v>
      </c>
      <c r="H21" s="188">
        <v>9448</v>
      </c>
      <c r="I21" s="188">
        <v>5781</v>
      </c>
      <c r="J21" s="188">
        <v>20912</v>
      </c>
      <c r="K21" s="195">
        <f t="shared" si="0"/>
        <v>36141</v>
      </c>
      <c r="L21" s="348"/>
      <c r="O21" s="356"/>
    </row>
    <row r="22" spans="1:15" ht="12" customHeight="1">
      <c r="A22" s="125" t="s">
        <v>42</v>
      </c>
      <c r="B22" s="188">
        <v>18982</v>
      </c>
      <c r="C22" s="188">
        <v>20500</v>
      </c>
      <c r="D22" s="188">
        <v>3871</v>
      </c>
      <c r="E22" s="188">
        <v>35611</v>
      </c>
      <c r="F22" s="188">
        <v>21912</v>
      </c>
      <c r="G22" s="188">
        <v>17570</v>
      </c>
      <c r="H22" s="188">
        <v>5287</v>
      </c>
      <c r="I22" s="188">
        <v>5411</v>
      </c>
      <c r="J22" s="188">
        <v>28784</v>
      </c>
      <c r="K22" s="195">
        <f t="shared" si="0"/>
        <v>39482</v>
      </c>
      <c r="L22" s="348"/>
    </row>
    <row r="23" spans="1:15" ht="12" customHeight="1">
      <c r="A23" s="125" t="s">
        <v>18</v>
      </c>
      <c r="B23" s="188">
        <v>18561</v>
      </c>
      <c r="C23" s="188">
        <v>18858</v>
      </c>
      <c r="D23" s="188">
        <v>6889</v>
      </c>
      <c r="E23" s="188">
        <v>30530</v>
      </c>
      <c r="F23" s="188">
        <v>19538</v>
      </c>
      <c r="G23" s="188">
        <v>17881</v>
      </c>
      <c r="H23" s="188">
        <v>13991</v>
      </c>
      <c r="I23" s="188">
        <v>5881</v>
      </c>
      <c r="J23" s="188">
        <v>17547</v>
      </c>
      <c r="K23" s="195">
        <f t="shared" si="0"/>
        <v>37419</v>
      </c>
      <c r="L23" s="348"/>
    </row>
    <row r="24" spans="1:15" ht="12" customHeight="1">
      <c r="A24" s="125" t="s">
        <v>19</v>
      </c>
      <c r="B24" s="188">
        <v>8964</v>
      </c>
      <c r="C24" s="188">
        <v>14308</v>
      </c>
      <c r="D24" s="188">
        <v>6563</v>
      </c>
      <c r="E24" s="188">
        <v>16709</v>
      </c>
      <c r="F24" s="188">
        <v>16019</v>
      </c>
      <c r="G24" s="188">
        <v>7253</v>
      </c>
      <c r="H24" s="188">
        <v>10504</v>
      </c>
      <c r="I24" s="188">
        <v>6908</v>
      </c>
      <c r="J24" s="188">
        <v>5860</v>
      </c>
      <c r="K24" s="195">
        <f t="shared" si="0"/>
        <v>23272</v>
      </c>
      <c r="L24" s="348"/>
    </row>
    <row r="25" spans="1:15" ht="12" customHeight="1">
      <c r="A25" s="125" t="s">
        <v>20</v>
      </c>
      <c r="B25" s="188">
        <v>3777</v>
      </c>
      <c r="C25" s="188">
        <v>4526</v>
      </c>
      <c r="D25" s="188">
        <v>1207</v>
      </c>
      <c r="E25" s="188">
        <v>7096</v>
      </c>
      <c r="F25" s="188">
        <v>6553</v>
      </c>
      <c r="G25" s="188">
        <v>1750</v>
      </c>
      <c r="H25" s="188">
        <v>3866</v>
      </c>
      <c r="I25" s="188">
        <v>3163</v>
      </c>
      <c r="J25" s="188">
        <v>1274</v>
      </c>
      <c r="K25" s="195">
        <f t="shared" si="0"/>
        <v>8303</v>
      </c>
      <c r="L25" s="348"/>
    </row>
    <row r="26" spans="1:15" ht="12" customHeight="1">
      <c r="A26" s="125" t="s">
        <v>40</v>
      </c>
      <c r="B26" s="188">
        <v>8683</v>
      </c>
      <c r="C26" s="188">
        <v>15297</v>
      </c>
      <c r="D26" s="188">
        <v>3677</v>
      </c>
      <c r="E26" s="188">
        <v>20303</v>
      </c>
      <c r="F26" s="188">
        <v>17975</v>
      </c>
      <c r="G26" s="188">
        <v>6005</v>
      </c>
      <c r="H26" s="188">
        <v>7488</v>
      </c>
      <c r="I26" s="188">
        <v>5620</v>
      </c>
      <c r="J26" s="188">
        <v>10872</v>
      </c>
      <c r="K26" s="195">
        <f t="shared" si="0"/>
        <v>23980</v>
      </c>
      <c r="L26" s="348"/>
    </row>
    <row r="27" spans="1:15" ht="12" customHeight="1">
      <c r="A27" s="125" t="s">
        <v>41</v>
      </c>
      <c r="B27" s="188">
        <v>4326</v>
      </c>
      <c r="C27" s="188">
        <v>7463</v>
      </c>
      <c r="D27" s="188">
        <v>3974</v>
      </c>
      <c r="E27" s="188">
        <v>7815</v>
      </c>
      <c r="F27" s="188">
        <v>8083</v>
      </c>
      <c r="G27" s="188">
        <v>3706</v>
      </c>
      <c r="H27" s="188">
        <v>5692</v>
      </c>
      <c r="I27" s="188">
        <v>2983</v>
      </c>
      <c r="J27" s="188">
        <v>3114</v>
      </c>
      <c r="K27" s="195">
        <f t="shared" si="0"/>
        <v>11789</v>
      </c>
      <c r="L27" s="348"/>
    </row>
    <row r="28" spans="1:15" ht="12" customHeight="1">
      <c r="A28" s="125" t="s">
        <v>148</v>
      </c>
      <c r="B28" s="188">
        <v>1263</v>
      </c>
      <c r="C28" s="188">
        <v>761</v>
      </c>
      <c r="D28" s="188">
        <v>325</v>
      </c>
      <c r="E28" s="188">
        <v>1699</v>
      </c>
      <c r="F28" s="188">
        <v>2023</v>
      </c>
      <c r="G28" s="188">
        <v>1</v>
      </c>
      <c r="H28" s="188">
        <v>1710</v>
      </c>
      <c r="I28" s="188">
        <v>314</v>
      </c>
      <c r="J28" s="188">
        <v>0</v>
      </c>
      <c r="K28" s="318">
        <f t="shared" si="0"/>
        <v>2024</v>
      </c>
      <c r="L28" s="348"/>
    </row>
    <row r="29" spans="1:15" ht="15" customHeight="1">
      <c r="A29" s="184" t="s">
        <v>21</v>
      </c>
      <c r="B29" s="190">
        <f>SUM(B9:B28)</f>
        <v>314061</v>
      </c>
      <c r="C29" s="190">
        <f t="shared" ref="C29:J29" si="1">SUM(C9:C28)</f>
        <v>339779</v>
      </c>
      <c r="D29" s="190">
        <f t="shared" si="1"/>
        <v>123344</v>
      </c>
      <c r="E29" s="190">
        <v>530496</v>
      </c>
      <c r="F29" s="190">
        <f t="shared" si="1"/>
        <v>404208</v>
      </c>
      <c r="G29" s="190">
        <f t="shared" si="1"/>
        <v>249632</v>
      </c>
      <c r="H29" s="190">
        <f t="shared" si="1"/>
        <v>210507</v>
      </c>
      <c r="I29" s="190">
        <f t="shared" si="1"/>
        <v>138064</v>
      </c>
      <c r="J29" s="190">
        <f t="shared" si="1"/>
        <v>305269</v>
      </c>
      <c r="K29" s="196">
        <f t="shared" ref="K29" si="2">SUM(K9:K28)</f>
        <v>653840</v>
      </c>
    </row>
    <row r="30" spans="1:15" ht="15" customHeight="1">
      <c r="A30" s="166" t="s">
        <v>38</v>
      </c>
      <c r="B30" s="190">
        <v>1261621</v>
      </c>
      <c r="C30" s="190">
        <v>1218383</v>
      </c>
      <c r="D30" s="190">
        <v>893598</v>
      </c>
      <c r="E30" s="190">
        <v>1586406</v>
      </c>
      <c r="F30" s="190">
        <v>1953705</v>
      </c>
      <c r="G30" s="190">
        <v>526299</v>
      </c>
      <c r="H30" s="190">
        <v>1020926</v>
      </c>
      <c r="I30" s="190">
        <v>705435</v>
      </c>
      <c r="J30" s="190">
        <v>753643</v>
      </c>
      <c r="K30" s="196">
        <f>SUM(B30:C30)</f>
        <v>2480004</v>
      </c>
    </row>
    <row r="31" spans="1:15" ht="15" customHeight="1">
      <c r="A31" s="166" t="s">
        <v>39</v>
      </c>
      <c r="B31" s="190">
        <v>555100</v>
      </c>
      <c r="C31" s="190">
        <v>571387</v>
      </c>
      <c r="D31" s="190">
        <v>375934</v>
      </c>
      <c r="E31" s="190">
        <v>750553</v>
      </c>
      <c r="F31" s="190">
        <v>763665</v>
      </c>
      <c r="G31" s="190">
        <v>362822</v>
      </c>
      <c r="H31" s="190">
        <v>509335</v>
      </c>
      <c r="I31" s="190">
        <v>320259</v>
      </c>
      <c r="J31" s="190">
        <v>296893</v>
      </c>
      <c r="K31" s="196">
        <f t="shared" ref="K31" si="3">SUM(B31:C31)</f>
        <v>1126487</v>
      </c>
    </row>
    <row r="32" spans="1:15" s="20" customFormat="1" ht="15" customHeight="1">
      <c r="A32" s="186" t="s">
        <v>71</v>
      </c>
      <c r="B32" s="190">
        <f>SUM(B29:B31)</f>
        <v>2130782</v>
      </c>
      <c r="C32" s="190">
        <f>SUM(C29:C31)</f>
        <v>2129549</v>
      </c>
      <c r="D32" s="190">
        <f>SUM(D29:D31)</f>
        <v>1392876</v>
      </c>
      <c r="E32" s="190">
        <f>K32-D32</f>
        <v>2867455</v>
      </c>
      <c r="F32" s="190">
        <f>SUM(F29:F31)</f>
        <v>3121578</v>
      </c>
      <c r="G32" s="190">
        <f>SUM(G29:G31)</f>
        <v>1138753</v>
      </c>
      <c r="H32" s="190">
        <f>SUM(H29:H31)</f>
        <v>1740768</v>
      </c>
      <c r="I32" s="190">
        <f t="shared" ref="I32:J32" si="4">SUM(I29:I31)</f>
        <v>1163758</v>
      </c>
      <c r="J32" s="190">
        <f t="shared" si="4"/>
        <v>1355805</v>
      </c>
      <c r="K32" s="196">
        <f>SUM(K29:K31)</f>
        <v>4260331</v>
      </c>
      <c r="L32" s="19"/>
    </row>
    <row r="33" spans="1:12" s="9" customFormat="1" ht="15" customHeight="1">
      <c r="A33" s="187" t="s">
        <v>72</v>
      </c>
      <c r="B33" s="240">
        <f>B29/B32*100</f>
        <v>14.739236580748289</v>
      </c>
      <c r="C33" s="240">
        <f t="shared" ref="C33:J33" si="5">C29/C32*100</f>
        <v>15.955444086987432</v>
      </c>
      <c r="D33" s="240">
        <f t="shared" si="5"/>
        <v>8.8553467788948907</v>
      </c>
      <c r="E33" s="240">
        <f t="shared" si="5"/>
        <v>18.50058675724641</v>
      </c>
      <c r="F33" s="240">
        <f t="shared" si="5"/>
        <v>12.948835492818056</v>
      </c>
      <c r="G33" s="240">
        <f t="shared" si="5"/>
        <v>21.921522929028509</v>
      </c>
      <c r="H33" s="240">
        <f t="shared" si="5"/>
        <v>12.092765951579992</v>
      </c>
      <c r="I33" s="240">
        <f t="shared" si="5"/>
        <v>11.863634879416511</v>
      </c>
      <c r="J33" s="240">
        <f t="shared" si="5"/>
        <v>22.515701004200455</v>
      </c>
      <c r="K33" s="240"/>
      <c r="L33" s="19"/>
    </row>
    <row r="34" spans="1:12" s="80" customFormat="1" ht="9" customHeight="1">
      <c r="A34" s="441" t="s">
        <v>150</v>
      </c>
      <c r="B34" s="441"/>
      <c r="C34" s="441"/>
      <c r="D34" s="441"/>
      <c r="E34" s="441"/>
      <c r="F34" s="441"/>
      <c r="G34" s="441"/>
      <c r="H34" s="441"/>
      <c r="I34" s="441"/>
      <c r="J34" s="441"/>
      <c r="K34" s="441"/>
      <c r="L34" s="19"/>
    </row>
    <row r="35" spans="1:12" s="54" customFormat="1" ht="9" customHeight="1">
      <c r="A35" s="110" t="s">
        <v>159</v>
      </c>
      <c r="B35" s="110"/>
      <c r="C35" s="110"/>
      <c r="D35" s="110"/>
      <c r="E35" s="110"/>
      <c r="F35" s="110"/>
      <c r="G35" s="110"/>
      <c r="H35" s="110"/>
      <c r="I35" s="110"/>
      <c r="J35" s="110"/>
      <c r="K35" s="110"/>
    </row>
    <row r="36" spans="1:12" s="20" customFormat="1" ht="4.5" customHeight="1">
      <c r="A36" s="116"/>
      <c r="B36" s="116"/>
      <c r="C36" s="116"/>
      <c r="D36" s="116"/>
      <c r="E36" s="116"/>
      <c r="F36" s="116"/>
      <c r="G36" s="116"/>
      <c r="H36" s="116"/>
      <c r="I36" s="116"/>
      <c r="J36" s="116"/>
      <c r="K36" s="116"/>
    </row>
    <row r="37" spans="1:12" ht="12.75" customHeight="1">
      <c r="A37" s="442" t="s">
        <v>60</v>
      </c>
      <c r="B37" s="444" t="s">
        <v>73</v>
      </c>
      <c r="C37" s="445"/>
      <c r="D37" s="444" t="s">
        <v>46</v>
      </c>
      <c r="E37" s="445"/>
      <c r="F37" s="444" t="s">
        <v>22</v>
      </c>
      <c r="G37" s="445"/>
      <c r="H37" s="444" t="s">
        <v>47</v>
      </c>
      <c r="I37" s="446"/>
      <c r="J37" s="446"/>
    </row>
    <row r="38" spans="1:12" ht="12.75" customHeight="1">
      <c r="A38" s="443"/>
      <c r="B38" s="185" t="s">
        <v>6</v>
      </c>
      <c r="C38" s="185" t="s">
        <v>7</v>
      </c>
      <c r="D38" s="185" t="s">
        <v>66</v>
      </c>
      <c r="E38" s="185" t="s">
        <v>67</v>
      </c>
      <c r="F38" s="185" t="s">
        <v>64</v>
      </c>
      <c r="G38" s="185" t="s">
        <v>65</v>
      </c>
      <c r="H38" s="185" t="s">
        <v>68</v>
      </c>
      <c r="I38" s="185" t="s">
        <v>49</v>
      </c>
      <c r="J38" s="192" t="s">
        <v>69</v>
      </c>
    </row>
    <row r="39" spans="1:12" ht="12" customHeight="1">
      <c r="A39" s="125" t="s">
        <v>9</v>
      </c>
      <c r="B39" s="191">
        <f>B9/$K9*100</f>
        <v>50.099516114306589</v>
      </c>
      <c r="C39" s="191">
        <f t="shared" ref="C39:J39" si="6">C9/$K9*100</f>
        <v>49.900483885693419</v>
      </c>
      <c r="D39" s="191">
        <f t="shared" si="6"/>
        <v>22.539943394503791</v>
      </c>
      <c r="E39" s="191">
        <f t="shared" si="6"/>
        <v>77.460056605496206</v>
      </c>
      <c r="F39" s="191">
        <f t="shared" si="6"/>
        <v>67.380626312425818</v>
      </c>
      <c r="G39" s="191">
        <f t="shared" si="6"/>
        <v>32.619373687574182</v>
      </c>
      <c r="H39" s="191">
        <f t="shared" si="6"/>
        <v>31.242581941020724</v>
      </c>
      <c r="I39" s="191">
        <f t="shared" si="6"/>
        <v>21.972062448644209</v>
      </c>
      <c r="J39" s="286">
        <f t="shared" si="6"/>
        <v>46.785355610335067</v>
      </c>
      <c r="K39" s="319"/>
    </row>
    <row r="40" spans="1:12" ht="12" customHeight="1">
      <c r="A40" s="125" t="s">
        <v>10</v>
      </c>
      <c r="B40" s="191">
        <f t="shared" ref="B40:J40" si="7">B10/$K10*100</f>
        <v>46.082793959007553</v>
      </c>
      <c r="C40" s="191">
        <f t="shared" si="7"/>
        <v>53.917206040992447</v>
      </c>
      <c r="D40" s="191">
        <f t="shared" si="7"/>
        <v>30.130798274002156</v>
      </c>
      <c r="E40" s="191">
        <f t="shared" si="7"/>
        <v>69.86920172599784</v>
      </c>
      <c r="F40" s="191">
        <f t="shared" si="7"/>
        <v>71.109762675296651</v>
      </c>
      <c r="G40" s="191">
        <f t="shared" si="7"/>
        <v>28.890237324703342</v>
      </c>
      <c r="H40" s="191">
        <f t="shared" si="7"/>
        <v>34.796386192017259</v>
      </c>
      <c r="I40" s="191">
        <f t="shared" si="7"/>
        <v>31.89724919093851</v>
      </c>
      <c r="J40" s="193">
        <f t="shared" si="7"/>
        <v>33.306364617044224</v>
      </c>
      <c r="K40" s="104"/>
    </row>
    <row r="41" spans="1:12" ht="12" customHeight="1">
      <c r="A41" s="125" t="s">
        <v>23</v>
      </c>
      <c r="B41" s="191">
        <f t="shared" ref="B41:J41" si="8">B11/$K11*100</f>
        <v>42.923362175525341</v>
      </c>
      <c r="C41" s="191">
        <f t="shared" si="8"/>
        <v>57.076637824474666</v>
      </c>
      <c r="D41" s="191">
        <f t="shared" si="8"/>
        <v>24.165636588380718</v>
      </c>
      <c r="E41" s="191">
        <f t="shared" si="8"/>
        <v>75.834363411619293</v>
      </c>
      <c r="F41" s="191">
        <f t="shared" si="8"/>
        <v>76.98805109188298</v>
      </c>
      <c r="G41" s="191">
        <f t="shared" si="8"/>
        <v>23.011948908117017</v>
      </c>
      <c r="H41" s="191">
        <f t="shared" si="8"/>
        <v>35.578903996703751</v>
      </c>
      <c r="I41" s="191">
        <f t="shared" si="8"/>
        <v>28.553770086526576</v>
      </c>
      <c r="J41" s="193">
        <f t="shared" si="8"/>
        <v>35.86732591676968</v>
      </c>
      <c r="K41" s="104"/>
    </row>
    <row r="42" spans="1:12" ht="12" customHeight="1">
      <c r="A42" s="125" t="s">
        <v>11</v>
      </c>
      <c r="B42" s="191">
        <f t="shared" ref="B42:J42" si="9">B12/$K12*100</f>
        <v>50.58833086249264</v>
      </c>
      <c r="C42" s="191">
        <f t="shared" si="9"/>
        <v>49.41166913750736</v>
      </c>
      <c r="D42" s="191">
        <f t="shared" si="9"/>
        <v>14.883938181596637</v>
      </c>
      <c r="E42" s="191">
        <f t="shared" si="9"/>
        <v>85.116061818403367</v>
      </c>
      <c r="F42" s="191">
        <f t="shared" si="9"/>
        <v>58.204748075790505</v>
      </c>
      <c r="G42" s="191">
        <f t="shared" si="9"/>
        <v>41.795251924209495</v>
      </c>
      <c r="H42" s="191">
        <f t="shared" si="9"/>
        <v>28.31664669685831</v>
      </c>
      <c r="I42" s="191">
        <f t="shared" si="9"/>
        <v>20.135659308299996</v>
      </c>
      <c r="J42" s="193">
        <f t="shared" si="9"/>
        <v>51.547693994841694</v>
      </c>
      <c r="K42" s="104"/>
    </row>
    <row r="43" spans="1:12" ht="12" customHeight="1">
      <c r="A43" s="125" t="s">
        <v>12</v>
      </c>
      <c r="B43" s="191">
        <f t="shared" ref="B43:J43" si="10">B13/$K13*100</f>
        <v>42.200030261764262</v>
      </c>
      <c r="C43" s="191">
        <f t="shared" si="10"/>
        <v>57.799969738235731</v>
      </c>
      <c r="D43" s="191">
        <f t="shared" si="10"/>
        <v>21.622030564381902</v>
      </c>
      <c r="E43" s="191">
        <f t="shared" si="10"/>
        <v>78.377969435618098</v>
      </c>
      <c r="F43" s="191">
        <f t="shared" si="10"/>
        <v>69.597014172592935</v>
      </c>
      <c r="G43" s="191">
        <f t="shared" si="10"/>
        <v>30.402985827407068</v>
      </c>
      <c r="H43" s="191">
        <f t="shared" si="10"/>
        <v>41.942805265546987</v>
      </c>
      <c r="I43" s="191">
        <f t="shared" si="10"/>
        <v>23.93201190296061</v>
      </c>
      <c r="J43" s="193">
        <f t="shared" si="10"/>
        <v>34.12518283149241</v>
      </c>
      <c r="K43" s="104"/>
    </row>
    <row r="44" spans="1:12" ht="12" customHeight="1">
      <c r="A44" s="125" t="s">
        <v>13</v>
      </c>
      <c r="B44" s="191">
        <f t="shared" ref="B44:J44" si="11">B14/$K14*100</f>
        <v>58.864399760732525</v>
      </c>
      <c r="C44" s="191">
        <f t="shared" si="11"/>
        <v>41.135600239267475</v>
      </c>
      <c r="D44" s="191">
        <f t="shared" si="11"/>
        <v>23.885335664657433</v>
      </c>
      <c r="E44" s="191">
        <f t="shared" si="11"/>
        <v>76.114664335342567</v>
      </c>
      <c r="F44" s="191">
        <f t="shared" si="11"/>
        <v>62.75249620392951</v>
      </c>
      <c r="G44" s="191">
        <f t="shared" si="11"/>
        <v>37.24750379607049</v>
      </c>
      <c r="H44" s="191">
        <f t="shared" si="11"/>
        <v>24.386877099342012</v>
      </c>
      <c r="I44" s="191">
        <f t="shared" si="11"/>
        <v>20.945106520038649</v>
      </c>
      <c r="J44" s="193">
        <f t="shared" si="11"/>
        <v>54.668016380619335</v>
      </c>
      <c r="K44" s="104"/>
    </row>
    <row r="45" spans="1:12" ht="12" customHeight="1">
      <c r="A45" s="125" t="s">
        <v>14</v>
      </c>
      <c r="B45" s="191">
        <f t="shared" ref="B45:J45" si="12">B15/$K15*100</f>
        <v>59.396737068420393</v>
      </c>
      <c r="C45" s="191">
        <f t="shared" si="12"/>
        <v>40.603262931579614</v>
      </c>
      <c r="D45" s="191">
        <f t="shared" si="12"/>
        <v>42.89869735677248</v>
      </c>
      <c r="E45" s="191">
        <f t="shared" si="12"/>
        <v>57.101302643227527</v>
      </c>
      <c r="F45" s="191">
        <f t="shared" si="12"/>
        <v>69.716706715568492</v>
      </c>
      <c r="G45" s="191">
        <f t="shared" si="12"/>
        <v>30.283293284431519</v>
      </c>
      <c r="H45" s="191">
        <f t="shared" si="12"/>
        <v>42.247375743012519</v>
      </c>
      <c r="I45" s="191">
        <f t="shared" si="12"/>
        <v>20.171999494119135</v>
      </c>
      <c r="J45" s="193">
        <f t="shared" si="12"/>
        <v>37.580624762868339</v>
      </c>
      <c r="K45" s="104"/>
    </row>
    <row r="46" spans="1:12" ht="12" customHeight="1">
      <c r="A46" s="125" t="s">
        <v>15</v>
      </c>
      <c r="B46" s="191">
        <f t="shared" ref="B46:J46" si="13">B16/$K16*100</f>
        <v>39.294436906377207</v>
      </c>
      <c r="C46" s="191">
        <f t="shared" si="13"/>
        <v>60.705563093622793</v>
      </c>
      <c r="D46" s="191">
        <f t="shared" si="13"/>
        <v>27.869742198100404</v>
      </c>
      <c r="E46" s="191">
        <f t="shared" si="13"/>
        <v>72.130257801899589</v>
      </c>
      <c r="F46" s="191">
        <f t="shared" si="13"/>
        <v>55.033921302578015</v>
      </c>
      <c r="G46" s="191">
        <f t="shared" si="13"/>
        <v>44.966078697421977</v>
      </c>
      <c r="H46" s="191">
        <f t="shared" si="13"/>
        <v>51.234735413839893</v>
      </c>
      <c r="I46" s="191">
        <f t="shared" si="13"/>
        <v>42.116689280868385</v>
      </c>
      <c r="J46" s="193">
        <f t="shared" si="13"/>
        <v>6.6485753052917236</v>
      </c>
      <c r="K46" s="104"/>
    </row>
    <row r="47" spans="1:12" ht="12" customHeight="1">
      <c r="A47" s="125" t="s">
        <v>5</v>
      </c>
      <c r="B47" s="191">
        <f t="shared" ref="B47:J47" si="14">B17/$K17*100</f>
        <v>45.353051346289497</v>
      </c>
      <c r="C47" s="191">
        <f t="shared" si="14"/>
        <v>54.646948653710503</v>
      </c>
      <c r="D47" s="191">
        <f t="shared" si="14"/>
        <v>18.215649551236833</v>
      </c>
      <c r="E47" s="191">
        <f t="shared" si="14"/>
        <v>81.784350448763163</v>
      </c>
      <c r="F47" s="191">
        <f t="shared" si="14"/>
        <v>65.660496679882272</v>
      </c>
      <c r="G47" s="191">
        <f t="shared" si="14"/>
        <v>34.339503320117728</v>
      </c>
      <c r="H47" s="191">
        <f t="shared" si="14"/>
        <v>46.756500377009708</v>
      </c>
      <c r="I47" s="191">
        <f t="shared" si="14"/>
        <v>21.09308491231484</v>
      </c>
      <c r="J47" s="193">
        <f t="shared" si="14"/>
        <v>32.150414710675456</v>
      </c>
      <c r="K47" s="104"/>
    </row>
    <row r="48" spans="1:12" ht="12" customHeight="1">
      <c r="A48" s="125" t="s">
        <v>16</v>
      </c>
      <c r="B48" s="191">
        <f t="shared" ref="B48:J48" si="15">B18/$K18*100</f>
        <v>36.160298229263752</v>
      </c>
      <c r="C48" s="191">
        <f t="shared" si="15"/>
        <v>63.839701770736255</v>
      </c>
      <c r="D48" s="191">
        <f t="shared" si="15"/>
        <v>27.532951670882706</v>
      </c>
      <c r="E48" s="191">
        <f t="shared" si="15"/>
        <v>72.46704832911729</v>
      </c>
      <c r="F48" s="191">
        <f t="shared" si="15"/>
        <v>76.341365996538414</v>
      </c>
      <c r="G48" s="191">
        <f t="shared" si="15"/>
        <v>23.658634003461589</v>
      </c>
      <c r="H48" s="191">
        <f t="shared" si="15"/>
        <v>31.420583144721075</v>
      </c>
      <c r="I48" s="191">
        <f t="shared" si="15"/>
        <v>25.742244707761948</v>
      </c>
      <c r="J48" s="193">
        <f t="shared" si="15"/>
        <v>42.837172147516981</v>
      </c>
      <c r="K48" s="104"/>
    </row>
    <row r="49" spans="1:11" ht="12" customHeight="1">
      <c r="A49" s="125" t="s">
        <v>17</v>
      </c>
      <c r="B49" s="191">
        <f t="shared" ref="B49:J49" si="16">B19/$K19*100</f>
        <v>40.270551508844953</v>
      </c>
      <c r="C49" s="191">
        <f t="shared" si="16"/>
        <v>59.729448491155047</v>
      </c>
      <c r="D49" s="191">
        <f t="shared" si="16"/>
        <v>34.720776968435658</v>
      </c>
      <c r="E49" s="191">
        <f t="shared" si="16"/>
        <v>65.279223031564342</v>
      </c>
      <c r="F49" s="191">
        <f t="shared" si="16"/>
        <v>55.671175858480751</v>
      </c>
      <c r="G49" s="191">
        <f t="shared" si="16"/>
        <v>44.328824141519249</v>
      </c>
      <c r="H49" s="191">
        <f t="shared" si="16"/>
        <v>55.428373222337846</v>
      </c>
      <c r="I49" s="191">
        <f t="shared" si="16"/>
        <v>34.755463059313215</v>
      </c>
      <c r="J49" s="193">
        <f t="shared" si="16"/>
        <v>9.8161637183489407</v>
      </c>
      <c r="K49" s="104"/>
    </row>
    <row r="50" spans="1:11" ht="12" customHeight="1">
      <c r="A50" s="125" t="s">
        <v>24</v>
      </c>
      <c r="B50" s="191">
        <f t="shared" ref="B50:J50" si="17">B20/$K20*100</f>
        <v>45.629377394265369</v>
      </c>
      <c r="C50" s="191">
        <f t="shared" si="17"/>
        <v>54.370622605734631</v>
      </c>
      <c r="D50" s="191">
        <f t="shared" si="17"/>
        <v>22.988817087799404</v>
      </c>
      <c r="E50" s="191">
        <f t="shared" si="17"/>
        <v>77.011182912200596</v>
      </c>
      <c r="F50" s="191">
        <f t="shared" si="17"/>
        <v>57.671322988817089</v>
      </c>
      <c r="G50" s="191">
        <f t="shared" si="17"/>
        <v>42.328677011182911</v>
      </c>
      <c r="H50" s="191">
        <f t="shared" si="17"/>
        <v>36.19161862012924</v>
      </c>
      <c r="I50" s="191">
        <f t="shared" si="17"/>
        <v>20.554889138257941</v>
      </c>
      <c r="J50" s="193">
        <f t="shared" si="17"/>
        <v>43.253492241612818</v>
      </c>
      <c r="K50" s="104"/>
    </row>
    <row r="51" spans="1:11" ht="12" customHeight="1">
      <c r="A51" s="125" t="s">
        <v>28</v>
      </c>
      <c r="B51" s="191">
        <f t="shared" ref="B51:J51" si="18">B21/$K21*100</f>
        <v>48.374422401151044</v>
      </c>
      <c r="C51" s="191">
        <f t="shared" si="18"/>
        <v>51.625577598848949</v>
      </c>
      <c r="D51" s="191">
        <f t="shared" si="18"/>
        <v>14.327218394621067</v>
      </c>
      <c r="E51" s="191">
        <f t="shared" si="18"/>
        <v>85.67278160537893</v>
      </c>
      <c r="F51" s="191">
        <f t="shared" si="18"/>
        <v>50.961511856340444</v>
      </c>
      <c r="G51" s="191">
        <f t="shared" si="18"/>
        <v>49.038488143659556</v>
      </c>
      <c r="H51" s="191">
        <f t="shared" si="18"/>
        <v>26.142054730084947</v>
      </c>
      <c r="I51" s="191">
        <f t="shared" si="18"/>
        <v>15.995683572673695</v>
      </c>
      <c r="J51" s="193">
        <f t="shared" si="18"/>
        <v>57.862261697241358</v>
      </c>
      <c r="K51" s="104"/>
    </row>
    <row r="52" spans="1:11" ht="12" customHeight="1">
      <c r="A52" s="125" t="s">
        <v>175</v>
      </c>
      <c r="B52" s="191">
        <f t="shared" ref="B52:J52" si="19">B22/$K22*100</f>
        <v>48.077604984549922</v>
      </c>
      <c r="C52" s="191">
        <f t="shared" si="19"/>
        <v>51.922395015450071</v>
      </c>
      <c r="D52" s="191">
        <f t="shared" si="19"/>
        <v>9.804467858771087</v>
      </c>
      <c r="E52" s="191">
        <f t="shared" si="19"/>
        <v>90.195532141228924</v>
      </c>
      <c r="F52" s="191">
        <f t="shared" si="19"/>
        <v>55.498708272124006</v>
      </c>
      <c r="G52" s="191">
        <f t="shared" si="19"/>
        <v>44.501291727875994</v>
      </c>
      <c r="H52" s="191">
        <f t="shared" si="19"/>
        <v>13.390912314472416</v>
      </c>
      <c r="I52" s="191">
        <f t="shared" si="19"/>
        <v>13.704979484321969</v>
      </c>
      <c r="J52" s="193">
        <f t="shared" si="19"/>
        <v>72.904108201205602</v>
      </c>
      <c r="K52" s="104"/>
    </row>
    <row r="53" spans="1:11" ht="12" customHeight="1">
      <c r="A53" s="125" t="s">
        <v>18</v>
      </c>
      <c r="B53" s="191">
        <f t="shared" ref="B53:J53" si="20">B23/$K23*100</f>
        <v>49.603142788422993</v>
      </c>
      <c r="C53" s="191">
        <f t="shared" si="20"/>
        <v>50.396857211577007</v>
      </c>
      <c r="D53" s="191">
        <f t="shared" si="20"/>
        <v>18.410433202383818</v>
      </c>
      <c r="E53" s="191">
        <f t="shared" si="20"/>
        <v>81.589566797616186</v>
      </c>
      <c r="F53" s="191">
        <f t="shared" si="20"/>
        <v>52.214115823512117</v>
      </c>
      <c r="G53" s="191">
        <f t="shared" si="20"/>
        <v>47.785884176487883</v>
      </c>
      <c r="H53" s="191">
        <f t="shared" si="20"/>
        <v>37.390095940564954</v>
      </c>
      <c r="I53" s="191">
        <f t="shared" si="20"/>
        <v>15.716614554103531</v>
      </c>
      <c r="J53" s="193">
        <f t="shared" si="20"/>
        <v>46.893289505331516</v>
      </c>
      <c r="K53" s="104"/>
    </row>
    <row r="54" spans="1:11" ht="12" customHeight="1">
      <c r="A54" s="125" t="s">
        <v>19</v>
      </c>
      <c r="B54" s="191">
        <f t="shared" ref="B54:J54" si="21">B24/$K24*100</f>
        <v>38.518391199724995</v>
      </c>
      <c r="C54" s="191">
        <f t="shared" si="21"/>
        <v>61.481608800275012</v>
      </c>
      <c r="D54" s="191">
        <f t="shared" si="21"/>
        <v>28.201271914747334</v>
      </c>
      <c r="E54" s="191">
        <f t="shared" si="21"/>
        <v>71.798728085252662</v>
      </c>
      <c r="F54" s="191">
        <f t="shared" si="21"/>
        <v>68.833791680990032</v>
      </c>
      <c r="G54" s="191">
        <f t="shared" si="21"/>
        <v>31.166208319009968</v>
      </c>
      <c r="H54" s="191">
        <f t="shared" si="21"/>
        <v>45.135785493296666</v>
      </c>
      <c r="I54" s="191">
        <f t="shared" si="21"/>
        <v>29.683740116878653</v>
      </c>
      <c r="J54" s="193">
        <f t="shared" si="21"/>
        <v>25.180474389824681</v>
      </c>
      <c r="K54" s="104"/>
    </row>
    <row r="55" spans="1:11" ht="12" customHeight="1">
      <c r="A55" s="125" t="s">
        <v>20</v>
      </c>
      <c r="B55" s="191">
        <f t="shared" ref="B55:J55" si="22">B25/$K25*100</f>
        <v>45.489582078766709</v>
      </c>
      <c r="C55" s="191">
        <f t="shared" si="22"/>
        <v>54.510417921233291</v>
      </c>
      <c r="D55" s="191">
        <f t="shared" si="22"/>
        <v>14.536914368300613</v>
      </c>
      <c r="E55" s="191">
        <f t="shared" si="22"/>
        <v>85.463085631699386</v>
      </c>
      <c r="F55" s="191">
        <f t="shared" si="22"/>
        <v>78.923280741900513</v>
      </c>
      <c r="G55" s="191">
        <f t="shared" si="22"/>
        <v>21.076719258099484</v>
      </c>
      <c r="H55" s="191">
        <f t="shared" si="22"/>
        <v>46.56148380103577</v>
      </c>
      <c r="I55" s="191">
        <f t="shared" si="22"/>
        <v>38.094664579067803</v>
      </c>
      <c r="J55" s="193">
        <f t="shared" si="22"/>
        <v>15.343851619896423</v>
      </c>
      <c r="K55" s="104"/>
    </row>
    <row r="56" spans="1:11" ht="12" customHeight="1">
      <c r="A56" s="125" t="s">
        <v>40</v>
      </c>
      <c r="B56" s="191">
        <f t="shared" ref="B56:J56" si="23">B26/$K26*100</f>
        <v>36.209341117598001</v>
      </c>
      <c r="C56" s="191">
        <f t="shared" si="23"/>
        <v>63.790658882402006</v>
      </c>
      <c r="D56" s="191">
        <f t="shared" si="23"/>
        <v>15.333611342785655</v>
      </c>
      <c r="E56" s="191">
        <f t="shared" si="23"/>
        <v>84.666388657214341</v>
      </c>
      <c r="F56" s="191">
        <f t="shared" si="23"/>
        <v>74.958298582151798</v>
      </c>
      <c r="G56" s="191">
        <f t="shared" si="23"/>
        <v>25.041701417848206</v>
      </c>
      <c r="H56" s="191">
        <f t="shared" si="23"/>
        <v>31.226021684737283</v>
      </c>
      <c r="I56" s="191">
        <f t="shared" si="23"/>
        <v>23.436196830692243</v>
      </c>
      <c r="J56" s="193">
        <f t="shared" si="23"/>
        <v>45.337781484570478</v>
      </c>
      <c r="K56" s="104"/>
    </row>
    <row r="57" spans="1:11" ht="12" customHeight="1">
      <c r="A57" s="125" t="s">
        <v>41</v>
      </c>
      <c r="B57" s="191">
        <f t="shared" ref="B57:J57" si="24">B27/$K27*100</f>
        <v>36.6952243616931</v>
      </c>
      <c r="C57" s="191">
        <f t="shared" si="24"/>
        <v>63.3047756383069</v>
      </c>
      <c r="D57" s="191">
        <f t="shared" si="24"/>
        <v>33.709390109424035</v>
      </c>
      <c r="E57" s="191">
        <f t="shared" si="24"/>
        <v>66.290609890575951</v>
      </c>
      <c r="F57" s="191">
        <f t="shared" si="24"/>
        <v>68.563915514462636</v>
      </c>
      <c r="G57" s="191">
        <f t="shared" si="24"/>
        <v>31.436084485537364</v>
      </c>
      <c r="H57" s="191">
        <f t="shared" si="24"/>
        <v>48.282297056578166</v>
      </c>
      <c r="I57" s="191">
        <f t="shared" si="24"/>
        <v>25.303248791246073</v>
      </c>
      <c r="J57" s="193">
        <f t="shared" si="24"/>
        <v>26.414454152175757</v>
      </c>
      <c r="K57" s="104"/>
    </row>
    <row r="58" spans="1:11" ht="12" customHeight="1">
      <c r="A58" s="125" t="s">
        <v>148</v>
      </c>
      <c r="B58" s="191">
        <f t="shared" ref="B58:J58" si="25">B28/$K28*100</f>
        <v>62.401185770750992</v>
      </c>
      <c r="C58" s="191">
        <f t="shared" si="25"/>
        <v>37.598814229249008</v>
      </c>
      <c r="D58" s="191">
        <f t="shared" si="25"/>
        <v>16.057312252964426</v>
      </c>
      <c r="E58" s="191">
        <f t="shared" si="25"/>
        <v>83.942687747035578</v>
      </c>
      <c r="F58" s="191">
        <f t="shared" si="25"/>
        <v>99.950592885375485</v>
      </c>
      <c r="G58" s="191">
        <f t="shared" si="25"/>
        <v>4.9407114624505928E-2</v>
      </c>
      <c r="H58" s="191">
        <f t="shared" si="25"/>
        <v>84.48616600790514</v>
      </c>
      <c r="I58" s="191">
        <f t="shared" si="25"/>
        <v>15.513833992094861</v>
      </c>
      <c r="J58" s="193">
        <f t="shared" si="25"/>
        <v>0</v>
      </c>
      <c r="K58" s="104"/>
    </row>
    <row r="59" spans="1:11" s="20" customFormat="1" ht="15" customHeight="1">
      <c r="A59" s="184" t="s">
        <v>21</v>
      </c>
      <c r="B59" s="288">
        <f t="shared" ref="B59:J59" si="26">B29/$K29*100</f>
        <v>48.033310901749665</v>
      </c>
      <c r="C59" s="288">
        <f t="shared" si="26"/>
        <v>51.966689098250342</v>
      </c>
      <c r="D59" s="288">
        <f t="shared" si="26"/>
        <v>18.864554019331948</v>
      </c>
      <c r="E59" s="288">
        <f t="shared" si="26"/>
        <v>81.135445980668052</v>
      </c>
      <c r="F59" s="288">
        <f t="shared" si="26"/>
        <v>61.820628900036709</v>
      </c>
      <c r="G59" s="288">
        <f t="shared" si="26"/>
        <v>38.179371099963291</v>
      </c>
      <c r="H59" s="288">
        <f t="shared" si="26"/>
        <v>32.19549125168237</v>
      </c>
      <c r="I59" s="288">
        <f t="shared" si="26"/>
        <v>21.11586932582895</v>
      </c>
      <c r="J59" s="287">
        <f t="shared" si="26"/>
        <v>46.688639422488684</v>
      </c>
      <c r="K59" s="114"/>
    </row>
    <row r="60" spans="1:11" s="20" customFormat="1" ht="15" customHeight="1">
      <c r="A60" s="166" t="s">
        <v>38</v>
      </c>
      <c r="B60" s="288">
        <f t="shared" ref="B60:J60" si="27">B30/$K30*100</f>
        <v>50.871732464947641</v>
      </c>
      <c r="C60" s="288">
        <f t="shared" si="27"/>
        <v>49.128267535052359</v>
      </c>
      <c r="D60" s="288">
        <f t="shared" si="27"/>
        <v>36.032119303033383</v>
      </c>
      <c r="E60" s="288">
        <f t="shared" si="27"/>
        <v>63.967880696966617</v>
      </c>
      <c r="F60" s="288">
        <f t="shared" si="27"/>
        <v>78.778300357580065</v>
      </c>
      <c r="G60" s="288">
        <f t="shared" si="27"/>
        <v>21.221699642419932</v>
      </c>
      <c r="H60" s="288">
        <f t="shared" si="27"/>
        <v>41.166304570476498</v>
      </c>
      <c r="I60" s="288">
        <f t="shared" si="27"/>
        <v>28.444913798526134</v>
      </c>
      <c r="J60" s="287">
        <f t="shared" si="27"/>
        <v>30.388781630997368</v>
      </c>
      <c r="K60" s="114"/>
    </row>
    <row r="61" spans="1:11" s="20" customFormat="1" ht="15" customHeight="1">
      <c r="A61" s="166" t="s">
        <v>39</v>
      </c>
      <c r="B61" s="288">
        <f t="shared" ref="B61:J62" si="28">B31/$K31*100</f>
        <v>49.277088861211894</v>
      </c>
      <c r="C61" s="288">
        <f t="shared" si="28"/>
        <v>50.722911138788106</v>
      </c>
      <c r="D61" s="288">
        <f t="shared" si="28"/>
        <v>33.372244863899894</v>
      </c>
      <c r="E61" s="288">
        <f t="shared" si="28"/>
        <v>66.627755136100106</v>
      </c>
      <c r="F61" s="288">
        <f t="shared" si="28"/>
        <v>67.791727734097236</v>
      </c>
      <c r="G61" s="288">
        <f t="shared" si="28"/>
        <v>32.208272265902757</v>
      </c>
      <c r="H61" s="288">
        <f t="shared" si="28"/>
        <v>45.214458755405076</v>
      </c>
      <c r="I61" s="288">
        <f t="shared" si="28"/>
        <v>28.429888671595855</v>
      </c>
      <c r="J61" s="287">
        <f t="shared" si="28"/>
        <v>26.355652572999066</v>
      </c>
      <c r="K61" s="115"/>
    </row>
    <row r="62" spans="1:11" s="20" customFormat="1" ht="15" customHeight="1">
      <c r="A62" s="186" t="s">
        <v>71</v>
      </c>
      <c r="B62" s="288">
        <f t="shared" ref="B62:G62" si="29">B32/$K32*100</f>
        <v>50.014470706618809</v>
      </c>
      <c r="C62" s="288">
        <f t="shared" si="29"/>
        <v>49.985529293381191</v>
      </c>
      <c r="D62" s="288">
        <f t="shared" si="29"/>
        <v>32.694079403689521</v>
      </c>
      <c r="E62" s="288">
        <f t="shared" si="29"/>
        <v>67.305920596310472</v>
      </c>
      <c r="F62" s="288">
        <f t="shared" si="29"/>
        <v>73.270785767584726</v>
      </c>
      <c r="G62" s="288">
        <f t="shared" si="29"/>
        <v>26.729214232415277</v>
      </c>
      <c r="H62" s="288">
        <f t="shared" si="28"/>
        <v>40.859923794653511</v>
      </c>
      <c r="I62" s="288">
        <f t="shared" si="28"/>
        <v>27.316140459508897</v>
      </c>
      <c r="J62" s="287">
        <f t="shared" si="28"/>
        <v>31.823935745837588</v>
      </c>
      <c r="K62" s="104"/>
    </row>
    <row r="63" spans="1:11" s="80" customFormat="1" ht="18" customHeight="1">
      <c r="A63" s="441" t="s">
        <v>150</v>
      </c>
      <c r="B63" s="441"/>
      <c r="C63" s="441"/>
      <c r="D63" s="441"/>
      <c r="E63" s="441"/>
      <c r="F63" s="441"/>
      <c r="G63" s="441"/>
      <c r="H63" s="441"/>
      <c r="I63" s="441"/>
      <c r="J63" s="441"/>
      <c r="K63" s="100"/>
    </row>
    <row r="64" spans="1:11" s="54" customFormat="1" ht="9" customHeight="1">
      <c r="A64" s="110" t="s">
        <v>159</v>
      </c>
      <c r="B64" s="110"/>
      <c r="C64" s="110"/>
      <c r="D64" s="110"/>
      <c r="E64" s="110"/>
      <c r="F64" s="110"/>
      <c r="G64" s="110"/>
      <c r="H64" s="110"/>
      <c r="I64" s="110"/>
      <c r="J64" s="110"/>
      <c r="K64" s="110"/>
    </row>
    <row r="65" ht="11.25" customHeight="1"/>
  </sheetData>
  <mergeCells count="13">
    <mergeCell ref="K7:K8"/>
    <mergeCell ref="A7:A8"/>
    <mergeCell ref="B7:C7"/>
    <mergeCell ref="D7:E7"/>
    <mergeCell ref="F7:G7"/>
    <mergeCell ref="H7:J7"/>
    <mergeCell ref="A63:J63"/>
    <mergeCell ref="A34:K34"/>
    <mergeCell ref="A37:A38"/>
    <mergeCell ref="B37:C37"/>
    <mergeCell ref="D37:E37"/>
    <mergeCell ref="F37:G37"/>
    <mergeCell ref="H37:J37"/>
  </mergeCells>
  <hyperlinks>
    <hyperlink ref="K1" location="F!A1" display="Retour au menu" xr:uid="{00000000-0004-0000-0E00-000000000000}"/>
  </hyperlinks>
  <pageMargins left="0.7" right="0.7" top="0.75" bottom="0.75" header="0.3" footer="0.3"/>
  <pageSetup paperSize="9" scale="88" fitToHeight="2" orientation="landscape" r:id="rId1"/>
  <headerFooter alignWithMargins="0">
    <oddFooter>&amp;L&amp;8&amp;K002060Le marché du travail bruxellois : Données statistiques - Caractéristiques des communes de la Région bruxelloise
Elaboration : view.brussels, www.actiris.be&amp;R&amp;8F &amp;P</oddFooter>
  </headerFooter>
  <rowBreaks count="1" manualBreakCount="1">
    <brk id="35" max="10"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U70"/>
  <sheetViews>
    <sheetView showGridLines="0" zoomScaleNormal="100" zoomScaleSheetLayoutView="80" workbookViewId="0"/>
  </sheetViews>
  <sheetFormatPr baseColWidth="10" defaultColWidth="10.28515625" defaultRowHeight="11.25"/>
  <cols>
    <col min="1" max="1" width="23" style="5" customWidth="1"/>
    <col min="2" max="14" width="8" style="5" customWidth="1"/>
    <col min="15" max="17" width="7.85546875" style="5" customWidth="1"/>
    <col min="18" max="16384" width="10.28515625" style="5"/>
  </cols>
  <sheetData>
    <row r="1" spans="1:19" ht="23.25">
      <c r="A1" s="55" t="s">
        <v>109</v>
      </c>
      <c r="Q1" s="53" t="s">
        <v>107</v>
      </c>
    </row>
    <row r="2" spans="1:19" ht="3" customHeight="1"/>
    <row r="3" spans="1:19" s="19" customFormat="1" ht="15.75" customHeight="1">
      <c r="A3" s="62" t="s">
        <v>119</v>
      </c>
    </row>
    <row r="4" spans="1:19" s="19" customFormat="1" ht="4.5" customHeight="1">
      <c r="A4" s="62"/>
    </row>
    <row r="5" spans="1:19" ht="19.5" customHeight="1">
      <c r="A5" s="119" t="s">
        <v>199</v>
      </c>
      <c r="B5" s="119"/>
      <c r="C5" s="119"/>
      <c r="D5" s="119"/>
      <c r="E5" s="119"/>
      <c r="F5" s="119"/>
      <c r="G5" s="119"/>
      <c r="H5" s="119"/>
      <c r="I5" s="119"/>
      <c r="J5" s="119"/>
      <c r="K5" s="119"/>
      <c r="L5" s="119"/>
      <c r="M5" s="119"/>
      <c r="N5" s="93"/>
      <c r="O5" s="93"/>
      <c r="P5" s="93"/>
      <c r="Q5" s="93"/>
    </row>
    <row r="6" spans="1:19" ht="4.5" customHeight="1">
      <c r="A6" s="17"/>
      <c r="B6" s="17"/>
      <c r="C6" s="17"/>
      <c r="D6" s="17"/>
      <c r="E6" s="17"/>
      <c r="F6" s="17"/>
      <c r="G6" s="17"/>
      <c r="H6" s="17"/>
      <c r="I6" s="17"/>
      <c r="J6" s="17"/>
      <c r="K6" s="17"/>
      <c r="L6" s="17"/>
      <c r="M6" s="17"/>
      <c r="N6" s="17"/>
      <c r="O6" s="17"/>
      <c r="P6" s="17"/>
    </row>
    <row r="7" spans="1:19" s="18" customFormat="1" ht="12.75" customHeight="1">
      <c r="A7" s="455" t="s">
        <v>8</v>
      </c>
      <c r="B7" s="451">
        <v>1992</v>
      </c>
      <c r="C7" s="451">
        <v>1993</v>
      </c>
      <c r="D7" s="451">
        <v>1994</v>
      </c>
      <c r="E7" s="451">
        <v>1995</v>
      </c>
      <c r="F7" s="451">
        <v>1996</v>
      </c>
      <c r="G7" s="451">
        <v>1997</v>
      </c>
      <c r="H7" s="451">
        <v>1998</v>
      </c>
      <c r="I7" s="451">
        <v>1999</v>
      </c>
      <c r="J7" s="451">
        <v>2000</v>
      </c>
      <c r="K7" s="451">
        <v>2001</v>
      </c>
      <c r="L7" s="451">
        <v>2002</v>
      </c>
      <c r="M7" s="451">
        <v>2003</v>
      </c>
      <c r="N7" s="451">
        <v>2004</v>
      </c>
      <c r="O7" s="453">
        <v>2005</v>
      </c>
      <c r="P7" s="453">
        <v>2006</v>
      </c>
      <c r="Q7" s="453">
        <v>2007</v>
      </c>
    </row>
    <row r="8" spans="1:19" s="18" customFormat="1" ht="12.75" customHeight="1">
      <c r="A8" s="456"/>
      <c r="B8" s="452"/>
      <c r="C8" s="452"/>
      <c r="D8" s="452"/>
      <c r="E8" s="452"/>
      <c r="F8" s="452"/>
      <c r="G8" s="452"/>
      <c r="H8" s="452"/>
      <c r="I8" s="452"/>
      <c r="J8" s="452"/>
      <c r="K8" s="452"/>
      <c r="L8" s="452"/>
      <c r="M8" s="452"/>
      <c r="N8" s="452"/>
      <c r="O8" s="454"/>
      <c r="P8" s="454"/>
      <c r="Q8" s="454"/>
    </row>
    <row r="9" spans="1:19" ht="12" customHeight="1">
      <c r="A9" s="125" t="s">
        <v>9</v>
      </c>
      <c r="B9" s="188">
        <v>2506</v>
      </c>
      <c r="C9" s="188">
        <v>2528</v>
      </c>
      <c r="D9" s="188">
        <v>2485</v>
      </c>
      <c r="E9" s="188">
        <v>2492</v>
      </c>
      <c r="F9" s="188">
        <v>2504</v>
      </c>
      <c r="G9" s="188">
        <v>2484</v>
      </c>
      <c r="H9" s="188">
        <v>2503</v>
      </c>
      <c r="I9" s="188">
        <v>2517</v>
      </c>
      <c r="J9" s="188">
        <v>2553</v>
      </c>
      <c r="K9" s="188">
        <v>2589</v>
      </c>
      <c r="L9" s="188">
        <v>2560</v>
      </c>
      <c r="M9" s="188">
        <v>2518</v>
      </c>
      <c r="N9" s="188">
        <v>2627</v>
      </c>
      <c r="O9" s="195">
        <v>2573</v>
      </c>
      <c r="P9" s="195">
        <v>2530</v>
      </c>
      <c r="Q9" s="195">
        <v>2589</v>
      </c>
    </row>
    <row r="10" spans="1:19" ht="12" customHeight="1">
      <c r="A10" s="125" t="s">
        <v>10</v>
      </c>
      <c r="B10" s="188">
        <v>849</v>
      </c>
      <c r="C10" s="188">
        <v>862</v>
      </c>
      <c r="D10" s="188">
        <v>857</v>
      </c>
      <c r="E10" s="188">
        <v>841</v>
      </c>
      <c r="F10" s="188">
        <v>833</v>
      </c>
      <c r="G10" s="188">
        <v>802</v>
      </c>
      <c r="H10" s="188">
        <v>812</v>
      </c>
      <c r="I10" s="188">
        <v>826</v>
      </c>
      <c r="J10" s="188">
        <v>850</v>
      </c>
      <c r="K10" s="188">
        <v>868</v>
      </c>
      <c r="L10" s="188">
        <v>842</v>
      </c>
      <c r="M10" s="188">
        <v>819</v>
      </c>
      <c r="N10" s="188">
        <v>816</v>
      </c>
      <c r="O10" s="195">
        <v>804</v>
      </c>
      <c r="P10" s="195">
        <v>825</v>
      </c>
      <c r="Q10" s="195">
        <v>858</v>
      </c>
    </row>
    <row r="11" spans="1:19" ht="12" customHeight="1">
      <c r="A11" s="125" t="s">
        <v>23</v>
      </c>
      <c r="B11" s="188">
        <v>441</v>
      </c>
      <c r="C11" s="188">
        <v>437</v>
      </c>
      <c r="D11" s="188">
        <v>439</v>
      </c>
      <c r="E11" s="188">
        <v>443</v>
      </c>
      <c r="F11" s="188">
        <v>430</v>
      </c>
      <c r="G11" s="188">
        <v>429</v>
      </c>
      <c r="H11" s="188">
        <v>450</v>
      </c>
      <c r="I11" s="188">
        <v>443</v>
      </c>
      <c r="J11" s="188">
        <v>466</v>
      </c>
      <c r="K11" s="188">
        <v>469</v>
      </c>
      <c r="L11" s="188">
        <v>450</v>
      </c>
      <c r="M11" s="188">
        <v>435</v>
      </c>
      <c r="N11" s="188">
        <v>460</v>
      </c>
      <c r="O11" s="195">
        <v>441</v>
      </c>
      <c r="P11" s="195">
        <v>453</v>
      </c>
      <c r="Q11" s="195">
        <v>454</v>
      </c>
    </row>
    <row r="12" spans="1:19" ht="12" customHeight="1">
      <c r="A12" s="125" t="s">
        <v>11</v>
      </c>
      <c r="B12" s="188">
        <v>9390</v>
      </c>
      <c r="C12" s="188">
        <v>9189</v>
      </c>
      <c r="D12" s="188">
        <v>9070</v>
      </c>
      <c r="E12" s="188">
        <v>9055</v>
      </c>
      <c r="F12" s="188">
        <v>9022</v>
      </c>
      <c r="G12" s="188">
        <v>8977</v>
      </c>
      <c r="H12" s="188">
        <v>9098</v>
      </c>
      <c r="I12" s="188">
        <v>9166</v>
      </c>
      <c r="J12" s="188">
        <v>9209</v>
      </c>
      <c r="K12" s="188">
        <v>9332</v>
      </c>
      <c r="L12" s="188">
        <v>9330</v>
      </c>
      <c r="M12" s="188">
        <v>9282</v>
      </c>
      <c r="N12" s="188">
        <v>9436</v>
      </c>
      <c r="O12" s="195">
        <v>9127</v>
      </c>
      <c r="P12" s="195">
        <v>9294</v>
      </c>
      <c r="Q12" s="195">
        <v>9714</v>
      </c>
    </row>
    <row r="13" spans="1:19" ht="12" customHeight="1">
      <c r="A13" s="125" t="s">
        <v>12</v>
      </c>
      <c r="B13" s="188">
        <v>1468</v>
      </c>
      <c r="C13" s="188">
        <v>1482</v>
      </c>
      <c r="D13" s="188">
        <v>1462</v>
      </c>
      <c r="E13" s="188">
        <v>1432</v>
      </c>
      <c r="F13" s="188">
        <v>1445</v>
      </c>
      <c r="G13" s="188">
        <v>1402</v>
      </c>
      <c r="H13" s="188">
        <v>1440</v>
      </c>
      <c r="I13" s="188">
        <v>1410</v>
      </c>
      <c r="J13" s="188">
        <v>1412</v>
      </c>
      <c r="K13" s="188">
        <v>1392</v>
      </c>
      <c r="L13" s="188">
        <v>1395</v>
      </c>
      <c r="M13" s="188">
        <v>1405</v>
      </c>
      <c r="N13" s="188">
        <v>1413</v>
      </c>
      <c r="O13" s="195">
        <v>1416</v>
      </c>
      <c r="P13" s="195">
        <v>1467</v>
      </c>
      <c r="Q13" s="195">
        <v>1459</v>
      </c>
    </row>
    <row r="14" spans="1:19" ht="12" customHeight="1">
      <c r="A14" s="125" t="s">
        <v>13</v>
      </c>
      <c r="B14" s="188">
        <v>712</v>
      </c>
      <c r="C14" s="188">
        <v>720</v>
      </c>
      <c r="D14" s="188">
        <v>737</v>
      </c>
      <c r="E14" s="188">
        <v>721</v>
      </c>
      <c r="F14" s="188">
        <v>725</v>
      </c>
      <c r="G14" s="188">
        <v>683</v>
      </c>
      <c r="H14" s="188">
        <v>696</v>
      </c>
      <c r="I14" s="188">
        <v>713</v>
      </c>
      <c r="J14" s="188">
        <v>717</v>
      </c>
      <c r="K14" s="188">
        <v>744</v>
      </c>
      <c r="L14" s="188">
        <v>723</v>
      </c>
      <c r="M14" s="188">
        <v>734</v>
      </c>
      <c r="N14" s="188">
        <v>708</v>
      </c>
      <c r="O14" s="195">
        <v>704</v>
      </c>
      <c r="P14" s="195">
        <v>728</v>
      </c>
      <c r="Q14" s="195">
        <v>732</v>
      </c>
    </row>
    <row r="15" spans="1:19" ht="12" customHeight="1">
      <c r="A15" s="125" t="s">
        <v>143</v>
      </c>
      <c r="B15" s="188">
        <v>1201</v>
      </c>
      <c r="C15" s="188">
        <v>1189</v>
      </c>
      <c r="D15" s="188">
        <v>1166</v>
      </c>
      <c r="E15" s="188">
        <v>1175</v>
      </c>
      <c r="F15" s="188">
        <v>1199</v>
      </c>
      <c r="G15" s="188">
        <v>1166</v>
      </c>
      <c r="H15" s="188">
        <v>1179</v>
      </c>
      <c r="I15" s="188">
        <v>1180</v>
      </c>
      <c r="J15" s="188">
        <v>1190</v>
      </c>
      <c r="K15" s="188">
        <v>1203</v>
      </c>
      <c r="L15" s="188">
        <v>1215</v>
      </c>
      <c r="M15" s="188">
        <v>1168</v>
      </c>
      <c r="N15" s="188">
        <v>1129</v>
      </c>
      <c r="O15" s="195">
        <v>1096</v>
      </c>
      <c r="P15" s="195">
        <v>1137</v>
      </c>
      <c r="Q15" s="195">
        <v>1124</v>
      </c>
      <c r="S15" s="352"/>
    </row>
    <row r="16" spans="1:19" ht="12" customHeight="1">
      <c r="A16" s="125" t="s">
        <v>15</v>
      </c>
      <c r="B16" s="188">
        <v>388</v>
      </c>
      <c r="C16" s="188">
        <v>398</v>
      </c>
      <c r="D16" s="188">
        <v>411</v>
      </c>
      <c r="E16" s="188">
        <v>407</v>
      </c>
      <c r="F16" s="188">
        <v>403</v>
      </c>
      <c r="G16" s="188">
        <v>395</v>
      </c>
      <c r="H16" s="188">
        <v>391</v>
      </c>
      <c r="I16" s="188">
        <v>392</v>
      </c>
      <c r="J16" s="188">
        <v>396</v>
      </c>
      <c r="K16" s="188">
        <v>385</v>
      </c>
      <c r="L16" s="188">
        <v>383</v>
      </c>
      <c r="M16" s="188">
        <v>390</v>
      </c>
      <c r="N16" s="188">
        <v>382</v>
      </c>
      <c r="O16" s="195">
        <v>381</v>
      </c>
      <c r="P16" s="195">
        <v>375</v>
      </c>
      <c r="Q16" s="195">
        <v>374</v>
      </c>
    </row>
    <row r="17" spans="1:17" ht="12" customHeight="1">
      <c r="A17" s="125" t="s">
        <v>5</v>
      </c>
      <c r="B17" s="188">
        <v>3388</v>
      </c>
      <c r="C17" s="188">
        <v>3292</v>
      </c>
      <c r="D17" s="188">
        <v>3203</v>
      </c>
      <c r="E17" s="188">
        <v>3147</v>
      </c>
      <c r="F17" s="188">
        <v>3125</v>
      </c>
      <c r="G17" s="188">
        <v>3134</v>
      </c>
      <c r="H17" s="188">
        <v>3210</v>
      </c>
      <c r="I17" s="188">
        <v>3167</v>
      </c>
      <c r="J17" s="188">
        <v>3284</v>
      </c>
      <c r="K17" s="188">
        <v>3215</v>
      </c>
      <c r="L17" s="188">
        <v>3185</v>
      </c>
      <c r="M17" s="188">
        <v>3211</v>
      </c>
      <c r="N17" s="188">
        <v>3281</v>
      </c>
      <c r="O17" s="195">
        <v>3461</v>
      </c>
      <c r="P17" s="195">
        <v>3627</v>
      </c>
      <c r="Q17" s="195">
        <v>3576</v>
      </c>
    </row>
    <row r="18" spans="1:17" ht="12" customHeight="1">
      <c r="A18" s="125" t="s">
        <v>16</v>
      </c>
      <c r="B18" s="188">
        <v>847</v>
      </c>
      <c r="C18" s="188">
        <v>858</v>
      </c>
      <c r="D18" s="188">
        <v>832</v>
      </c>
      <c r="E18" s="188">
        <v>811</v>
      </c>
      <c r="F18" s="188">
        <v>817</v>
      </c>
      <c r="G18" s="188">
        <v>825</v>
      </c>
      <c r="H18" s="188">
        <v>845</v>
      </c>
      <c r="I18" s="188">
        <v>842</v>
      </c>
      <c r="J18" s="188">
        <v>854</v>
      </c>
      <c r="K18" s="188">
        <v>857</v>
      </c>
      <c r="L18" s="188">
        <v>847</v>
      </c>
      <c r="M18" s="188">
        <v>818</v>
      </c>
      <c r="N18" s="188">
        <v>836</v>
      </c>
      <c r="O18" s="195">
        <v>798</v>
      </c>
      <c r="P18" s="195">
        <v>823</v>
      </c>
      <c r="Q18" s="195">
        <v>844</v>
      </c>
    </row>
    <row r="19" spans="1:17" ht="12" customHeight="1">
      <c r="A19" s="125" t="s">
        <v>17</v>
      </c>
      <c r="B19" s="188">
        <v>406</v>
      </c>
      <c r="C19" s="188">
        <v>423</v>
      </c>
      <c r="D19" s="188">
        <v>403</v>
      </c>
      <c r="E19" s="188">
        <v>377</v>
      </c>
      <c r="F19" s="188">
        <v>366</v>
      </c>
      <c r="G19" s="188">
        <v>346</v>
      </c>
      <c r="H19" s="188">
        <v>342</v>
      </c>
      <c r="I19" s="188">
        <v>354</v>
      </c>
      <c r="J19" s="188">
        <v>352</v>
      </c>
      <c r="K19" s="188">
        <v>351</v>
      </c>
      <c r="L19" s="188">
        <v>331</v>
      </c>
      <c r="M19" s="188">
        <v>326</v>
      </c>
      <c r="N19" s="188">
        <v>330</v>
      </c>
      <c r="O19" s="195">
        <v>317</v>
      </c>
      <c r="P19" s="195">
        <v>347</v>
      </c>
      <c r="Q19" s="195">
        <v>336</v>
      </c>
    </row>
    <row r="20" spans="1:17" ht="12" customHeight="1">
      <c r="A20" s="125" t="s">
        <v>24</v>
      </c>
      <c r="B20" s="188">
        <v>1435</v>
      </c>
      <c r="C20" s="188">
        <v>1417</v>
      </c>
      <c r="D20" s="188">
        <v>1411</v>
      </c>
      <c r="E20" s="188">
        <v>1391</v>
      </c>
      <c r="F20" s="188">
        <v>1405</v>
      </c>
      <c r="G20" s="188">
        <v>1410</v>
      </c>
      <c r="H20" s="188">
        <v>1431</v>
      </c>
      <c r="I20" s="188">
        <v>1417</v>
      </c>
      <c r="J20" s="188">
        <v>1405</v>
      </c>
      <c r="K20" s="188">
        <v>1449</v>
      </c>
      <c r="L20" s="188">
        <v>1476</v>
      </c>
      <c r="M20" s="188">
        <v>1417</v>
      </c>
      <c r="N20" s="188">
        <v>1466</v>
      </c>
      <c r="O20" s="195">
        <v>1467</v>
      </c>
      <c r="P20" s="195">
        <v>1438</v>
      </c>
      <c r="Q20" s="195">
        <v>1479</v>
      </c>
    </row>
    <row r="21" spans="1:17" ht="12" customHeight="1">
      <c r="A21" s="125" t="s">
        <v>28</v>
      </c>
      <c r="B21" s="188">
        <v>1519</v>
      </c>
      <c r="C21" s="188">
        <v>1467</v>
      </c>
      <c r="D21" s="188">
        <v>1459</v>
      </c>
      <c r="E21" s="188">
        <v>1460</v>
      </c>
      <c r="F21" s="188">
        <v>1446</v>
      </c>
      <c r="G21" s="188">
        <v>1469</v>
      </c>
      <c r="H21" s="188">
        <v>1496</v>
      </c>
      <c r="I21" s="188">
        <v>1493</v>
      </c>
      <c r="J21" s="188">
        <v>1483</v>
      </c>
      <c r="K21" s="188">
        <v>1489</v>
      </c>
      <c r="L21" s="188">
        <v>1453</v>
      </c>
      <c r="M21" s="188">
        <v>1469</v>
      </c>
      <c r="N21" s="188">
        <v>1476</v>
      </c>
      <c r="O21" s="195">
        <v>1421</v>
      </c>
      <c r="P21" s="195">
        <v>1446</v>
      </c>
      <c r="Q21" s="195">
        <v>1430</v>
      </c>
    </row>
    <row r="22" spans="1:17" ht="12" customHeight="1">
      <c r="A22" s="125" t="s">
        <v>42</v>
      </c>
      <c r="B22" s="188">
        <v>811</v>
      </c>
      <c r="C22" s="188">
        <v>765</v>
      </c>
      <c r="D22" s="188">
        <v>734</v>
      </c>
      <c r="E22" s="188">
        <v>724</v>
      </c>
      <c r="F22" s="188">
        <v>712</v>
      </c>
      <c r="G22" s="188">
        <v>727</v>
      </c>
      <c r="H22" s="188">
        <v>722</v>
      </c>
      <c r="I22" s="188">
        <v>694</v>
      </c>
      <c r="J22" s="188">
        <v>719</v>
      </c>
      <c r="K22" s="188">
        <v>721</v>
      </c>
      <c r="L22" s="188">
        <v>704</v>
      </c>
      <c r="M22" s="188">
        <v>712</v>
      </c>
      <c r="N22" s="188">
        <v>716</v>
      </c>
      <c r="O22" s="195">
        <v>706</v>
      </c>
      <c r="P22" s="195">
        <v>732</v>
      </c>
      <c r="Q22" s="195">
        <v>740</v>
      </c>
    </row>
    <row r="23" spans="1:17" ht="12" customHeight="1">
      <c r="A23" s="125" t="s">
        <v>18</v>
      </c>
      <c r="B23" s="188">
        <v>2454</v>
      </c>
      <c r="C23" s="188">
        <v>2451</v>
      </c>
      <c r="D23" s="188">
        <v>2411</v>
      </c>
      <c r="E23" s="188">
        <v>2387</v>
      </c>
      <c r="F23" s="188">
        <v>2491</v>
      </c>
      <c r="G23" s="188">
        <v>2460</v>
      </c>
      <c r="H23" s="188">
        <v>2453</v>
      </c>
      <c r="I23" s="188">
        <v>2453</v>
      </c>
      <c r="J23" s="188">
        <v>2439</v>
      </c>
      <c r="K23" s="188">
        <v>2527</v>
      </c>
      <c r="L23" s="188">
        <v>2494</v>
      </c>
      <c r="M23" s="188">
        <v>2454</v>
      </c>
      <c r="N23" s="188">
        <v>2507</v>
      </c>
      <c r="O23" s="195">
        <v>2494</v>
      </c>
      <c r="P23" s="195">
        <v>2521</v>
      </c>
      <c r="Q23" s="195">
        <v>2547</v>
      </c>
    </row>
    <row r="24" spans="1:17" ht="12" customHeight="1">
      <c r="A24" s="125" t="s">
        <v>19</v>
      </c>
      <c r="B24" s="188">
        <v>2720</v>
      </c>
      <c r="C24" s="188">
        <v>2671</v>
      </c>
      <c r="D24" s="188">
        <v>2712</v>
      </c>
      <c r="E24" s="188">
        <v>2653</v>
      </c>
      <c r="F24" s="188">
        <v>2606</v>
      </c>
      <c r="G24" s="188">
        <v>2610</v>
      </c>
      <c r="H24" s="188">
        <v>2601</v>
      </c>
      <c r="I24" s="188">
        <v>2602</v>
      </c>
      <c r="J24" s="188">
        <v>2661</v>
      </c>
      <c r="K24" s="188">
        <v>2673</v>
      </c>
      <c r="L24" s="188">
        <v>2621</v>
      </c>
      <c r="M24" s="188">
        <v>2559</v>
      </c>
      <c r="N24" s="188">
        <v>2629</v>
      </c>
      <c r="O24" s="195">
        <v>2572</v>
      </c>
      <c r="P24" s="195">
        <v>2583</v>
      </c>
      <c r="Q24" s="195">
        <v>2634</v>
      </c>
    </row>
    <row r="25" spans="1:17" ht="12" customHeight="1">
      <c r="A25" s="125" t="s">
        <v>144</v>
      </c>
      <c r="B25" s="188">
        <v>622</v>
      </c>
      <c r="C25" s="188">
        <v>630</v>
      </c>
      <c r="D25" s="188">
        <v>638</v>
      </c>
      <c r="E25" s="188">
        <v>638</v>
      </c>
      <c r="F25" s="188">
        <v>626</v>
      </c>
      <c r="G25" s="188">
        <v>624</v>
      </c>
      <c r="H25" s="188">
        <v>649</v>
      </c>
      <c r="I25" s="188">
        <v>640</v>
      </c>
      <c r="J25" s="188">
        <v>655</v>
      </c>
      <c r="K25" s="188">
        <v>672</v>
      </c>
      <c r="L25" s="188">
        <v>646</v>
      </c>
      <c r="M25" s="188">
        <v>628</v>
      </c>
      <c r="N25" s="188">
        <v>626</v>
      </c>
      <c r="O25" s="195">
        <v>595</v>
      </c>
      <c r="P25" s="195">
        <v>618</v>
      </c>
      <c r="Q25" s="195">
        <v>661</v>
      </c>
    </row>
    <row r="26" spans="1:17" ht="12" customHeight="1">
      <c r="A26" s="125" t="s">
        <v>40</v>
      </c>
      <c r="B26" s="188">
        <v>1414</v>
      </c>
      <c r="C26" s="188">
        <v>1426</v>
      </c>
      <c r="D26" s="188">
        <v>1492</v>
      </c>
      <c r="E26" s="188">
        <v>1492</v>
      </c>
      <c r="F26" s="188">
        <v>1516</v>
      </c>
      <c r="G26" s="188">
        <v>1555</v>
      </c>
      <c r="H26" s="188">
        <v>1512</v>
      </c>
      <c r="I26" s="188">
        <v>1526</v>
      </c>
      <c r="J26" s="188">
        <v>1522</v>
      </c>
      <c r="K26" s="188">
        <v>1557</v>
      </c>
      <c r="L26" s="188">
        <v>1549</v>
      </c>
      <c r="M26" s="188">
        <v>1511</v>
      </c>
      <c r="N26" s="188">
        <v>1507</v>
      </c>
      <c r="O26" s="195">
        <v>1464</v>
      </c>
      <c r="P26" s="195">
        <v>1468</v>
      </c>
      <c r="Q26" s="195">
        <v>1501</v>
      </c>
    </row>
    <row r="27" spans="1:17" ht="12" customHeight="1">
      <c r="A27" s="125" t="s">
        <v>41</v>
      </c>
      <c r="B27" s="188">
        <v>1174</v>
      </c>
      <c r="C27" s="188">
        <v>1169</v>
      </c>
      <c r="D27" s="188">
        <v>1163</v>
      </c>
      <c r="E27" s="188">
        <v>1159</v>
      </c>
      <c r="F27" s="188">
        <v>1176</v>
      </c>
      <c r="G27" s="188">
        <v>1161</v>
      </c>
      <c r="H27" s="188">
        <v>1165</v>
      </c>
      <c r="I27" s="188">
        <v>1205</v>
      </c>
      <c r="J27" s="188">
        <v>1205</v>
      </c>
      <c r="K27" s="188">
        <v>1188</v>
      </c>
      <c r="L27" s="188">
        <v>1145</v>
      </c>
      <c r="M27" s="188">
        <v>1122</v>
      </c>
      <c r="N27" s="188">
        <v>1119</v>
      </c>
      <c r="O27" s="195">
        <v>1097</v>
      </c>
      <c r="P27" s="195">
        <v>1100</v>
      </c>
      <c r="Q27" s="195">
        <v>1099</v>
      </c>
    </row>
    <row r="28" spans="1:17" ht="12" customHeight="1">
      <c r="A28" s="125" t="s">
        <v>148</v>
      </c>
      <c r="B28" s="188" t="s">
        <v>149</v>
      </c>
      <c r="C28" s="188" t="s">
        <v>149</v>
      </c>
      <c r="D28" s="188" t="s">
        <v>149</v>
      </c>
      <c r="E28" s="188" t="s">
        <v>149</v>
      </c>
      <c r="F28" s="188" t="s">
        <v>149</v>
      </c>
      <c r="G28" s="188" t="s">
        <v>149</v>
      </c>
      <c r="H28" s="188" t="s">
        <v>149</v>
      </c>
      <c r="I28" s="188" t="s">
        <v>149</v>
      </c>
      <c r="J28" s="188" t="s">
        <v>149</v>
      </c>
      <c r="K28" s="188" t="s">
        <v>149</v>
      </c>
      <c r="L28" s="188" t="s">
        <v>149</v>
      </c>
      <c r="M28" s="188" t="s">
        <v>149</v>
      </c>
      <c r="N28" s="188" t="s">
        <v>149</v>
      </c>
      <c r="O28" s="195" t="s">
        <v>149</v>
      </c>
      <c r="P28" s="195" t="s">
        <v>149</v>
      </c>
      <c r="Q28" s="195" t="s">
        <v>149</v>
      </c>
    </row>
    <row r="29" spans="1:17" ht="15" customHeight="1">
      <c r="A29" s="166" t="s">
        <v>21</v>
      </c>
      <c r="B29" s="190">
        <v>33745</v>
      </c>
      <c r="C29" s="190">
        <v>33374</v>
      </c>
      <c r="D29" s="190">
        <v>33085</v>
      </c>
      <c r="E29" s="190">
        <v>32805</v>
      </c>
      <c r="F29" s="190">
        <v>32847</v>
      </c>
      <c r="G29" s="190">
        <v>32659</v>
      </c>
      <c r="H29" s="190">
        <v>32995</v>
      </c>
      <c r="I29" s="190">
        <v>32995</v>
      </c>
      <c r="J29" s="190">
        <v>33372</v>
      </c>
      <c r="K29" s="190">
        <v>33681</v>
      </c>
      <c r="L29" s="190">
        <v>33349</v>
      </c>
      <c r="M29" s="190">
        <v>32978</v>
      </c>
      <c r="N29" s="190">
        <v>33464</v>
      </c>
      <c r="O29" s="196">
        <v>32934</v>
      </c>
      <c r="P29" s="196">
        <v>33512</v>
      </c>
      <c r="Q29" s="196">
        <v>34151</v>
      </c>
    </row>
    <row r="30" spans="1:17" ht="15" customHeight="1">
      <c r="A30" s="166" t="s">
        <v>38</v>
      </c>
      <c r="B30" s="190">
        <v>136401</v>
      </c>
      <c r="C30" s="190">
        <v>138074</v>
      </c>
      <c r="D30" s="190">
        <v>140564</v>
      </c>
      <c r="E30" s="190">
        <v>143554</v>
      </c>
      <c r="F30" s="190">
        <v>145120</v>
      </c>
      <c r="G30" s="190">
        <v>145969</v>
      </c>
      <c r="H30" s="190">
        <v>147227</v>
      </c>
      <c r="I30" s="190">
        <v>148998</v>
      </c>
      <c r="J30" s="190">
        <v>150786</v>
      </c>
      <c r="K30" s="190">
        <v>150559</v>
      </c>
      <c r="L30" s="190">
        <v>151017</v>
      </c>
      <c r="M30" s="190">
        <v>150858</v>
      </c>
      <c r="N30" s="190">
        <v>151653</v>
      </c>
      <c r="O30" s="196">
        <v>152078</v>
      </c>
      <c r="P30" s="196">
        <v>154956</v>
      </c>
      <c r="Q30" s="196">
        <v>156461</v>
      </c>
    </row>
    <row r="31" spans="1:17" ht="15" customHeight="1">
      <c r="A31" s="166" t="s">
        <v>39</v>
      </c>
      <c r="B31" s="190">
        <v>69033</v>
      </c>
      <c r="C31" s="190">
        <v>69322</v>
      </c>
      <c r="D31" s="190">
        <v>70113</v>
      </c>
      <c r="E31" s="190">
        <v>70291</v>
      </c>
      <c r="F31" s="190">
        <v>70505</v>
      </c>
      <c r="G31" s="190">
        <v>70000</v>
      </c>
      <c r="H31" s="190">
        <v>70246</v>
      </c>
      <c r="I31" s="190">
        <v>71466</v>
      </c>
      <c r="J31" s="190">
        <v>72658</v>
      </c>
      <c r="K31" s="190">
        <v>73117</v>
      </c>
      <c r="L31" s="190">
        <v>73007</v>
      </c>
      <c r="M31" s="190">
        <v>71016</v>
      </c>
      <c r="N31" s="190">
        <v>72978</v>
      </c>
      <c r="O31" s="196">
        <v>73463</v>
      </c>
      <c r="P31" s="196">
        <v>75166</v>
      </c>
      <c r="Q31" s="196">
        <v>77466</v>
      </c>
    </row>
    <row r="32" spans="1:17" s="6" customFormat="1" ht="15" customHeight="1">
      <c r="A32" s="166" t="s">
        <v>71</v>
      </c>
      <c r="B32" s="190">
        <v>239179</v>
      </c>
      <c r="C32" s="190">
        <v>240770</v>
      </c>
      <c r="D32" s="190">
        <v>243762</v>
      </c>
      <c r="E32" s="190">
        <v>246650</v>
      </c>
      <c r="F32" s="190">
        <v>248472</v>
      </c>
      <c r="G32" s="190">
        <v>248628</v>
      </c>
      <c r="H32" s="190">
        <v>250468</v>
      </c>
      <c r="I32" s="190">
        <v>253504</v>
      </c>
      <c r="J32" s="190">
        <v>256816</v>
      </c>
      <c r="K32" s="190">
        <v>257357</v>
      </c>
      <c r="L32" s="190">
        <v>257373</v>
      </c>
      <c r="M32" s="190">
        <v>254852</v>
      </c>
      <c r="N32" s="190">
        <v>258095</v>
      </c>
      <c r="O32" s="196">
        <v>258475</v>
      </c>
      <c r="P32" s="196">
        <v>263634</v>
      </c>
      <c r="Q32" s="196">
        <v>266903</v>
      </c>
    </row>
    <row r="33" spans="1:21" s="118" customFormat="1" ht="15" customHeight="1">
      <c r="A33" s="194" t="s">
        <v>72</v>
      </c>
      <c r="B33" s="197">
        <v>14.108680109875868</v>
      </c>
      <c r="C33" s="197">
        <v>13.861361465298833</v>
      </c>
      <c r="D33" s="197">
        <v>13.572665140587951</v>
      </c>
      <c r="E33" s="197">
        <v>13.300222988039733</v>
      </c>
      <c r="F33" s="197">
        <v>13.219598184101228</v>
      </c>
      <c r="G33" s="198">
        <v>13.135688659362582</v>
      </c>
      <c r="H33" s="198">
        <v>13.173339508440199</v>
      </c>
      <c r="I33" s="198">
        <v>13.033324917950011</v>
      </c>
      <c r="J33" s="198">
        <v>12.994517475546694</v>
      </c>
      <c r="K33" s="198">
        <v>13.087267880803708</v>
      </c>
      <c r="L33" s="198">
        <v>12.957458630081634</v>
      </c>
      <c r="M33" s="198">
        <v>12.940059328551474</v>
      </c>
      <c r="N33" s="198">
        <v>12.965768418605553</v>
      </c>
      <c r="O33" s="199">
        <v>12.741657800560983</v>
      </c>
      <c r="P33" s="283">
        <v>12.741657800560983</v>
      </c>
      <c r="Q33" s="283">
        <v>12.795285178510547</v>
      </c>
    </row>
    <row r="34" spans="1:21" s="80" customFormat="1" ht="9" customHeight="1">
      <c r="A34" s="441" t="s">
        <v>151</v>
      </c>
      <c r="B34" s="441"/>
      <c r="C34" s="441"/>
      <c r="D34" s="441"/>
      <c r="E34" s="441"/>
      <c r="F34" s="441"/>
      <c r="G34" s="441"/>
      <c r="H34" s="441"/>
      <c r="I34" s="441"/>
      <c r="J34" s="441"/>
      <c r="K34" s="441"/>
      <c r="L34" s="441"/>
      <c r="M34" s="441"/>
      <c r="N34" s="441"/>
      <c r="O34" s="441"/>
      <c r="P34" s="105"/>
    </row>
    <row r="35" spans="1:21" s="80" customFormat="1" ht="9" customHeight="1">
      <c r="A35" s="80" t="s">
        <v>58</v>
      </c>
      <c r="B35" s="89"/>
      <c r="C35" s="89"/>
      <c r="D35" s="106"/>
      <c r="E35" s="106"/>
      <c r="H35" s="89"/>
      <c r="I35" s="89"/>
      <c r="J35" s="89"/>
      <c r="K35" s="89"/>
      <c r="L35" s="89"/>
      <c r="M35" s="89"/>
      <c r="N35" s="89"/>
      <c r="O35" s="89"/>
      <c r="P35" s="89"/>
    </row>
    <row r="36" spans="1:21" s="84" customFormat="1" ht="9" customHeight="1">
      <c r="A36" s="84" t="s">
        <v>159</v>
      </c>
      <c r="B36" s="90"/>
      <c r="C36" s="90"/>
      <c r="D36" s="90"/>
      <c r="E36" s="90"/>
      <c r="F36" s="90"/>
      <c r="G36" s="90"/>
      <c r="J36" s="90"/>
      <c r="K36" s="90"/>
      <c r="L36" s="90"/>
      <c r="M36" s="90"/>
      <c r="N36" s="90"/>
      <c r="O36" s="90"/>
      <c r="P36" s="90"/>
    </row>
    <row r="37" spans="1:21" ht="4.5" customHeight="1">
      <c r="A37" s="17"/>
      <c r="B37" s="17"/>
      <c r="C37" s="17"/>
      <c r="D37" s="17"/>
      <c r="E37" s="17"/>
      <c r="F37" s="17"/>
      <c r="G37" s="17"/>
      <c r="H37" s="17"/>
      <c r="I37" s="17"/>
      <c r="J37" s="17"/>
      <c r="K37" s="17"/>
      <c r="L37" s="17"/>
      <c r="M37" s="17"/>
      <c r="N37" s="17"/>
      <c r="O37" s="17"/>
      <c r="P37" s="17"/>
    </row>
    <row r="38" spans="1:21" s="18" customFormat="1" ht="20.25" customHeight="1">
      <c r="A38" s="455" t="s">
        <v>8</v>
      </c>
      <c r="B38" s="451">
        <v>2008</v>
      </c>
      <c r="C38" s="451">
        <v>2009</v>
      </c>
      <c r="D38" s="451">
        <v>2010</v>
      </c>
      <c r="E38" s="451">
        <v>2011</v>
      </c>
      <c r="F38" s="451">
        <v>2012</v>
      </c>
      <c r="G38" s="451">
        <v>2013</v>
      </c>
      <c r="H38" s="451">
        <v>2014</v>
      </c>
      <c r="I38" s="451">
        <v>2015</v>
      </c>
      <c r="J38" s="451">
        <v>2016</v>
      </c>
      <c r="K38" s="453">
        <v>2017</v>
      </c>
      <c r="L38" s="453">
        <v>2018</v>
      </c>
      <c r="M38" s="453">
        <v>2019</v>
      </c>
      <c r="N38" s="430">
        <v>2020</v>
      </c>
      <c r="O38" s="430">
        <v>2021</v>
      </c>
      <c r="P38" s="430">
        <v>2022</v>
      </c>
      <c r="Q38" s="430">
        <v>2023</v>
      </c>
      <c r="R38" s="430">
        <v>2024</v>
      </c>
      <c r="S38" s="434" t="s">
        <v>196</v>
      </c>
      <c r="T38" s="432" t="s">
        <v>183</v>
      </c>
      <c r="U38" s="433"/>
    </row>
    <row r="39" spans="1:21" s="18" customFormat="1" ht="29.25" customHeight="1">
      <c r="A39" s="456"/>
      <c r="B39" s="452"/>
      <c r="C39" s="452"/>
      <c r="D39" s="452"/>
      <c r="E39" s="452"/>
      <c r="F39" s="452"/>
      <c r="G39" s="452"/>
      <c r="H39" s="452"/>
      <c r="I39" s="452"/>
      <c r="J39" s="452"/>
      <c r="K39" s="454"/>
      <c r="L39" s="454"/>
      <c r="M39" s="454"/>
      <c r="N39" s="431"/>
      <c r="O39" s="431"/>
      <c r="P39" s="431"/>
      <c r="Q39" s="431"/>
      <c r="R39" s="431"/>
      <c r="S39" s="435"/>
      <c r="T39" s="181" t="s">
        <v>114</v>
      </c>
      <c r="U39" s="182" t="s">
        <v>27</v>
      </c>
    </row>
    <row r="40" spans="1:21" ht="12" customHeight="1">
      <c r="A40" s="125" t="s">
        <v>9</v>
      </c>
      <c r="B40" s="188">
        <v>2551</v>
      </c>
      <c r="C40" s="188">
        <v>2583</v>
      </c>
      <c r="D40" s="126">
        <v>2608</v>
      </c>
      <c r="E40" s="126">
        <v>2609</v>
      </c>
      <c r="F40" s="126">
        <v>2615</v>
      </c>
      <c r="G40" s="126">
        <v>2468</v>
      </c>
      <c r="H40" s="126">
        <v>2661</v>
      </c>
      <c r="I40" s="126">
        <v>2638</v>
      </c>
      <c r="J40" s="126">
        <v>2745</v>
      </c>
      <c r="K40" s="126">
        <v>2782</v>
      </c>
      <c r="L40" s="126">
        <v>2814</v>
      </c>
      <c r="M40" s="126">
        <v>2856</v>
      </c>
      <c r="N40" s="298">
        <v>2836</v>
      </c>
      <c r="O40" s="298">
        <v>2891</v>
      </c>
      <c r="P40" s="298">
        <v>2936</v>
      </c>
      <c r="Q40" s="298">
        <v>2944</v>
      </c>
      <c r="R40" s="298">
        <v>2990</v>
      </c>
      <c r="S40" s="133">
        <f>R40/R$60*100</f>
        <v>7.8090313144767425</v>
      </c>
      <c r="T40" s="131">
        <f>R40-Q40</f>
        <v>46</v>
      </c>
      <c r="U40" s="148">
        <f>((R40/Q40)-1)*100</f>
        <v>1.5625</v>
      </c>
    </row>
    <row r="41" spans="1:21" ht="12" customHeight="1">
      <c r="A41" s="125" t="s">
        <v>10</v>
      </c>
      <c r="B41" s="188">
        <v>868</v>
      </c>
      <c r="C41" s="188">
        <v>884</v>
      </c>
      <c r="D41" s="126">
        <v>891</v>
      </c>
      <c r="E41" s="126">
        <v>886</v>
      </c>
      <c r="F41" s="126">
        <v>902</v>
      </c>
      <c r="G41" s="126">
        <v>930</v>
      </c>
      <c r="H41" s="126">
        <v>906</v>
      </c>
      <c r="I41" s="126">
        <v>917</v>
      </c>
      <c r="J41" s="126">
        <v>908</v>
      </c>
      <c r="K41" s="126">
        <v>936</v>
      </c>
      <c r="L41" s="126">
        <v>958</v>
      </c>
      <c r="M41" s="126">
        <v>956</v>
      </c>
      <c r="N41" s="299">
        <v>927</v>
      </c>
      <c r="O41" s="299">
        <v>952</v>
      </c>
      <c r="P41" s="299">
        <v>921</v>
      </c>
      <c r="Q41" s="299">
        <v>888</v>
      </c>
      <c r="R41" s="299">
        <v>884</v>
      </c>
      <c r="S41" s="133">
        <f t="shared" ref="S41:S60" si="0">R41/R$60*100</f>
        <v>2.3087570842800802</v>
      </c>
      <c r="T41" s="131">
        <f t="shared" ref="T41:T63" si="1">R41-Q41</f>
        <v>-4</v>
      </c>
      <c r="U41" s="148">
        <f t="shared" ref="U41:U63" si="2">((R41/Q41)-1)*100</f>
        <v>-0.45045045045044585</v>
      </c>
    </row>
    <row r="42" spans="1:21" ht="12" customHeight="1">
      <c r="A42" s="125" t="s">
        <v>23</v>
      </c>
      <c r="B42" s="188">
        <v>468</v>
      </c>
      <c r="C42" s="188">
        <v>497</v>
      </c>
      <c r="D42" s="126">
        <v>480</v>
      </c>
      <c r="E42" s="126">
        <v>468</v>
      </c>
      <c r="F42" s="126">
        <v>490</v>
      </c>
      <c r="G42" s="126">
        <v>505</v>
      </c>
      <c r="H42" s="126">
        <v>500</v>
      </c>
      <c r="I42" s="126">
        <v>508</v>
      </c>
      <c r="J42" s="126">
        <v>513</v>
      </c>
      <c r="K42" s="126">
        <v>517</v>
      </c>
      <c r="L42" s="126">
        <v>546</v>
      </c>
      <c r="M42" s="126">
        <v>573</v>
      </c>
      <c r="N42" s="299">
        <v>581</v>
      </c>
      <c r="O42" s="299">
        <v>604</v>
      </c>
      <c r="P42" s="299">
        <v>579</v>
      </c>
      <c r="Q42" s="299">
        <v>587</v>
      </c>
      <c r="R42" s="299">
        <v>594</v>
      </c>
      <c r="S42" s="133">
        <f t="shared" si="0"/>
        <v>1.5513593982605969</v>
      </c>
      <c r="T42" s="131">
        <f t="shared" si="1"/>
        <v>7</v>
      </c>
      <c r="U42" s="148">
        <f t="shared" si="2"/>
        <v>1.1925042589437718</v>
      </c>
    </row>
    <row r="43" spans="1:21" ht="12" customHeight="1">
      <c r="A43" s="125" t="s">
        <v>11</v>
      </c>
      <c r="B43" s="188">
        <v>9869</v>
      </c>
      <c r="C43" s="188">
        <v>10471</v>
      </c>
      <c r="D43" s="126">
        <v>10605</v>
      </c>
      <c r="E43" s="126">
        <v>10870</v>
      </c>
      <c r="F43" s="126">
        <v>11081</v>
      </c>
      <c r="G43" s="126">
        <v>11649</v>
      </c>
      <c r="H43" s="126">
        <v>10154</v>
      </c>
      <c r="I43" s="126">
        <v>10253</v>
      </c>
      <c r="J43" s="126">
        <v>10408</v>
      </c>
      <c r="K43" s="126">
        <v>10557</v>
      </c>
      <c r="L43" s="126">
        <v>10729</v>
      </c>
      <c r="M43" s="126">
        <v>10848</v>
      </c>
      <c r="N43" s="299">
        <v>10723</v>
      </c>
      <c r="O43" s="299">
        <v>10975</v>
      </c>
      <c r="P43" s="299">
        <v>10985</v>
      </c>
      <c r="Q43" s="299">
        <v>11104</v>
      </c>
      <c r="R43" s="299">
        <v>11167</v>
      </c>
      <c r="S43" s="133">
        <f t="shared" si="0"/>
        <v>29.165034344067486</v>
      </c>
      <c r="T43" s="131">
        <f t="shared" si="1"/>
        <v>63</v>
      </c>
      <c r="U43" s="148">
        <f t="shared" si="2"/>
        <v>0.56736311239193871</v>
      </c>
    </row>
    <row r="44" spans="1:21" ht="12" customHeight="1">
      <c r="A44" s="125" t="s">
        <v>12</v>
      </c>
      <c r="B44" s="188">
        <v>1434</v>
      </c>
      <c r="C44" s="188">
        <v>1358</v>
      </c>
      <c r="D44" s="126">
        <v>1355</v>
      </c>
      <c r="E44" s="126">
        <v>1375</v>
      </c>
      <c r="F44" s="126">
        <v>1419</v>
      </c>
      <c r="G44" s="126">
        <v>1418</v>
      </c>
      <c r="H44" s="126">
        <v>1525</v>
      </c>
      <c r="I44" s="126">
        <v>1501</v>
      </c>
      <c r="J44" s="126">
        <v>1540</v>
      </c>
      <c r="K44" s="126">
        <v>1596</v>
      </c>
      <c r="L44" s="126">
        <v>1612</v>
      </c>
      <c r="M44" s="126">
        <v>1623</v>
      </c>
      <c r="N44" s="299">
        <v>1602</v>
      </c>
      <c r="O44" s="299">
        <v>1609</v>
      </c>
      <c r="P44" s="299">
        <v>1619</v>
      </c>
      <c r="Q44" s="299">
        <v>1576</v>
      </c>
      <c r="R44" s="299">
        <v>1569</v>
      </c>
      <c r="S44" s="133">
        <f t="shared" si="0"/>
        <v>4.097782652981274</v>
      </c>
      <c r="T44" s="131">
        <f t="shared" si="1"/>
        <v>-7</v>
      </c>
      <c r="U44" s="148">
        <f t="shared" si="2"/>
        <v>-0.44416243654822329</v>
      </c>
    </row>
    <row r="45" spans="1:21" ht="12" customHeight="1">
      <c r="A45" s="125" t="s">
        <v>13</v>
      </c>
      <c r="B45" s="188">
        <v>730</v>
      </c>
      <c r="C45" s="188">
        <v>755</v>
      </c>
      <c r="D45" s="126">
        <v>738</v>
      </c>
      <c r="E45" s="126">
        <v>750</v>
      </c>
      <c r="F45" s="126">
        <v>741</v>
      </c>
      <c r="G45" s="126">
        <v>776</v>
      </c>
      <c r="H45" s="126">
        <v>749</v>
      </c>
      <c r="I45" s="126">
        <v>768</v>
      </c>
      <c r="J45" s="126">
        <v>805</v>
      </c>
      <c r="K45" s="126">
        <v>805</v>
      </c>
      <c r="L45" s="126">
        <v>840</v>
      </c>
      <c r="M45" s="126">
        <v>835</v>
      </c>
      <c r="N45" s="299">
        <v>857</v>
      </c>
      <c r="O45" s="299">
        <v>900</v>
      </c>
      <c r="P45" s="299">
        <v>906</v>
      </c>
      <c r="Q45" s="299">
        <v>902</v>
      </c>
      <c r="R45" s="299">
        <v>898</v>
      </c>
      <c r="S45" s="133">
        <f t="shared" si="0"/>
        <v>2.3453211105017107</v>
      </c>
      <c r="T45" s="131">
        <f t="shared" si="1"/>
        <v>-4</v>
      </c>
      <c r="U45" s="148">
        <f t="shared" si="2"/>
        <v>-0.44345898004434225</v>
      </c>
    </row>
    <row r="46" spans="1:21" ht="12" customHeight="1">
      <c r="A46" s="125" t="s">
        <v>143</v>
      </c>
      <c r="B46" s="188">
        <v>1122</v>
      </c>
      <c r="C46" s="188">
        <v>1117</v>
      </c>
      <c r="D46" s="126">
        <v>1101</v>
      </c>
      <c r="E46" s="126">
        <v>1124</v>
      </c>
      <c r="F46" s="126">
        <v>1100</v>
      </c>
      <c r="G46" s="126">
        <v>1036</v>
      </c>
      <c r="H46" s="126">
        <v>1071</v>
      </c>
      <c r="I46" s="126">
        <v>1064</v>
      </c>
      <c r="J46" s="126">
        <v>1117</v>
      </c>
      <c r="K46" s="126">
        <v>1129</v>
      </c>
      <c r="L46" s="126">
        <v>1142</v>
      </c>
      <c r="M46" s="126">
        <v>1176</v>
      </c>
      <c r="N46" s="299">
        <v>1161</v>
      </c>
      <c r="O46" s="299">
        <v>1210</v>
      </c>
      <c r="P46" s="299">
        <v>1206</v>
      </c>
      <c r="Q46" s="299">
        <v>1219</v>
      </c>
      <c r="R46" s="299">
        <v>1209</v>
      </c>
      <c r="S46" s="133">
        <f t="shared" si="0"/>
        <v>3.1575648358536395</v>
      </c>
      <c r="T46" s="131">
        <f t="shared" si="1"/>
        <v>-10</v>
      </c>
      <c r="U46" s="148">
        <f t="shared" si="2"/>
        <v>-0.82034454470877316</v>
      </c>
    </row>
    <row r="47" spans="1:21" ht="12" customHeight="1">
      <c r="A47" s="125" t="s">
        <v>15</v>
      </c>
      <c r="B47" s="188">
        <v>374</v>
      </c>
      <c r="C47" s="188">
        <v>384</v>
      </c>
      <c r="D47" s="126">
        <v>395</v>
      </c>
      <c r="E47" s="126">
        <v>387</v>
      </c>
      <c r="F47" s="126">
        <v>379</v>
      </c>
      <c r="G47" s="126">
        <v>369</v>
      </c>
      <c r="H47" s="126">
        <v>372</v>
      </c>
      <c r="I47" s="126">
        <v>376</v>
      </c>
      <c r="J47" s="126">
        <v>394</v>
      </c>
      <c r="K47" s="126">
        <v>405</v>
      </c>
      <c r="L47" s="126">
        <v>392</v>
      </c>
      <c r="M47" s="126">
        <v>402</v>
      </c>
      <c r="N47" s="299">
        <v>389</v>
      </c>
      <c r="O47" s="299">
        <v>401</v>
      </c>
      <c r="P47" s="299">
        <v>394</v>
      </c>
      <c r="Q47" s="299">
        <v>373</v>
      </c>
      <c r="R47" s="299">
        <v>373</v>
      </c>
      <c r="S47" s="133">
        <f t="shared" si="0"/>
        <v>0.97417012719057694</v>
      </c>
      <c r="T47" s="131">
        <f t="shared" si="1"/>
        <v>0</v>
      </c>
      <c r="U47" s="148">
        <f t="shared" si="2"/>
        <v>0</v>
      </c>
    </row>
    <row r="48" spans="1:21" ht="12" customHeight="1">
      <c r="A48" s="125" t="s">
        <v>5</v>
      </c>
      <c r="B48" s="188">
        <v>3450</v>
      </c>
      <c r="C48" s="188">
        <v>3128</v>
      </c>
      <c r="D48" s="126">
        <v>3079</v>
      </c>
      <c r="E48" s="126">
        <v>3032</v>
      </c>
      <c r="F48" s="126">
        <v>3010</v>
      </c>
      <c r="G48" s="126">
        <v>2917</v>
      </c>
      <c r="H48" s="126">
        <v>3411</v>
      </c>
      <c r="I48" s="126">
        <v>3475</v>
      </c>
      <c r="J48" s="126">
        <v>3660</v>
      </c>
      <c r="K48" s="126">
        <v>3722</v>
      </c>
      <c r="L48" s="126">
        <v>3810</v>
      </c>
      <c r="M48" s="126">
        <v>3835</v>
      </c>
      <c r="N48" s="299">
        <v>3835</v>
      </c>
      <c r="O48" s="299">
        <v>3924</v>
      </c>
      <c r="P48" s="299">
        <v>3927</v>
      </c>
      <c r="Q48" s="299">
        <v>3933</v>
      </c>
      <c r="R48" s="299">
        <v>3896</v>
      </c>
      <c r="S48" s="133">
        <f t="shared" si="0"/>
        <v>10.175246154247956</v>
      </c>
      <c r="T48" s="131">
        <f t="shared" si="1"/>
        <v>-37</v>
      </c>
      <c r="U48" s="148">
        <f t="shared" si="2"/>
        <v>-0.94075769132977438</v>
      </c>
    </row>
    <row r="49" spans="1:21" ht="12" customHeight="1">
      <c r="A49" s="125" t="s">
        <v>16</v>
      </c>
      <c r="B49" s="188">
        <v>827</v>
      </c>
      <c r="C49" s="188">
        <v>840</v>
      </c>
      <c r="D49" s="126">
        <v>861</v>
      </c>
      <c r="E49" s="126">
        <v>857</v>
      </c>
      <c r="F49" s="126">
        <v>825</v>
      </c>
      <c r="G49" s="126">
        <v>819</v>
      </c>
      <c r="H49" s="126">
        <v>816</v>
      </c>
      <c r="I49" s="126">
        <v>821</v>
      </c>
      <c r="J49" s="126">
        <v>856</v>
      </c>
      <c r="K49" s="126">
        <v>873</v>
      </c>
      <c r="L49" s="126">
        <v>874</v>
      </c>
      <c r="M49" s="126">
        <v>879</v>
      </c>
      <c r="N49" s="299">
        <v>865</v>
      </c>
      <c r="O49" s="299">
        <v>897</v>
      </c>
      <c r="P49" s="299">
        <v>869</v>
      </c>
      <c r="Q49" s="299">
        <v>887</v>
      </c>
      <c r="R49" s="299">
        <v>873</v>
      </c>
      <c r="S49" s="133">
        <f t="shared" si="0"/>
        <v>2.2800282065345137</v>
      </c>
      <c r="T49" s="131">
        <f t="shared" si="1"/>
        <v>-14</v>
      </c>
      <c r="U49" s="148">
        <f t="shared" si="2"/>
        <v>-1.5783540022547893</v>
      </c>
    </row>
    <row r="50" spans="1:21" ht="12" customHeight="1">
      <c r="A50" s="125" t="s">
        <v>17</v>
      </c>
      <c r="B50" s="188">
        <v>332</v>
      </c>
      <c r="C50" s="188">
        <v>320</v>
      </c>
      <c r="D50" s="126">
        <v>323</v>
      </c>
      <c r="E50" s="126">
        <v>325</v>
      </c>
      <c r="F50" s="126">
        <v>311</v>
      </c>
      <c r="G50" s="126">
        <v>286</v>
      </c>
      <c r="H50" s="126">
        <v>299</v>
      </c>
      <c r="I50" s="126">
        <v>289</v>
      </c>
      <c r="J50" s="126">
        <v>305</v>
      </c>
      <c r="K50" s="126">
        <v>305</v>
      </c>
      <c r="L50" s="126">
        <v>318</v>
      </c>
      <c r="M50" s="126">
        <v>327</v>
      </c>
      <c r="N50" s="299">
        <v>306</v>
      </c>
      <c r="O50" s="299">
        <v>310</v>
      </c>
      <c r="P50" s="299">
        <v>322</v>
      </c>
      <c r="Q50" s="299">
        <v>338</v>
      </c>
      <c r="R50" s="299">
        <v>353</v>
      </c>
      <c r="S50" s="133">
        <f t="shared" si="0"/>
        <v>0.9219358040168194</v>
      </c>
      <c r="T50" s="131">
        <f t="shared" si="1"/>
        <v>15</v>
      </c>
      <c r="U50" s="148">
        <f t="shared" si="2"/>
        <v>4.4378698224851965</v>
      </c>
    </row>
    <row r="51" spans="1:21" ht="12" customHeight="1">
      <c r="A51" s="125" t="s">
        <v>24</v>
      </c>
      <c r="B51" s="188">
        <v>1486</v>
      </c>
      <c r="C51" s="188">
        <v>1515</v>
      </c>
      <c r="D51" s="126">
        <v>1544</v>
      </c>
      <c r="E51" s="126">
        <v>1581</v>
      </c>
      <c r="F51" s="126">
        <v>1552</v>
      </c>
      <c r="G51" s="126">
        <v>1544</v>
      </c>
      <c r="H51" s="126">
        <v>1564</v>
      </c>
      <c r="I51" s="126">
        <v>1547</v>
      </c>
      <c r="J51" s="126">
        <v>1583</v>
      </c>
      <c r="K51" s="126">
        <v>1628</v>
      </c>
      <c r="L51" s="126">
        <v>1610</v>
      </c>
      <c r="M51" s="126">
        <v>1650</v>
      </c>
      <c r="N51" s="299">
        <v>1661</v>
      </c>
      <c r="O51" s="299">
        <v>1724</v>
      </c>
      <c r="P51" s="299">
        <v>1728</v>
      </c>
      <c r="Q51" s="299">
        <v>1741</v>
      </c>
      <c r="R51" s="299">
        <v>1746</v>
      </c>
      <c r="S51" s="133">
        <f t="shared" si="0"/>
        <v>4.5600564130690273</v>
      </c>
      <c r="T51" s="131">
        <f t="shared" si="1"/>
        <v>5</v>
      </c>
      <c r="U51" s="148">
        <f t="shared" si="2"/>
        <v>0.28719126938541173</v>
      </c>
    </row>
    <row r="52" spans="1:21" ht="12" customHeight="1">
      <c r="A52" s="125" t="s">
        <v>28</v>
      </c>
      <c r="B52" s="188">
        <v>1425</v>
      </c>
      <c r="C52" s="188">
        <v>1452</v>
      </c>
      <c r="D52" s="126">
        <v>1454</v>
      </c>
      <c r="E52" s="126">
        <v>1435</v>
      </c>
      <c r="F52" s="126">
        <v>1408</v>
      </c>
      <c r="G52" s="126">
        <v>1435</v>
      </c>
      <c r="H52" s="126">
        <v>1461</v>
      </c>
      <c r="I52" s="126">
        <v>1459</v>
      </c>
      <c r="J52" s="126">
        <v>1564</v>
      </c>
      <c r="K52" s="126">
        <v>1615</v>
      </c>
      <c r="L52" s="126">
        <v>1609</v>
      </c>
      <c r="M52" s="126">
        <v>1636</v>
      </c>
      <c r="N52" s="299">
        <v>1619</v>
      </c>
      <c r="O52" s="299">
        <v>1709</v>
      </c>
      <c r="P52" s="299">
        <v>1687</v>
      </c>
      <c r="Q52" s="299">
        <v>1690</v>
      </c>
      <c r="R52" s="299">
        <v>1692</v>
      </c>
      <c r="S52" s="133">
        <f t="shared" si="0"/>
        <v>4.4190237404998829</v>
      </c>
      <c r="T52" s="131">
        <f t="shared" si="1"/>
        <v>2</v>
      </c>
      <c r="U52" s="148">
        <f t="shared" si="2"/>
        <v>0.11834319526626835</v>
      </c>
    </row>
    <row r="53" spans="1:21" ht="12" customHeight="1">
      <c r="A53" s="125" t="s">
        <v>42</v>
      </c>
      <c r="B53" s="188">
        <v>744</v>
      </c>
      <c r="C53" s="188">
        <v>739</v>
      </c>
      <c r="D53" s="126">
        <v>724</v>
      </c>
      <c r="E53" s="126">
        <v>750</v>
      </c>
      <c r="F53" s="126">
        <v>721</v>
      </c>
      <c r="G53" s="126">
        <v>745</v>
      </c>
      <c r="H53" s="126">
        <v>725</v>
      </c>
      <c r="I53" s="126">
        <v>738</v>
      </c>
      <c r="J53" s="126">
        <v>734</v>
      </c>
      <c r="K53" s="126">
        <v>740</v>
      </c>
      <c r="L53" s="126">
        <v>739</v>
      </c>
      <c r="M53" s="126">
        <v>776</v>
      </c>
      <c r="N53" s="299">
        <v>779</v>
      </c>
      <c r="O53" s="299">
        <v>801</v>
      </c>
      <c r="P53" s="299">
        <v>832</v>
      </c>
      <c r="Q53" s="299">
        <v>833</v>
      </c>
      <c r="R53" s="299">
        <v>838</v>
      </c>
      <c r="S53" s="133">
        <f t="shared" si="0"/>
        <v>2.1886181409804384</v>
      </c>
      <c r="T53" s="131">
        <f t="shared" si="1"/>
        <v>5</v>
      </c>
      <c r="U53" s="148">
        <f t="shared" si="2"/>
        <v>0.60024009603840689</v>
      </c>
    </row>
    <row r="54" spans="1:21" ht="12" customHeight="1">
      <c r="A54" s="125" t="s">
        <v>18</v>
      </c>
      <c r="B54" s="188">
        <v>2531</v>
      </c>
      <c r="C54" s="188">
        <v>2496</v>
      </c>
      <c r="D54" s="126">
        <v>2462</v>
      </c>
      <c r="E54" s="126">
        <v>2528</v>
      </c>
      <c r="F54" s="126">
        <v>2507</v>
      </c>
      <c r="G54" s="126">
        <v>2368</v>
      </c>
      <c r="H54" s="126">
        <v>2662</v>
      </c>
      <c r="I54" s="126">
        <v>2623</v>
      </c>
      <c r="J54" s="126">
        <v>2715</v>
      </c>
      <c r="K54" s="126">
        <v>2722</v>
      </c>
      <c r="L54" s="126">
        <v>2778</v>
      </c>
      <c r="M54" s="126">
        <v>2797</v>
      </c>
      <c r="N54" s="299">
        <v>2746</v>
      </c>
      <c r="O54" s="299">
        <v>2806</v>
      </c>
      <c r="P54" s="299">
        <v>2760</v>
      </c>
      <c r="Q54" s="299">
        <v>2728</v>
      </c>
      <c r="R54" s="299">
        <v>2627</v>
      </c>
      <c r="S54" s="133">
        <f t="shared" si="0"/>
        <v>6.8609783488730436</v>
      </c>
      <c r="T54" s="131">
        <f t="shared" si="1"/>
        <v>-101</v>
      </c>
      <c r="U54" s="148">
        <f t="shared" si="2"/>
        <v>-3.7023460410557152</v>
      </c>
    </row>
    <row r="55" spans="1:21" ht="12" customHeight="1">
      <c r="A55" s="125" t="s">
        <v>19</v>
      </c>
      <c r="B55" s="188">
        <v>2640</v>
      </c>
      <c r="C55" s="188">
        <v>2630</v>
      </c>
      <c r="D55" s="126">
        <v>2647</v>
      </c>
      <c r="E55" s="126">
        <v>2665</v>
      </c>
      <c r="F55" s="126">
        <v>2616</v>
      </c>
      <c r="G55" s="126">
        <v>2500</v>
      </c>
      <c r="H55" s="126">
        <v>2527</v>
      </c>
      <c r="I55" s="126">
        <v>2503</v>
      </c>
      <c r="J55" s="126">
        <v>2636</v>
      </c>
      <c r="K55" s="126">
        <v>2670</v>
      </c>
      <c r="L55" s="126">
        <v>2723</v>
      </c>
      <c r="M55" s="126">
        <v>2714</v>
      </c>
      <c r="N55" s="299">
        <v>2637</v>
      </c>
      <c r="O55" s="299">
        <v>2652</v>
      </c>
      <c r="P55" s="299">
        <v>2618</v>
      </c>
      <c r="Q55" s="299">
        <v>2546</v>
      </c>
      <c r="R55" s="299">
        <v>2484</v>
      </c>
      <c r="S55" s="133">
        <f t="shared" si="0"/>
        <v>6.4875029381806781</v>
      </c>
      <c r="T55" s="131">
        <f t="shared" si="1"/>
        <v>-62</v>
      </c>
      <c r="U55" s="148">
        <f t="shared" si="2"/>
        <v>-2.4351924587588392</v>
      </c>
    </row>
    <row r="56" spans="1:21" ht="12" customHeight="1">
      <c r="A56" s="125" t="s">
        <v>144</v>
      </c>
      <c r="B56" s="188">
        <v>665</v>
      </c>
      <c r="C56" s="188">
        <v>685</v>
      </c>
      <c r="D56" s="126">
        <v>672</v>
      </c>
      <c r="E56" s="126">
        <v>646</v>
      </c>
      <c r="F56" s="126">
        <v>649</v>
      </c>
      <c r="G56" s="126">
        <v>633</v>
      </c>
      <c r="H56" s="126">
        <v>610</v>
      </c>
      <c r="I56" s="126">
        <v>616</v>
      </c>
      <c r="J56" s="126">
        <v>640</v>
      </c>
      <c r="K56" s="126">
        <v>636</v>
      </c>
      <c r="L56" s="126">
        <v>631</v>
      </c>
      <c r="M56" s="126">
        <v>655</v>
      </c>
      <c r="N56" s="299">
        <v>714</v>
      </c>
      <c r="O56" s="299">
        <v>745</v>
      </c>
      <c r="P56" s="299">
        <v>726</v>
      </c>
      <c r="Q56" s="299">
        <v>730</v>
      </c>
      <c r="R56" s="299">
        <v>734</v>
      </c>
      <c r="S56" s="133">
        <f t="shared" si="0"/>
        <v>1.9169996604768993</v>
      </c>
      <c r="T56" s="131">
        <f t="shared" si="1"/>
        <v>4</v>
      </c>
      <c r="U56" s="148">
        <f t="shared" si="2"/>
        <v>0.5479452054794498</v>
      </c>
    </row>
    <row r="57" spans="1:21" ht="12" customHeight="1">
      <c r="A57" s="125" t="s">
        <v>40</v>
      </c>
      <c r="B57" s="188">
        <v>1480</v>
      </c>
      <c r="C57" s="188">
        <v>1452</v>
      </c>
      <c r="D57" s="126">
        <v>1408</v>
      </c>
      <c r="E57" s="126">
        <v>1423</v>
      </c>
      <c r="F57" s="126">
        <v>1405</v>
      </c>
      <c r="G57" s="126">
        <v>1435</v>
      </c>
      <c r="H57" s="126">
        <v>1459</v>
      </c>
      <c r="I57" s="126">
        <v>1458</v>
      </c>
      <c r="J57" s="126">
        <v>1464</v>
      </c>
      <c r="K57" s="126">
        <v>1470</v>
      </c>
      <c r="L57" s="126">
        <v>1473</v>
      </c>
      <c r="M57" s="126">
        <v>1489</v>
      </c>
      <c r="N57" s="299">
        <v>1432</v>
      </c>
      <c r="O57" s="299">
        <v>1391</v>
      </c>
      <c r="P57" s="299">
        <v>1367</v>
      </c>
      <c r="Q57" s="299">
        <v>1363</v>
      </c>
      <c r="R57" s="299">
        <v>1340</v>
      </c>
      <c r="S57" s="133">
        <f t="shared" si="0"/>
        <v>3.499699652641751</v>
      </c>
      <c r="T57" s="131">
        <f t="shared" si="1"/>
        <v>-23</v>
      </c>
      <c r="U57" s="148">
        <f t="shared" si="2"/>
        <v>-1.6874541452677971</v>
      </c>
    </row>
    <row r="58" spans="1:21" ht="12" customHeight="1">
      <c r="A58" s="125" t="s">
        <v>41</v>
      </c>
      <c r="B58" s="188">
        <v>1127</v>
      </c>
      <c r="C58" s="188">
        <v>1122</v>
      </c>
      <c r="D58" s="126">
        <v>1115</v>
      </c>
      <c r="E58" s="126">
        <v>1114</v>
      </c>
      <c r="F58" s="126">
        <v>1089</v>
      </c>
      <c r="G58" s="126">
        <v>1048</v>
      </c>
      <c r="H58" s="126">
        <v>1020</v>
      </c>
      <c r="I58" s="126">
        <v>1032</v>
      </c>
      <c r="J58" s="126">
        <v>1075</v>
      </c>
      <c r="K58" s="126">
        <v>1082</v>
      </c>
      <c r="L58" s="126">
        <v>1099</v>
      </c>
      <c r="M58" s="126">
        <v>1104</v>
      </c>
      <c r="N58" s="299">
        <v>1115</v>
      </c>
      <c r="O58" s="299">
        <v>1115</v>
      </c>
      <c r="P58" s="299">
        <v>1109</v>
      </c>
      <c r="Q58" s="299">
        <v>1121</v>
      </c>
      <c r="R58" s="299">
        <v>1106</v>
      </c>
      <c r="S58" s="133">
        <f t="shared" si="0"/>
        <v>2.8885580715087884</v>
      </c>
      <c r="T58" s="131">
        <f t="shared" si="1"/>
        <v>-15</v>
      </c>
      <c r="U58" s="148">
        <f t="shared" si="2"/>
        <v>-1.338090990187335</v>
      </c>
    </row>
    <row r="59" spans="1:21" ht="12" customHeight="1">
      <c r="A59" s="125" t="s">
        <v>148</v>
      </c>
      <c r="B59" s="188" t="s">
        <v>149</v>
      </c>
      <c r="C59" s="188" t="s">
        <v>149</v>
      </c>
      <c r="D59" s="320" t="s">
        <v>149</v>
      </c>
      <c r="E59" s="320" t="s">
        <v>149</v>
      </c>
      <c r="F59" s="320" t="s">
        <v>149</v>
      </c>
      <c r="G59" s="320" t="s">
        <v>149</v>
      </c>
      <c r="H59" s="126">
        <v>856</v>
      </c>
      <c r="I59" s="126">
        <v>689</v>
      </c>
      <c r="J59" s="320">
        <v>732</v>
      </c>
      <c r="K59" s="320">
        <v>716</v>
      </c>
      <c r="L59" s="320">
        <v>765</v>
      </c>
      <c r="M59" s="320">
        <v>776</v>
      </c>
      <c r="N59" s="299">
        <v>799</v>
      </c>
      <c r="O59" s="299">
        <v>877</v>
      </c>
      <c r="P59" s="299">
        <v>921</v>
      </c>
      <c r="Q59" s="299">
        <v>912</v>
      </c>
      <c r="R59" s="299">
        <v>916</v>
      </c>
      <c r="S59" s="133">
        <f t="shared" si="0"/>
        <v>2.3923320013580924</v>
      </c>
      <c r="T59" s="131">
        <f t="shared" si="1"/>
        <v>4</v>
      </c>
      <c r="U59" s="148">
        <f t="shared" si="2"/>
        <v>0.43859649122806044</v>
      </c>
    </row>
    <row r="60" spans="1:21" ht="15" customHeight="1">
      <c r="A60" s="166" t="s">
        <v>21</v>
      </c>
      <c r="B60" s="190">
        <v>34123</v>
      </c>
      <c r="C60" s="190">
        <v>34428</v>
      </c>
      <c r="D60" s="190">
        <v>34462</v>
      </c>
      <c r="E60" s="190">
        <v>34825</v>
      </c>
      <c r="F60" s="190">
        <v>34820</v>
      </c>
      <c r="G60" s="190">
        <v>34881</v>
      </c>
      <c r="H60" s="190">
        <v>35348</v>
      </c>
      <c r="I60" s="196">
        <v>35275</v>
      </c>
      <c r="J60" s="190">
        <v>36394</v>
      </c>
      <c r="K60" s="190">
        <f t="shared" ref="K60:O60" si="3">SUM(K40:K59)</f>
        <v>36906</v>
      </c>
      <c r="L60" s="190">
        <f t="shared" si="3"/>
        <v>37462</v>
      </c>
      <c r="M60" s="190">
        <f t="shared" si="3"/>
        <v>37907</v>
      </c>
      <c r="N60" s="128">
        <f t="shared" si="3"/>
        <v>37584</v>
      </c>
      <c r="O60" s="128">
        <f t="shared" si="3"/>
        <v>38493</v>
      </c>
      <c r="P60" s="128">
        <f t="shared" ref="P60" si="4">SUM(P40:P59)</f>
        <v>38412</v>
      </c>
      <c r="Q60" s="128">
        <v>38415</v>
      </c>
      <c r="R60" s="128">
        <v>38289</v>
      </c>
      <c r="S60" s="149">
        <f t="shared" si="0"/>
        <v>100</v>
      </c>
      <c r="T60" s="128">
        <f t="shared" si="1"/>
        <v>-126</v>
      </c>
      <c r="U60" s="336">
        <f t="shared" si="2"/>
        <v>-0.32799687622022677</v>
      </c>
    </row>
    <row r="61" spans="1:21" ht="15" customHeight="1">
      <c r="A61" s="166" t="s">
        <v>38</v>
      </c>
      <c r="B61" s="190">
        <v>157342</v>
      </c>
      <c r="C61" s="190">
        <v>159404</v>
      </c>
      <c r="D61" s="190">
        <v>159356</v>
      </c>
      <c r="E61" s="190">
        <v>158498</v>
      </c>
      <c r="F61" s="190">
        <v>158016</v>
      </c>
      <c r="G61" s="190">
        <v>158418</v>
      </c>
      <c r="H61" s="190">
        <v>161642</v>
      </c>
      <c r="I61" s="321">
        <v>162041</v>
      </c>
      <c r="J61" s="190">
        <v>165861</v>
      </c>
      <c r="K61" s="190">
        <v>168054</v>
      </c>
      <c r="L61" s="190">
        <v>170048</v>
      </c>
      <c r="M61" s="190">
        <v>172162</v>
      </c>
      <c r="N61" s="239">
        <v>172507</v>
      </c>
      <c r="O61" s="239">
        <v>176599</v>
      </c>
      <c r="P61" s="239">
        <v>176328</v>
      </c>
      <c r="Q61" s="239">
        <v>175233</v>
      </c>
      <c r="R61" s="239">
        <v>173596</v>
      </c>
      <c r="S61" s="335"/>
      <c r="T61" s="128">
        <f t="shared" si="1"/>
        <v>-1637</v>
      </c>
      <c r="U61" s="336">
        <f t="shared" si="2"/>
        <v>-0.93418477113329512</v>
      </c>
    </row>
    <row r="62" spans="1:21" ht="15" customHeight="1">
      <c r="A62" s="166" t="s">
        <v>39</v>
      </c>
      <c r="B62" s="190">
        <v>78257</v>
      </c>
      <c r="C62" s="190">
        <v>79566</v>
      </c>
      <c r="D62" s="190">
        <v>80618</v>
      </c>
      <c r="E62" s="190">
        <v>81076</v>
      </c>
      <c r="F62" s="190">
        <v>80722</v>
      </c>
      <c r="G62" s="190">
        <v>80839</v>
      </c>
      <c r="H62" s="190">
        <v>83245</v>
      </c>
      <c r="I62" s="196">
        <v>83745</v>
      </c>
      <c r="J62" s="190">
        <v>86585</v>
      </c>
      <c r="K62" s="190">
        <v>87836</v>
      </c>
      <c r="L62" s="190">
        <v>88180</v>
      </c>
      <c r="M62" s="190">
        <v>88515</v>
      </c>
      <c r="N62" s="167">
        <v>88259</v>
      </c>
      <c r="O62" s="167">
        <v>90601</v>
      </c>
      <c r="P62" s="167">
        <v>90614</v>
      </c>
      <c r="Q62" s="167">
        <v>89683</v>
      </c>
      <c r="R62" s="167">
        <v>89160</v>
      </c>
      <c r="S62" s="303"/>
      <c r="T62" s="128">
        <f t="shared" si="1"/>
        <v>-523</v>
      </c>
      <c r="U62" s="336">
        <f t="shared" si="2"/>
        <v>-0.58316514835587974</v>
      </c>
    </row>
    <row r="63" spans="1:21" s="6" customFormat="1" ht="15" customHeight="1">
      <c r="A63" s="166" t="s">
        <v>71</v>
      </c>
      <c r="B63" s="190">
        <v>269736</v>
      </c>
      <c r="C63" s="190">
        <v>273398</v>
      </c>
      <c r="D63" s="190">
        <v>274436</v>
      </c>
      <c r="E63" s="190">
        <v>274399</v>
      </c>
      <c r="F63" s="190">
        <v>273558</v>
      </c>
      <c r="G63" s="190">
        <v>274138</v>
      </c>
      <c r="H63" s="190">
        <v>279379</v>
      </c>
      <c r="I63" s="196">
        <v>281061</v>
      </c>
      <c r="J63" s="190">
        <v>288840</v>
      </c>
      <c r="K63" s="190">
        <f t="shared" ref="K63:O63" si="5">SUM(K60:K62)</f>
        <v>292796</v>
      </c>
      <c r="L63" s="190">
        <f t="shared" si="5"/>
        <v>295690</v>
      </c>
      <c r="M63" s="190">
        <f t="shared" si="5"/>
        <v>298584</v>
      </c>
      <c r="N63" s="167">
        <f t="shared" si="5"/>
        <v>298350</v>
      </c>
      <c r="O63" s="167">
        <f t="shared" si="5"/>
        <v>305693</v>
      </c>
      <c r="P63" s="167">
        <f t="shared" ref="P63" si="6">SUM(P60:P62)</f>
        <v>305354</v>
      </c>
      <c r="Q63" s="167">
        <v>303331</v>
      </c>
      <c r="R63" s="167">
        <v>301045</v>
      </c>
      <c r="S63" s="303"/>
      <c r="T63" s="128">
        <f t="shared" si="1"/>
        <v>-2286</v>
      </c>
      <c r="U63" s="336">
        <f t="shared" si="2"/>
        <v>-0.75363217079691402</v>
      </c>
    </row>
    <row r="64" spans="1:21" s="118" customFormat="1" ht="15" customHeight="1">
      <c r="A64" s="194" t="s">
        <v>72</v>
      </c>
      <c r="B64" s="197">
        <v>12.739202769343249</v>
      </c>
      <c r="C64" s="197">
        <v>12.592630523997981</v>
      </c>
      <c r="D64" s="197">
        <v>12.691372781970781</v>
      </c>
      <c r="E64" s="197">
        <v>12.691372781970781</v>
      </c>
      <c r="F64" s="197">
        <v>12.728562133075986</v>
      </c>
      <c r="G64" s="197">
        <v>12.723883591475825</v>
      </c>
      <c r="H64" s="197">
        <v>12.345952988592558</v>
      </c>
      <c r="I64" s="283">
        <v>12.550656263231113</v>
      </c>
      <c r="J64" s="197">
        <v>12.60005539398975</v>
      </c>
      <c r="K64" s="197">
        <f t="shared" ref="K64:R64" si="7">K60/K63*100</f>
        <v>12.604680391808632</v>
      </c>
      <c r="L64" s="197">
        <f t="shared" si="7"/>
        <v>12.669349656735093</v>
      </c>
      <c r="M64" s="197">
        <f t="shared" si="7"/>
        <v>12.695589850762264</v>
      </c>
      <c r="N64" s="304">
        <f t="shared" si="7"/>
        <v>12.597285067873305</v>
      </c>
      <c r="O64" s="304">
        <f t="shared" si="7"/>
        <v>12.592044960139749</v>
      </c>
      <c r="P64" s="304">
        <f t="shared" ref="P64" si="8">P60/P63*100</f>
        <v>12.579497894247332</v>
      </c>
      <c r="Q64" s="304">
        <f t="shared" si="7"/>
        <v>12.664383132617504</v>
      </c>
      <c r="R64" s="304">
        <f t="shared" si="7"/>
        <v>12.718696540384327</v>
      </c>
      <c r="S64" s="282"/>
      <c r="T64" s="259"/>
      <c r="U64" s="176"/>
    </row>
    <row r="65" spans="1:16" s="80" customFormat="1" ht="9" customHeight="1">
      <c r="A65" s="457" t="s">
        <v>151</v>
      </c>
      <c r="B65" s="457"/>
      <c r="C65" s="457"/>
      <c r="D65" s="457"/>
      <c r="E65" s="457"/>
      <c r="F65" s="457"/>
      <c r="G65" s="457"/>
      <c r="H65" s="457"/>
      <c r="I65" s="457"/>
      <c r="J65" s="457"/>
      <c r="K65" s="457"/>
      <c r="L65" s="457"/>
      <c r="M65" s="457"/>
      <c r="N65" s="457"/>
      <c r="O65" s="457"/>
      <c r="P65" s="105"/>
    </row>
    <row r="66" spans="1:16" s="80" customFormat="1" ht="9" customHeight="1">
      <c r="A66" s="80" t="s">
        <v>58</v>
      </c>
      <c r="B66" s="89"/>
      <c r="C66" s="89"/>
      <c r="D66" s="106"/>
      <c r="E66" s="106"/>
      <c r="I66" s="89"/>
      <c r="J66" s="89"/>
      <c r="K66" s="89"/>
      <c r="L66" s="89"/>
      <c r="M66" s="89"/>
      <c r="N66" s="89"/>
      <c r="O66" s="89"/>
      <c r="P66" s="89"/>
    </row>
    <row r="67" spans="1:16" s="84" customFormat="1" ht="9" customHeight="1">
      <c r="A67" s="84" t="s">
        <v>159</v>
      </c>
      <c r="B67" s="90"/>
      <c r="C67" s="90"/>
      <c r="D67" s="90"/>
      <c r="E67" s="90"/>
      <c r="F67" s="90"/>
      <c r="G67" s="90"/>
      <c r="J67" s="224"/>
      <c r="K67" s="90"/>
      <c r="L67" s="90"/>
      <c r="M67" s="90"/>
      <c r="N67" s="90"/>
      <c r="O67" s="90"/>
      <c r="P67" s="90"/>
    </row>
    <row r="68" spans="1:16" ht="11.25" customHeight="1">
      <c r="J68" s="224"/>
    </row>
    <row r="69" spans="1:16">
      <c r="J69" s="225"/>
    </row>
    <row r="70" spans="1:16">
      <c r="J70" s="226"/>
    </row>
  </sheetData>
  <mergeCells count="39">
    <mergeCell ref="S38:S39"/>
    <mergeCell ref="T38:U38"/>
    <mergeCell ref="P38:P39"/>
    <mergeCell ref="A65:O65"/>
    <mergeCell ref="D38:D39"/>
    <mergeCell ref="E38:E39"/>
    <mergeCell ref="F38:F39"/>
    <mergeCell ref="G38:G39"/>
    <mergeCell ref="H38:H39"/>
    <mergeCell ref="I38:I39"/>
    <mergeCell ref="A38:A39"/>
    <mergeCell ref="B38:B39"/>
    <mergeCell ref="C38:C39"/>
    <mergeCell ref="L38:L39"/>
    <mergeCell ref="M38:M39"/>
    <mergeCell ref="N38:N39"/>
    <mergeCell ref="J7:J8"/>
    <mergeCell ref="K7:K8"/>
    <mergeCell ref="L7:L8"/>
    <mergeCell ref="C7:C8"/>
    <mergeCell ref="A7:A8"/>
    <mergeCell ref="B7:B8"/>
    <mergeCell ref="D7:D8"/>
    <mergeCell ref="Q38:Q39"/>
    <mergeCell ref="E7:E8"/>
    <mergeCell ref="Q7:Q8"/>
    <mergeCell ref="F7:F8"/>
    <mergeCell ref="R38:R39"/>
    <mergeCell ref="N7:N8"/>
    <mergeCell ref="P7:P8"/>
    <mergeCell ref="O7:O8"/>
    <mergeCell ref="M7:M8"/>
    <mergeCell ref="K38:K39"/>
    <mergeCell ref="J38:J39"/>
    <mergeCell ref="O38:O39"/>
    <mergeCell ref="A34:O34"/>
    <mergeCell ref="G7:G8"/>
    <mergeCell ref="H7:H8"/>
    <mergeCell ref="I7:I8"/>
  </mergeCells>
  <hyperlinks>
    <hyperlink ref="Q1" location="F!A1" display="Retour au menu" xr:uid="{00000000-0004-0000-0F00-000000000000}"/>
  </hyperlinks>
  <pageMargins left="0.7" right="0.7" top="0.75" bottom="0.75" header="0.3" footer="0.3"/>
  <pageSetup paperSize="9" scale="69" fitToHeight="2" orientation="landscape" r:id="rId1"/>
  <headerFooter alignWithMargins="0">
    <oddFooter>&amp;L&amp;8&amp;K002060Le marché du travail bruxellois : Données statistiques - Caractéristiques des communes de la Région bruxelloise
Elaboration : view.brussels, www.actiris.be&amp;R&amp;8F &amp;P</oddFooter>
  </headerFooter>
  <rowBreaks count="1" manualBreakCount="1">
    <brk id="36" max="20"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L64"/>
  <sheetViews>
    <sheetView showGridLines="0" zoomScaleNormal="100" zoomScaleSheetLayoutView="80" workbookViewId="0"/>
  </sheetViews>
  <sheetFormatPr baseColWidth="10" defaultColWidth="10.28515625" defaultRowHeight="11.25"/>
  <cols>
    <col min="1" max="1" width="23" style="103" customWidth="1"/>
    <col min="2" max="7" width="12.7109375" style="5" customWidth="1"/>
    <col min="8" max="8" width="20.7109375" style="5" customWidth="1"/>
    <col min="9" max="9" width="11.7109375" style="5" customWidth="1"/>
    <col min="10" max="16384" width="10.28515625" style="5"/>
  </cols>
  <sheetData>
    <row r="1" spans="1:10" ht="23.25">
      <c r="A1" s="55" t="s">
        <v>109</v>
      </c>
      <c r="I1" s="53" t="s">
        <v>107</v>
      </c>
    </row>
    <row r="2" spans="1:10" ht="3" customHeight="1"/>
    <row r="3" spans="1:10" s="19" customFormat="1" ht="15.75" customHeight="1">
      <c r="A3" s="62" t="s">
        <v>119</v>
      </c>
    </row>
    <row r="4" spans="1:10" s="19" customFormat="1" ht="4.5" customHeight="1">
      <c r="A4" s="62"/>
    </row>
    <row r="5" spans="1:10" ht="12.75">
      <c r="A5" s="87" t="s">
        <v>200</v>
      </c>
      <c r="B5" s="87"/>
      <c r="C5" s="87"/>
      <c r="D5" s="87"/>
      <c r="E5" s="87"/>
      <c r="F5" s="87"/>
      <c r="G5" s="87"/>
      <c r="H5" s="87"/>
      <c r="I5" s="87"/>
    </row>
    <row r="7" spans="1:10" ht="11.25" customHeight="1">
      <c r="A7" s="460" t="s">
        <v>59</v>
      </c>
      <c r="B7" s="462" t="s">
        <v>8</v>
      </c>
      <c r="C7" s="464" t="s">
        <v>104</v>
      </c>
      <c r="D7" s="465"/>
      <c r="E7" s="466"/>
      <c r="F7" s="464" t="s">
        <v>105</v>
      </c>
      <c r="G7" s="466"/>
      <c r="H7" s="458" t="s">
        <v>122</v>
      </c>
      <c r="I7" s="6"/>
    </row>
    <row r="8" spans="1:10">
      <c r="A8" s="461"/>
      <c r="B8" s="463"/>
      <c r="C8" s="201" t="s">
        <v>68</v>
      </c>
      <c r="D8" s="206" t="s">
        <v>49</v>
      </c>
      <c r="E8" s="337" t="s">
        <v>30</v>
      </c>
      <c r="F8" s="338" t="s">
        <v>64</v>
      </c>
      <c r="G8" s="338" t="s">
        <v>65</v>
      </c>
      <c r="H8" s="459"/>
      <c r="I8" s="98"/>
    </row>
    <row r="9" spans="1:10">
      <c r="A9" s="125" t="s">
        <v>9</v>
      </c>
      <c r="B9" s="126">
        <v>2990</v>
      </c>
      <c r="C9" s="289">
        <v>2820</v>
      </c>
      <c r="D9" s="289">
        <v>124</v>
      </c>
      <c r="E9" s="289">
        <v>46</v>
      </c>
      <c r="F9" s="289">
        <v>2731</v>
      </c>
      <c r="G9" s="289">
        <v>259</v>
      </c>
      <c r="H9" s="189">
        <f>'F.4.3'!K9/'F.5.2'!B9</f>
        <v>18.316053511705686</v>
      </c>
      <c r="I9" s="322"/>
      <c r="J9" s="352"/>
    </row>
    <row r="10" spans="1:10">
      <c r="A10" s="125" t="s">
        <v>10</v>
      </c>
      <c r="B10" s="126">
        <v>884</v>
      </c>
      <c r="C10" s="289">
        <v>829</v>
      </c>
      <c r="D10" s="289">
        <v>48</v>
      </c>
      <c r="E10" s="289">
        <v>7</v>
      </c>
      <c r="F10" s="289">
        <v>793</v>
      </c>
      <c r="G10" s="289">
        <v>91</v>
      </c>
      <c r="H10" s="189">
        <f>'F.4.3'!K10/'F.5.2'!B10</f>
        <v>16.778280542986426</v>
      </c>
      <c r="I10" s="322"/>
      <c r="J10" s="352"/>
    </row>
    <row r="11" spans="1:10">
      <c r="A11" s="125" t="s">
        <v>23</v>
      </c>
      <c r="B11" s="126">
        <v>594</v>
      </c>
      <c r="C11" s="289">
        <v>561</v>
      </c>
      <c r="D11" s="289">
        <v>28</v>
      </c>
      <c r="E11" s="289">
        <v>5</v>
      </c>
      <c r="F11" s="289">
        <v>530</v>
      </c>
      <c r="G11" s="289">
        <v>64</v>
      </c>
      <c r="H11" s="189">
        <f>'F.4.3'!K11/'F.5.2'!B11</f>
        <v>16.343434343434343</v>
      </c>
      <c r="I11" s="322"/>
      <c r="J11" s="352"/>
    </row>
    <row r="12" spans="1:10">
      <c r="A12" s="125" t="s">
        <v>11</v>
      </c>
      <c r="B12" s="126">
        <v>11167</v>
      </c>
      <c r="C12" s="289">
        <v>10452</v>
      </c>
      <c r="D12" s="289">
        <v>518</v>
      </c>
      <c r="E12" s="289">
        <v>197</v>
      </c>
      <c r="F12" s="289">
        <v>10023</v>
      </c>
      <c r="G12" s="289">
        <v>1144</v>
      </c>
      <c r="H12" s="189">
        <f>'F.4.3'!K12/'F.5.2'!B12</f>
        <v>22.047550819378525</v>
      </c>
      <c r="I12" s="322"/>
      <c r="J12" s="352"/>
    </row>
    <row r="13" spans="1:10">
      <c r="A13" s="125" t="s">
        <v>12</v>
      </c>
      <c r="B13" s="126">
        <v>1569</v>
      </c>
      <c r="C13" s="289">
        <v>1507</v>
      </c>
      <c r="D13" s="289">
        <v>51</v>
      </c>
      <c r="E13" s="289">
        <v>11</v>
      </c>
      <c r="F13" s="289">
        <v>1449</v>
      </c>
      <c r="G13" s="289">
        <v>120</v>
      </c>
      <c r="H13" s="189">
        <f>'F.4.3'!K13/'F.5.2'!B13</f>
        <v>12.636711281070745</v>
      </c>
      <c r="I13" s="322"/>
      <c r="J13" s="352"/>
    </row>
    <row r="14" spans="1:10">
      <c r="A14" s="125" t="s">
        <v>13</v>
      </c>
      <c r="B14" s="126">
        <v>898</v>
      </c>
      <c r="C14" s="289">
        <v>835</v>
      </c>
      <c r="D14" s="289">
        <v>51</v>
      </c>
      <c r="E14" s="289">
        <v>12</v>
      </c>
      <c r="F14" s="289">
        <v>796</v>
      </c>
      <c r="G14" s="289">
        <v>102</v>
      </c>
      <c r="H14" s="189">
        <f>'F.4.3'!K14/'F.5.2'!B14</f>
        <v>24.201559020044545</v>
      </c>
      <c r="I14" s="322"/>
      <c r="J14" s="352"/>
    </row>
    <row r="15" spans="1:10">
      <c r="A15" s="125" t="s">
        <v>14</v>
      </c>
      <c r="B15" s="126">
        <v>1209</v>
      </c>
      <c r="C15" s="289">
        <v>1164</v>
      </c>
      <c r="D15" s="289">
        <v>35</v>
      </c>
      <c r="E15" s="289">
        <v>10</v>
      </c>
      <c r="F15" s="289">
        <v>1090</v>
      </c>
      <c r="G15" s="289">
        <v>119</v>
      </c>
      <c r="H15" s="189">
        <f>'F.4.3'!K15/'F.5.2'!B15</f>
        <v>13.080231596360628</v>
      </c>
      <c r="I15" s="322"/>
      <c r="J15" s="352"/>
    </row>
    <row r="16" spans="1:10">
      <c r="A16" s="125" t="s">
        <v>15</v>
      </c>
      <c r="B16" s="126">
        <v>373</v>
      </c>
      <c r="C16" s="289">
        <v>356</v>
      </c>
      <c r="D16" s="289">
        <v>16</v>
      </c>
      <c r="E16" s="289">
        <v>1</v>
      </c>
      <c r="F16" s="289">
        <v>327</v>
      </c>
      <c r="G16" s="289">
        <v>46</v>
      </c>
      <c r="H16" s="189">
        <f>'F.4.3'!K16/'F.5.2'!B16</f>
        <v>9.8793565683646118</v>
      </c>
      <c r="I16" s="322"/>
      <c r="J16" s="352"/>
    </row>
    <row r="17" spans="1:12" ht="9.75" customHeight="1">
      <c r="A17" s="125" t="s">
        <v>5</v>
      </c>
      <c r="B17" s="126">
        <v>3896</v>
      </c>
      <c r="C17" s="289">
        <v>3781</v>
      </c>
      <c r="D17" s="289">
        <v>95</v>
      </c>
      <c r="E17" s="289">
        <v>20</v>
      </c>
      <c r="F17" s="289">
        <v>3747</v>
      </c>
      <c r="G17" s="289">
        <v>149</v>
      </c>
      <c r="H17" s="189">
        <f>'F.4.3'!K17/'F.5.2'!B17</f>
        <v>10.552618069815194</v>
      </c>
      <c r="I17" s="322"/>
      <c r="J17" s="352"/>
    </row>
    <row r="18" spans="1:12" ht="12" customHeight="1">
      <c r="A18" s="125" t="s">
        <v>16</v>
      </c>
      <c r="B18" s="126">
        <v>873</v>
      </c>
      <c r="C18" s="289">
        <v>823</v>
      </c>
      <c r="D18" s="289">
        <v>43</v>
      </c>
      <c r="E18" s="289">
        <v>7</v>
      </c>
      <c r="F18" s="289">
        <v>777</v>
      </c>
      <c r="G18" s="289">
        <v>96</v>
      </c>
      <c r="H18" s="189">
        <f>'F.4.3'!K18/'F.5.2'!B18</f>
        <v>17.207331042382588</v>
      </c>
      <c r="I18" s="322"/>
      <c r="J18" s="352"/>
    </row>
    <row r="19" spans="1:12" ht="12" customHeight="1">
      <c r="A19" s="125" t="s">
        <v>17</v>
      </c>
      <c r="B19" s="126">
        <v>353</v>
      </c>
      <c r="C19" s="289">
        <v>341</v>
      </c>
      <c r="D19" s="289">
        <v>11</v>
      </c>
      <c r="E19" s="289">
        <v>1</v>
      </c>
      <c r="F19" s="289">
        <v>321</v>
      </c>
      <c r="G19" s="289">
        <v>32</v>
      </c>
      <c r="H19" s="189">
        <f>'F.4.3'!K19/'F.5.2'!B19</f>
        <v>8.1671388101983009</v>
      </c>
      <c r="I19" s="322"/>
      <c r="J19" s="352"/>
    </row>
    <row r="20" spans="1:12" ht="12" customHeight="1">
      <c r="A20" s="125" t="s">
        <v>24</v>
      </c>
      <c r="B20" s="126">
        <v>1746</v>
      </c>
      <c r="C20" s="289">
        <v>1663</v>
      </c>
      <c r="D20" s="289">
        <v>61</v>
      </c>
      <c r="E20" s="289">
        <v>22</v>
      </c>
      <c r="F20" s="289">
        <v>1550</v>
      </c>
      <c r="G20" s="289">
        <v>196</v>
      </c>
      <c r="H20" s="189">
        <f>'F.4.3'!K20/'F.5.2'!B20</f>
        <v>14.801260022909508</v>
      </c>
      <c r="I20" s="322"/>
      <c r="J20" s="352"/>
    </row>
    <row r="21" spans="1:12" ht="12" customHeight="1">
      <c r="A21" s="125" t="s">
        <v>28</v>
      </c>
      <c r="B21" s="126">
        <v>1692</v>
      </c>
      <c r="C21" s="289">
        <v>1603</v>
      </c>
      <c r="D21" s="289">
        <v>57</v>
      </c>
      <c r="E21" s="289">
        <v>32</v>
      </c>
      <c r="F21" s="289">
        <v>1541</v>
      </c>
      <c r="G21" s="289">
        <v>151</v>
      </c>
      <c r="H21" s="189">
        <f>'F.4.3'!K21/'F.5.2'!B21</f>
        <v>21.359929078014183</v>
      </c>
      <c r="I21" s="322"/>
      <c r="J21" s="352"/>
      <c r="L21" s="352"/>
    </row>
    <row r="22" spans="1:12" ht="12" customHeight="1">
      <c r="A22" s="125" t="s">
        <v>42</v>
      </c>
      <c r="B22" s="126">
        <v>838</v>
      </c>
      <c r="C22" s="289">
        <v>752</v>
      </c>
      <c r="D22" s="289">
        <v>56</v>
      </c>
      <c r="E22" s="289">
        <v>30</v>
      </c>
      <c r="F22" s="289">
        <v>753</v>
      </c>
      <c r="G22" s="289">
        <v>85</v>
      </c>
      <c r="H22" s="189">
        <f>'F.4.3'!K22/'F.5.2'!B22</f>
        <v>47.114558472553696</v>
      </c>
      <c r="I22" s="322"/>
      <c r="J22" s="352"/>
    </row>
    <row r="23" spans="1:12" ht="12" customHeight="1">
      <c r="A23" s="125" t="s">
        <v>18</v>
      </c>
      <c r="B23" s="126">
        <v>2627</v>
      </c>
      <c r="C23" s="289">
        <v>2539</v>
      </c>
      <c r="D23" s="289">
        <v>61</v>
      </c>
      <c r="E23" s="289">
        <v>27</v>
      </c>
      <c r="F23" s="289">
        <v>2418</v>
      </c>
      <c r="G23" s="289">
        <v>209</v>
      </c>
      <c r="H23" s="189">
        <f>'F.4.3'!K23/'F.5.2'!B23</f>
        <v>14.244004567948229</v>
      </c>
      <c r="I23" s="322"/>
      <c r="J23" s="352"/>
    </row>
    <row r="24" spans="1:12" ht="12" customHeight="1">
      <c r="A24" s="125" t="s">
        <v>19</v>
      </c>
      <c r="B24" s="126">
        <v>2484</v>
      </c>
      <c r="C24" s="289">
        <v>2401</v>
      </c>
      <c r="D24" s="289">
        <v>68</v>
      </c>
      <c r="E24" s="289">
        <v>15</v>
      </c>
      <c r="F24" s="289">
        <v>2285</v>
      </c>
      <c r="G24" s="289">
        <v>199</v>
      </c>
      <c r="H24" s="189">
        <f>'F.4.3'!K24/'F.5.2'!B24</f>
        <v>9.3687600644122391</v>
      </c>
      <c r="I24" s="322"/>
      <c r="J24" s="352"/>
      <c r="L24" s="352"/>
    </row>
    <row r="25" spans="1:12" ht="12" customHeight="1">
      <c r="A25" s="125" t="s">
        <v>20</v>
      </c>
      <c r="B25" s="126">
        <v>734</v>
      </c>
      <c r="C25" s="289">
        <v>692</v>
      </c>
      <c r="D25" s="289">
        <v>37</v>
      </c>
      <c r="E25" s="289">
        <v>5</v>
      </c>
      <c r="F25" s="289">
        <v>681</v>
      </c>
      <c r="G25" s="289">
        <v>53</v>
      </c>
      <c r="H25" s="189">
        <f>'F.4.3'!K25/'F.5.2'!B25</f>
        <v>11.311989100817438</v>
      </c>
      <c r="I25" s="322"/>
      <c r="J25" s="352"/>
    </row>
    <row r="26" spans="1:12" ht="12" customHeight="1">
      <c r="A26" s="125" t="s">
        <v>40</v>
      </c>
      <c r="B26" s="126">
        <v>1340</v>
      </c>
      <c r="C26" s="289">
        <v>1265</v>
      </c>
      <c r="D26" s="289">
        <v>60</v>
      </c>
      <c r="E26" s="289">
        <v>15</v>
      </c>
      <c r="F26" s="289">
        <v>1203</v>
      </c>
      <c r="G26" s="289">
        <v>137</v>
      </c>
      <c r="H26" s="189">
        <f>'F.4.3'!K26/'F.5.2'!B26</f>
        <v>17.895522388059703</v>
      </c>
      <c r="I26" s="322"/>
      <c r="J26" s="352"/>
    </row>
    <row r="27" spans="1:12" ht="12" customHeight="1">
      <c r="A27" s="125" t="s">
        <v>41</v>
      </c>
      <c r="B27" s="126">
        <v>1106</v>
      </c>
      <c r="C27" s="289">
        <v>1064</v>
      </c>
      <c r="D27" s="289">
        <v>31</v>
      </c>
      <c r="E27" s="289">
        <v>11</v>
      </c>
      <c r="F27" s="289">
        <v>988</v>
      </c>
      <c r="G27" s="289">
        <v>118</v>
      </c>
      <c r="H27" s="189">
        <f>'F.4.3'!K27/'F.5.2'!B27</f>
        <v>10.659132007233273</v>
      </c>
      <c r="I27" s="322"/>
      <c r="J27" s="352"/>
    </row>
    <row r="28" spans="1:12" ht="12" customHeight="1">
      <c r="A28" s="125" t="s">
        <v>148</v>
      </c>
      <c r="B28" s="126">
        <v>916</v>
      </c>
      <c r="C28" s="126">
        <v>912</v>
      </c>
      <c r="D28" s="126">
        <v>4</v>
      </c>
      <c r="E28" s="126">
        <v>0</v>
      </c>
      <c r="F28" s="126">
        <v>915</v>
      </c>
      <c r="G28" s="126">
        <v>1</v>
      </c>
      <c r="H28" s="189">
        <f>'F.4.3'!K28/'F.5.2'!B28</f>
        <v>2.2096069868995634</v>
      </c>
      <c r="I28" s="322"/>
      <c r="J28" s="352"/>
    </row>
    <row r="29" spans="1:12" s="6" customFormat="1" ht="14.25" customHeight="1">
      <c r="A29" s="200" t="s">
        <v>21</v>
      </c>
      <c r="B29" s="290">
        <v>38289</v>
      </c>
      <c r="C29" s="290">
        <v>36360</v>
      </c>
      <c r="D29" s="290">
        <v>1455</v>
      </c>
      <c r="E29" s="290">
        <v>474</v>
      </c>
      <c r="F29" s="290">
        <v>34918</v>
      </c>
      <c r="G29" s="290">
        <v>3371</v>
      </c>
      <c r="H29" s="202">
        <f>'F.4.3'!K29/'F.5.2'!B29</f>
        <v>17.076444931964794</v>
      </c>
      <c r="I29" s="322"/>
      <c r="J29" s="352"/>
    </row>
    <row r="30" spans="1:12" s="6" customFormat="1" ht="15" customHeight="1">
      <c r="A30" s="166" t="s">
        <v>38</v>
      </c>
      <c r="B30" s="290">
        <v>173596</v>
      </c>
      <c r="C30" s="190">
        <v>164424</v>
      </c>
      <c r="D30" s="190">
        <v>7687</v>
      </c>
      <c r="E30" s="190">
        <v>1485</v>
      </c>
      <c r="F30" s="290">
        <v>159552</v>
      </c>
      <c r="G30" s="290">
        <v>14044</v>
      </c>
      <c r="H30" s="202"/>
      <c r="I30" s="120"/>
    </row>
    <row r="31" spans="1:12" s="6" customFormat="1" ht="15" customHeight="1">
      <c r="A31" s="166" t="s">
        <v>39</v>
      </c>
      <c r="B31" s="290">
        <v>89160</v>
      </c>
      <c r="C31" s="190">
        <v>85099</v>
      </c>
      <c r="D31" s="190">
        <v>3438</v>
      </c>
      <c r="E31" s="190">
        <v>623</v>
      </c>
      <c r="F31" s="290">
        <v>79386</v>
      </c>
      <c r="G31" s="290">
        <v>9774</v>
      </c>
      <c r="H31" s="202"/>
      <c r="I31" s="120"/>
    </row>
    <row r="32" spans="1:12" s="6" customFormat="1" ht="15" customHeight="1">
      <c r="A32" s="166" t="s">
        <v>71</v>
      </c>
      <c r="B32" s="290">
        <v>301045</v>
      </c>
      <c r="C32" s="290">
        <f>SUM(C29:C31)</f>
        <v>285883</v>
      </c>
      <c r="D32" s="290">
        <f>SUM(D29:D31)</f>
        <v>12580</v>
      </c>
      <c r="E32" s="290">
        <f>SUM(E29:E31)</f>
        <v>2582</v>
      </c>
      <c r="F32" s="290">
        <f t="shared" ref="F32:G32" si="0">SUM(F29:F31)</f>
        <v>273856</v>
      </c>
      <c r="G32" s="290">
        <f t="shared" si="0"/>
        <v>27189</v>
      </c>
      <c r="H32" s="202"/>
      <c r="I32" s="120"/>
    </row>
    <row r="33" spans="1:10" s="6" customFormat="1" ht="15" customHeight="1">
      <c r="A33" s="194" t="s">
        <v>72</v>
      </c>
      <c r="B33" s="203">
        <f>B29/B32*100</f>
        <v>12.718696540384327</v>
      </c>
      <c r="C33" s="203">
        <f t="shared" ref="C33:G33" si="1">C29/C32*100</f>
        <v>12.718489731813365</v>
      </c>
      <c r="D33" s="203">
        <f t="shared" si="1"/>
        <v>11.565977742448331</v>
      </c>
      <c r="E33" s="203">
        <f t="shared" si="1"/>
        <v>18.357862122385747</v>
      </c>
      <c r="F33" s="203">
        <f t="shared" si="1"/>
        <v>12.750496611357795</v>
      </c>
      <c r="G33" s="203">
        <f t="shared" si="1"/>
        <v>12.398396410312994</v>
      </c>
      <c r="H33" s="249"/>
      <c r="I33" s="121"/>
    </row>
    <row r="34" spans="1:10" s="84" customFormat="1" ht="9" customHeight="1">
      <c r="A34" s="441" t="s">
        <v>151</v>
      </c>
      <c r="B34" s="441"/>
      <c r="C34" s="441"/>
      <c r="D34" s="441"/>
      <c r="E34" s="441"/>
      <c r="F34" s="441"/>
      <c r="G34" s="441"/>
      <c r="H34" s="441"/>
      <c r="J34" s="6"/>
    </row>
    <row r="35" spans="1:10" s="84" customFormat="1" ht="9" customHeight="1">
      <c r="A35" s="102" t="s">
        <v>159</v>
      </c>
      <c r="J35" s="6"/>
    </row>
    <row r="36" spans="1:10" ht="4.5" customHeight="1"/>
    <row r="37" spans="1:10" ht="12.75" customHeight="1">
      <c r="A37" s="460" t="s">
        <v>60</v>
      </c>
      <c r="B37" s="462" t="s">
        <v>8</v>
      </c>
      <c r="C37" s="464" t="s">
        <v>104</v>
      </c>
      <c r="D37" s="465"/>
      <c r="E37" s="466"/>
      <c r="F37" s="464" t="s">
        <v>105</v>
      </c>
      <c r="G37" s="465"/>
      <c r="H37" s="467"/>
    </row>
    <row r="38" spans="1:10" ht="12.75" customHeight="1">
      <c r="A38" s="461"/>
      <c r="B38" s="463"/>
      <c r="C38" s="201" t="s">
        <v>68</v>
      </c>
      <c r="D38" s="206" t="s">
        <v>49</v>
      </c>
      <c r="E38" s="337" t="s">
        <v>30</v>
      </c>
      <c r="F38" s="338" t="s">
        <v>64</v>
      </c>
      <c r="G38" s="341" t="s">
        <v>65</v>
      </c>
      <c r="H38" s="467"/>
    </row>
    <row r="39" spans="1:10" ht="12" customHeight="1">
      <c r="A39" s="125" t="s">
        <v>9</v>
      </c>
      <c r="B39" s="148">
        <f>B9/B$29*100</f>
        <v>7.8090313144767425</v>
      </c>
      <c r="C39" s="148">
        <f>C9/$B9*100</f>
        <v>94.314381270903013</v>
      </c>
      <c r="D39" s="148">
        <f t="shared" ref="D39:E39" si="2">D9/$B9*100</f>
        <v>4.1471571906354514</v>
      </c>
      <c r="E39" s="148">
        <f t="shared" si="2"/>
        <v>1.5384615384615385</v>
      </c>
      <c r="F39" s="148">
        <f t="shared" ref="F39:G39" si="3">F9/$B9*100</f>
        <v>91.337792642140471</v>
      </c>
      <c r="G39" s="148">
        <f t="shared" si="3"/>
        <v>8.6622073578595327</v>
      </c>
      <c r="H39" s="246"/>
    </row>
    <row r="40" spans="1:10" ht="12" customHeight="1">
      <c r="A40" s="125" t="s">
        <v>10</v>
      </c>
      <c r="B40" s="148">
        <f t="shared" ref="B40:B59" si="4">B10/B$29*100</f>
        <v>2.3087570842800802</v>
      </c>
      <c r="C40" s="148">
        <f t="shared" ref="C40:E40" si="5">C10/$B10*100</f>
        <v>93.778280542986423</v>
      </c>
      <c r="D40" s="148">
        <f t="shared" si="5"/>
        <v>5.4298642533936654</v>
      </c>
      <c r="E40" s="148">
        <f t="shared" si="5"/>
        <v>0.79185520361990946</v>
      </c>
      <c r="F40" s="148">
        <f t="shared" ref="F40:G40" si="6">F10/$B10*100</f>
        <v>89.705882352941174</v>
      </c>
      <c r="G40" s="148">
        <f t="shared" si="6"/>
        <v>10.294117647058822</v>
      </c>
      <c r="H40" s="246"/>
    </row>
    <row r="41" spans="1:10" ht="12" customHeight="1">
      <c r="A41" s="125" t="s">
        <v>23</v>
      </c>
      <c r="B41" s="148">
        <f t="shared" si="4"/>
        <v>1.5513593982605969</v>
      </c>
      <c r="C41" s="148">
        <f t="shared" ref="C41:E41" si="7">C11/$B11*100</f>
        <v>94.444444444444443</v>
      </c>
      <c r="D41" s="148">
        <f t="shared" si="7"/>
        <v>4.7138047138047137</v>
      </c>
      <c r="E41" s="148">
        <f t="shared" si="7"/>
        <v>0.84175084175084169</v>
      </c>
      <c r="F41" s="148">
        <f t="shared" ref="F41:G41" si="8">F11/$B11*100</f>
        <v>89.225589225589232</v>
      </c>
      <c r="G41" s="148">
        <f t="shared" si="8"/>
        <v>10.774410774410773</v>
      </c>
      <c r="H41" s="246"/>
    </row>
    <row r="42" spans="1:10" ht="12" customHeight="1">
      <c r="A42" s="125" t="s">
        <v>11</v>
      </c>
      <c r="B42" s="148">
        <f t="shared" si="4"/>
        <v>29.165034344067486</v>
      </c>
      <c r="C42" s="148">
        <f t="shared" ref="C42:E42" si="9">C12/$B12*100</f>
        <v>93.597206053550636</v>
      </c>
      <c r="D42" s="148">
        <f t="shared" si="9"/>
        <v>4.6386675024626127</v>
      </c>
      <c r="E42" s="148">
        <f t="shared" si="9"/>
        <v>1.7641264439867466</v>
      </c>
      <c r="F42" s="148">
        <f t="shared" ref="F42:G42" si="10">F12/$B12*100</f>
        <v>89.755529685681026</v>
      </c>
      <c r="G42" s="148">
        <f t="shared" si="10"/>
        <v>10.244470314318974</v>
      </c>
      <c r="H42" s="246"/>
    </row>
    <row r="43" spans="1:10" ht="12" customHeight="1">
      <c r="A43" s="125" t="s">
        <v>12</v>
      </c>
      <c r="B43" s="148">
        <f t="shared" si="4"/>
        <v>4.097782652981274</v>
      </c>
      <c r="C43" s="148">
        <f t="shared" ref="C43:E43" si="11">C13/$B13*100</f>
        <v>96.048438495857241</v>
      </c>
      <c r="D43" s="148">
        <f t="shared" si="11"/>
        <v>3.2504780114722758</v>
      </c>
      <c r="E43" s="148">
        <f t="shared" si="11"/>
        <v>0.70108349267049075</v>
      </c>
      <c r="F43" s="148">
        <f t="shared" ref="F43:G43" si="12">F13/$B13*100</f>
        <v>92.351816443594643</v>
      </c>
      <c r="G43" s="148">
        <f t="shared" si="12"/>
        <v>7.6481835564053542</v>
      </c>
      <c r="H43" s="246"/>
    </row>
    <row r="44" spans="1:10" ht="12" customHeight="1">
      <c r="A44" s="125" t="s">
        <v>13</v>
      </c>
      <c r="B44" s="148">
        <f t="shared" si="4"/>
        <v>2.3453211105017107</v>
      </c>
      <c r="C44" s="148">
        <f t="shared" ref="C44:E44" si="13">C14/$B14*100</f>
        <v>92.98440979955457</v>
      </c>
      <c r="D44" s="148">
        <f t="shared" si="13"/>
        <v>5.6792873051224939</v>
      </c>
      <c r="E44" s="148">
        <f t="shared" si="13"/>
        <v>1.3363028953229399</v>
      </c>
      <c r="F44" s="148">
        <f t="shared" ref="F44:G44" si="14">F14/$B14*100</f>
        <v>88.641425389755014</v>
      </c>
      <c r="G44" s="148">
        <f t="shared" si="14"/>
        <v>11.358574610244988</v>
      </c>
      <c r="H44" s="246"/>
    </row>
    <row r="45" spans="1:10" ht="12" customHeight="1">
      <c r="A45" s="125" t="s">
        <v>14</v>
      </c>
      <c r="B45" s="148">
        <f t="shared" si="4"/>
        <v>3.1575648358536395</v>
      </c>
      <c r="C45" s="148">
        <f t="shared" ref="C45:E45" si="15">C15/$B15*100</f>
        <v>96.277915632754343</v>
      </c>
      <c r="D45" s="148">
        <f t="shared" si="15"/>
        <v>2.8949545078577335</v>
      </c>
      <c r="E45" s="148">
        <f t="shared" si="15"/>
        <v>0.82712985938792394</v>
      </c>
      <c r="F45" s="148">
        <f t="shared" ref="F45:G45" si="16">F15/$B15*100</f>
        <v>90.157154673283699</v>
      </c>
      <c r="G45" s="148">
        <f t="shared" si="16"/>
        <v>9.8428453267162936</v>
      </c>
      <c r="H45" s="246"/>
    </row>
    <row r="46" spans="1:10" ht="12" customHeight="1">
      <c r="A46" s="125" t="s">
        <v>15</v>
      </c>
      <c r="B46" s="148">
        <f t="shared" si="4"/>
        <v>0.97417012719057694</v>
      </c>
      <c r="C46" s="148">
        <f t="shared" ref="C46:E46" si="17">C16/$B16*100</f>
        <v>95.442359249329755</v>
      </c>
      <c r="D46" s="148">
        <f t="shared" si="17"/>
        <v>4.2895442359249332</v>
      </c>
      <c r="E46" s="148">
        <f t="shared" si="17"/>
        <v>0.26809651474530832</v>
      </c>
      <c r="F46" s="148">
        <f t="shared" ref="F46:G46" si="18">F16/$B16*100</f>
        <v>87.667560321715825</v>
      </c>
      <c r="G46" s="148">
        <f t="shared" si="18"/>
        <v>12.332439678284182</v>
      </c>
      <c r="H46" s="246"/>
    </row>
    <row r="47" spans="1:10" ht="12" customHeight="1">
      <c r="A47" s="125" t="s">
        <v>5</v>
      </c>
      <c r="B47" s="148">
        <f t="shared" si="4"/>
        <v>10.175246154247956</v>
      </c>
      <c r="C47" s="148">
        <f t="shared" ref="C47:E47" si="19">C17/$B17*100</f>
        <v>97.048254620123203</v>
      </c>
      <c r="D47" s="148">
        <f t="shared" si="19"/>
        <v>2.4383983572895276</v>
      </c>
      <c r="E47" s="148">
        <f t="shared" si="19"/>
        <v>0.51334702258726894</v>
      </c>
      <c r="F47" s="148">
        <f t="shared" ref="F47:G47" si="20">F17/$B17*100</f>
        <v>96.17556468172485</v>
      </c>
      <c r="G47" s="148">
        <f t="shared" si="20"/>
        <v>3.8244353182751536</v>
      </c>
      <c r="H47" s="246"/>
    </row>
    <row r="48" spans="1:10" ht="12" customHeight="1">
      <c r="A48" s="125" t="s">
        <v>16</v>
      </c>
      <c r="B48" s="148">
        <f t="shared" si="4"/>
        <v>2.2800282065345137</v>
      </c>
      <c r="C48" s="148">
        <f t="shared" ref="C48:E48" si="21">C18/$B18*100</f>
        <v>94.272623138602512</v>
      </c>
      <c r="D48" s="148">
        <f t="shared" si="21"/>
        <v>4.925544100801833</v>
      </c>
      <c r="E48" s="148">
        <f t="shared" si="21"/>
        <v>0.80183276059564712</v>
      </c>
      <c r="F48" s="148">
        <f t="shared" ref="F48:G48" si="22">F18/$B18*100</f>
        <v>89.003436426116835</v>
      </c>
      <c r="G48" s="148">
        <f t="shared" si="22"/>
        <v>10.996563573883162</v>
      </c>
      <c r="H48" s="246"/>
    </row>
    <row r="49" spans="1:8">
      <c r="A49" s="125" t="s">
        <v>17</v>
      </c>
      <c r="B49" s="148">
        <f t="shared" si="4"/>
        <v>0.9219358040168194</v>
      </c>
      <c r="C49" s="148">
        <f t="shared" ref="C49:E49" si="23">C19/$B19*100</f>
        <v>96.600566572237952</v>
      </c>
      <c r="D49" s="148">
        <f t="shared" si="23"/>
        <v>3.1161473087818696</v>
      </c>
      <c r="E49" s="148">
        <f t="shared" si="23"/>
        <v>0.28328611898016998</v>
      </c>
      <c r="F49" s="148">
        <f t="shared" ref="F49:G49" si="24">F19/$B19*100</f>
        <v>90.934844192634557</v>
      </c>
      <c r="G49" s="148">
        <f t="shared" si="24"/>
        <v>9.0651558073654392</v>
      </c>
      <c r="H49" s="246"/>
    </row>
    <row r="50" spans="1:8">
      <c r="A50" s="125" t="s">
        <v>24</v>
      </c>
      <c r="B50" s="148">
        <f t="shared" si="4"/>
        <v>4.5600564130690273</v>
      </c>
      <c r="C50" s="148">
        <f t="shared" ref="C50:E50" si="25">C20/$B20*100</f>
        <v>95.246277205040087</v>
      </c>
      <c r="D50" s="148">
        <f t="shared" si="25"/>
        <v>3.4936998854524628</v>
      </c>
      <c r="E50" s="148">
        <f t="shared" si="25"/>
        <v>1.2600229095074456</v>
      </c>
      <c r="F50" s="148">
        <f t="shared" ref="F50:G50" si="26">F20/$B20*100</f>
        <v>88.774341351660937</v>
      </c>
      <c r="G50" s="148">
        <f t="shared" si="26"/>
        <v>11.225658648339062</v>
      </c>
      <c r="H50" s="246"/>
    </row>
    <row r="51" spans="1:8">
      <c r="A51" s="125" t="s">
        <v>28</v>
      </c>
      <c r="B51" s="148">
        <f t="shared" si="4"/>
        <v>4.4190237404998829</v>
      </c>
      <c r="C51" s="148">
        <f t="shared" ref="C51:E51" si="27">C21/$B21*100</f>
        <v>94.739952718676122</v>
      </c>
      <c r="D51" s="148">
        <f t="shared" si="27"/>
        <v>3.3687943262411348</v>
      </c>
      <c r="E51" s="148">
        <f t="shared" si="27"/>
        <v>1.8912529550827424</v>
      </c>
      <c r="F51" s="148">
        <f t="shared" ref="F51:G51" si="28">F21/$B21*100</f>
        <v>91.075650118203313</v>
      </c>
      <c r="G51" s="148">
        <f t="shared" si="28"/>
        <v>8.9243498817966902</v>
      </c>
      <c r="H51" s="246"/>
    </row>
    <row r="52" spans="1:8">
      <c r="A52" s="125" t="s">
        <v>42</v>
      </c>
      <c r="B52" s="148">
        <f t="shared" si="4"/>
        <v>2.1886181409804384</v>
      </c>
      <c r="C52" s="148">
        <f t="shared" ref="C52:E52" si="29">C22/$B22*100</f>
        <v>89.73747016706443</v>
      </c>
      <c r="D52" s="148">
        <f t="shared" si="29"/>
        <v>6.6825775656324584</v>
      </c>
      <c r="E52" s="148">
        <f t="shared" si="29"/>
        <v>3.5799522673031028</v>
      </c>
      <c r="F52" s="148">
        <f t="shared" ref="F52:G52" si="30">F22/$B22*100</f>
        <v>89.856801909307876</v>
      </c>
      <c r="G52" s="148">
        <f t="shared" si="30"/>
        <v>10.143198090692124</v>
      </c>
      <c r="H52" s="246"/>
    </row>
    <row r="53" spans="1:8">
      <c r="A53" s="125" t="s">
        <v>18</v>
      </c>
      <c r="B53" s="148">
        <f t="shared" si="4"/>
        <v>6.8609783488730436</v>
      </c>
      <c r="C53" s="148">
        <f t="shared" ref="C53:E53" si="31">C23/$B23*100</f>
        <v>96.650171298058623</v>
      </c>
      <c r="D53" s="148">
        <f t="shared" si="31"/>
        <v>2.3220403502093641</v>
      </c>
      <c r="E53" s="148">
        <f t="shared" si="31"/>
        <v>1.0277883517320137</v>
      </c>
      <c r="F53" s="148">
        <f t="shared" ref="F53:G53" si="32">F23/$B23*100</f>
        <v>92.044156832889229</v>
      </c>
      <c r="G53" s="148">
        <f t="shared" si="32"/>
        <v>7.9558431671107721</v>
      </c>
      <c r="H53" s="246"/>
    </row>
    <row r="54" spans="1:8">
      <c r="A54" s="125" t="s">
        <v>19</v>
      </c>
      <c r="B54" s="148">
        <f t="shared" si="4"/>
        <v>6.4875029381806781</v>
      </c>
      <c r="C54" s="148">
        <f t="shared" ref="C54:E54" si="33">C24/$B24*100</f>
        <v>96.658615136876008</v>
      </c>
      <c r="D54" s="148">
        <f t="shared" si="33"/>
        <v>2.7375201288244768</v>
      </c>
      <c r="E54" s="148">
        <f t="shared" si="33"/>
        <v>0.60386473429951693</v>
      </c>
      <c r="F54" s="148">
        <f t="shared" ref="F54:G54" si="34">F24/$B24*100</f>
        <v>91.988727858293075</v>
      </c>
      <c r="G54" s="148">
        <f t="shared" si="34"/>
        <v>8.0112721417069235</v>
      </c>
      <c r="H54" s="246"/>
    </row>
    <row r="55" spans="1:8">
      <c r="A55" s="125" t="s">
        <v>20</v>
      </c>
      <c r="B55" s="148">
        <f t="shared" si="4"/>
        <v>1.9169996604768993</v>
      </c>
      <c r="C55" s="148">
        <f t="shared" ref="C55:E55" si="35">C25/$B25*100</f>
        <v>94.277929155313359</v>
      </c>
      <c r="D55" s="148">
        <f t="shared" si="35"/>
        <v>5.0408719346049047</v>
      </c>
      <c r="E55" s="148">
        <f t="shared" si="35"/>
        <v>0.68119891008174382</v>
      </c>
      <c r="F55" s="148">
        <f t="shared" ref="F55:G55" si="36">F25/$B25*100</f>
        <v>92.779291553133518</v>
      </c>
      <c r="G55" s="148">
        <f t="shared" si="36"/>
        <v>7.2207084468664844</v>
      </c>
      <c r="H55" s="246"/>
    </row>
    <row r="56" spans="1:8">
      <c r="A56" s="125" t="s">
        <v>40</v>
      </c>
      <c r="B56" s="148">
        <f t="shared" si="4"/>
        <v>3.499699652641751</v>
      </c>
      <c r="C56" s="148">
        <f t="shared" ref="C56:E56" si="37">C26/$B26*100</f>
        <v>94.402985074626869</v>
      </c>
      <c r="D56" s="148">
        <f t="shared" si="37"/>
        <v>4.4776119402985071</v>
      </c>
      <c r="E56" s="148">
        <f t="shared" si="37"/>
        <v>1.1194029850746268</v>
      </c>
      <c r="F56" s="148">
        <f t="shared" ref="F56:G56" si="38">F26/$B26*100</f>
        <v>89.776119402985074</v>
      </c>
      <c r="G56" s="148">
        <f t="shared" si="38"/>
        <v>10.223880597014926</v>
      </c>
      <c r="H56" s="246"/>
    </row>
    <row r="57" spans="1:8">
      <c r="A57" s="125" t="s">
        <v>41</v>
      </c>
      <c r="B57" s="148">
        <f t="shared" si="4"/>
        <v>2.8885580715087884</v>
      </c>
      <c r="C57" s="148">
        <f t="shared" ref="C57:E57" si="39">C27/$B27*100</f>
        <v>96.202531645569621</v>
      </c>
      <c r="D57" s="148">
        <f t="shared" si="39"/>
        <v>2.8028933092224229</v>
      </c>
      <c r="E57" s="148">
        <f t="shared" si="39"/>
        <v>0.99457504520795659</v>
      </c>
      <c r="F57" s="148">
        <f t="shared" ref="F57:G57" si="40">F27/$B27*100</f>
        <v>89.330922242314642</v>
      </c>
      <c r="G57" s="148">
        <f t="shared" si="40"/>
        <v>10.669077757685352</v>
      </c>
      <c r="H57" s="246"/>
    </row>
    <row r="58" spans="1:8">
      <c r="A58" s="125" t="s">
        <v>148</v>
      </c>
      <c r="B58" s="148">
        <f t="shared" si="4"/>
        <v>2.3923320013580924</v>
      </c>
      <c r="C58" s="148">
        <f t="shared" ref="C58:E58" si="41">C28/$B28*100</f>
        <v>99.563318777292579</v>
      </c>
      <c r="D58" s="148">
        <f t="shared" si="41"/>
        <v>0.43668122270742354</v>
      </c>
      <c r="E58" s="148">
        <f t="shared" si="41"/>
        <v>0</v>
      </c>
      <c r="F58" s="148">
        <f t="shared" ref="F58:G58" si="42">F28/$B28*100</f>
        <v>99.890829694323145</v>
      </c>
      <c r="G58" s="148">
        <f t="shared" si="42"/>
        <v>0.10917030567685589</v>
      </c>
      <c r="H58" s="246"/>
    </row>
    <row r="59" spans="1:8" s="6" customFormat="1">
      <c r="A59" s="200" t="s">
        <v>21</v>
      </c>
      <c r="B59" s="274">
        <f t="shared" si="4"/>
        <v>100</v>
      </c>
      <c r="C59" s="274">
        <f t="shared" ref="C59:E59" si="43">C29/$B29*100</f>
        <v>94.961999529891088</v>
      </c>
      <c r="D59" s="274">
        <f t="shared" si="43"/>
        <v>3.8000470108908564</v>
      </c>
      <c r="E59" s="274">
        <f t="shared" si="43"/>
        <v>1.2379534592180521</v>
      </c>
      <c r="F59" s="274">
        <f t="shared" ref="F59:G59" si="44">F29/$B29*100</f>
        <v>91.195904829063181</v>
      </c>
      <c r="G59" s="275">
        <f t="shared" si="44"/>
        <v>8.8040951709368223</v>
      </c>
      <c r="H59" s="247"/>
    </row>
    <row r="60" spans="1:8" s="6" customFormat="1">
      <c r="A60" s="166" t="s">
        <v>38</v>
      </c>
      <c r="B60" s="274"/>
      <c r="C60" s="274">
        <f t="shared" ref="C60:E60" si="45">C30/$B30*100</f>
        <v>94.71646812138529</v>
      </c>
      <c r="D60" s="274">
        <f t="shared" si="45"/>
        <v>4.4280974215995768</v>
      </c>
      <c r="E60" s="274">
        <f t="shared" si="45"/>
        <v>0.85543445701513865</v>
      </c>
      <c r="F60" s="274">
        <f t="shared" ref="F60:G60" si="46">F30/$B30*100</f>
        <v>91.909951842208343</v>
      </c>
      <c r="G60" s="275">
        <f t="shared" si="46"/>
        <v>8.0900481577916548</v>
      </c>
      <c r="H60" s="248"/>
    </row>
    <row r="61" spans="1:8" s="6" customFormat="1">
      <c r="A61" s="166" t="s">
        <v>39</v>
      </c>
      <c r="B61" s="274"/>
      <c r="C61" s="274">
        <f t="shared" ref="C61:E61" si="47">C31/$B31*100</f>
        <v>95.44526693584568</v>
      </c>
      <c r="D61" s="274">
        <f t="shared" si="47"/>
        <v>3.8559892328398382</v>
      </c>
      <c r="E61" s="274">
        <f t="shared" si="47"/>
        <v>0.6987438313144908</v>
      </c>
      <c r="F61" s="274">
        <f t="shared" ref="F61:G61" si="48">F31/$B31*100</f>
        <v>89.037685060565281</v>
      </c>
      <c r="G61" s="275">
        <f t="shared" si="48"/>
        <v>10.962314939434723</v>
      </c>
      <c r="H61" s="248"/>
    </row>
    <row r="62" spans="1:8" s="6" customFormat="1">
      <c r="A62" s="166" t="s">
        <v>71</v>
      </c>
      <c r="B62" s="274"/>
      <c r="C62" s="274">
        <f t="shared" ref="C62:E62" si="49">C32/$B32*100</f>
        <v>94.963543656264022</v>
      </c>
      <c r="D62" s="274">
        <f t="shared" si="49"/>
        <v>4.1787772592137387</v>
      </c>
      <c r="E62" s="274">
        <f t="shared" si="49"/>
        <v>0.85767908452224739</v>
      </c>
      <c r="F62" s="274">
        <f t="shared" ref="F62:G62" si="50">F32/$B32*100</f>
        <v>90.968459864804259</v>
      </c>
      <c r="G62" s="275">
        <f t="shared" si="50"/>
        <v>9.0315401351957334</v>
      </c>
      <c r="H62" s="247"/>
    </row>
    <row r="63" spans="1:8" s="84" customFormat="1" ht="9">
      <c r="A63" s="441" t="s">
        <v>151</v>
      </c>
      <c r="B63" s="441"/>
      <c r="C63" s="441"/>
      <c r="D63" s="441"/>
      <c r="E63" s="441"/>
      <c r="F63" s="441"/>
      <c r="G63" s="441"/>
      <c r="H63" s="101"/>
    </row>
    <row r="64" spans="1:8" s="84" customFormat="1" ht="9">
      <c r="A64" s="102" t="s">
        <v>159</v>
      </c>
    </row>
  </sheetData>
  <mergeCells count="12">
    <mergeCell ref="H7:H8"/>
    <mergeCell ref="A34:H34"/>
    <mergeCell ref="A63:G63"/>
    <mergeCell ref="A7:A8"/>
    <mergeCell ref="B7:B8"/>
    <mergeCell ref="C7:E7"/>
    <mergeCell ref="F7:G7"/>
    <mergeCell ref="A37:A38"/>
    <mergeCell ref="B37:B38"/>
    <mergeCell ref="C37:E37"/>
    <mergeCell ref="F37:G37"/>
    <mergeCell ref="H37:H38"/>
  </mergeCells>
  <hyperlinks>
    <hyperlink ref="I1" location="F!A1" display="Retour au menu" xr:uid="{00000000-0004-0000-1000-000000000000}"/>
  </hyperlinks>
  <pageMargins left="0.7" right="0.7" top="0.75" bottom="0.75" header="0.3" footer="0.3"/>
  <pageSetup paperSize="9" scale="88" fitToHeight="2" orientation="landscape" r:id="rId1"/>
  <headerFooter alignWithMargins="0">
    <oddFooter>&amp;L&amp;8&amp;K002060Le marché du travail bruxellois : Données statistiques - Caractéristiques des communes de la Région bruxelloise
Elaboration : view.brussels, www.actiris.be&amp;R&amp;8F &amp;P</oddFooter>
  </headerFooter>
  <rowBreaks count="1" manualBreakCount="1">
    <brk id="35" max="8"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Z75"/>
  <sheetViews>
    <sheetView showGridLines="0" topLeftCell="A15" zoomScale="80" zoomScaleNormal="80" zoomScaleSheetLayoutView="80" workbookViewId="0"/>
  </sheetViews>
  <sheetFormatPr baseColWidth="10" defaultColWidth="7.5703125" defaultRowHeight="11.25"/>
  <cols>
    <col min="1" max="1" width="19" style="22" customWidth="1"/>
    <col min="2" max="23" width="9.28515625" style="22" customWidth="1"/>
    <col min="24" max="24" width="7.5703125" style="22" customWidth="1"/>
    <col min="25" max="16384" width="7.5703125" style="22"/>
  </cols>
  <sheetData>
    <row r="1" spans="1:24" ht="23.25">
      <c r="A1" s="55" t="s">
        <v>109</v>
      </c>
      <c r="W1" s="53" t="s">
        <v>107</v>
      </c>
    </row>
    <row r="2" spans="1:24" ht="3" customHeight="1"/>
    <row r="3" spans="1:24" s="19" customFormat="1" ht="15.75" customHeight="1">
      <c r="A3" s="62" t="s">
        <v>119</v>
      </c>
    </row>
    <row r="4" spans="1:24" s="19" customFormat="1" ht="4.5" customHeight="1">
      <c r="A4" s="62"/>
    </row>
    <row r="5" spans="1:24" ht="19.5" customHeight="1">
      <c r="A5" s="111" t="s">
        <v>201</v>
      </c>
      <c r="B5" s="112"/>
      <c r="C5" s="112"/>
      <c r="D5" s="112"/>
      <c r="E5" s="112"/>
      <c r="F5" s="112"/>
      <c r="G5" s="112"/>
      <c r="H5" s="112"/>
      <c r="I5" s="112"/>
      <c r="J5" s="112"/>
      <c r="K5" s="112"/>
      <c r="L5" s="112"/>
      <c r="M5" s="112"/>
      <c r="N5" s="112"/>
      <c r="O5" s="112"/>
      <c r="P5" s="112"/>
      <c r="Q5" s="112"/>
      <c r="R5" s="112"/>
      <c r="S5" s="112"/>
      <c r="T5" s="112"/>
      <c r="U5" s="112"/>
      <c r="V5" s="112"/>
      <c r="W5" s="112"/>
    </row>
    <row r="6" spans="1:24" ht="4.5" customHeight="1">
      <c r="A6" s="23"/>
    </row>
    <row r="7" spans="1:24" ht="4.5" customHeight="1">
      <c r="A7" s="229"/>
      <c r="B7" s="230"/>
      <c r="C7" s="230"/>
      <c r="D7" s="230"/>
      <c r="E7" s="230"/>
      <c r="F7" s="230"/>
      <c r="G7" s="230"/>
      <c r="H7" s="230"/>
      <c r="I7" s="230"/>
      <c r="J7" s="230"/>
      <c r="K7" s="230"/>
      <c r="L7" s="230"/>
      <c r="M7" s="230"/>
      <c r="N7" s="230"/>
      <c r="O7" s="230"/>
      <c r="P7" s="230"/>
      <c r="Q7" s="230"/>
      <c r="R7" s="230"/>
      <c r="S7" s="230"/>
      <c r="T7" s="230"/>
      <c r="U7" s="230"/>
      <c r="V7" s="230"/>
      <c r="W7" s="230"/>
    </row>
    <row r="8" spans="1:24" s="25" customFormat="1" ht="102.75" customHeight="1">
      <c r="A8" s="305" t="s">
        <v>59</v>
      </c>
      <c r="B8" s="306" t="s">
        <v>162</v>
      </c>
      <c r="C8" s="306" t="s">
        <v>171</v>
      </c>
      <c r="D8" s="306" t="s">
        <v>170</v>
      </c>
      <c r="E8" s="306" t="s">
        <v>173</v>
      </c>
      <c r="F8" s="306" t="s">
        <v>172</v>
      </c>
      <c r="G8" s="306" t="s">
        <v>124</v>
      </c>
      <c r="H8" s="306" t="s">
        <v>169</v>
      </c>
      <c r="I8" s="306" t="s">
        <v>163</v>
      </c>
      <c r="J8" s="306" t="s">
        <v>137</v>
      </c>
      <c r="K8" s="306" t="s">
        <v>131</v>
      </c>
      <c r="L8" s="306" t="s">
        <v>138</v>
      </c>
      <c r="M8" s="306" t="s">
        <v>132</v>
      </c>
      <c r="N8" s="306" t="s">
        <v>164</v>
      </c>
      <c r="O8" s="306" t="s">
        <v>165</v>
      </c>
      <c r="P8" s="306" t="s">
        <v>168</v>
      </c>
      <c r="Q8" s="306" t="s">
        <v>133</v>
      </c>
      <c r="R8" s="306" t="s">
        <v>134</v>
      </c>
      <c r="S8" s="306" t="s">
        <v>135</v>
      </c>
      <c r="T8" s="306" t="s">
        <v>136</v>
      </c>
      <c r="U8" s="306" t="s">
        <v>166</v>
      </c>
      <c r="V8" s="306" t="s">
        <v>167</v>
      </c>
      <c r="W8" s="307" t="s">
        <v>174</v>
      </c>
      <c r="X8" s="24"/>
    </row>
    <row r="9" spans="1:24" s="25" customFormat="1" ht="4.5" customHeight="1">
      <c r="A9" s="308"/>
      <c r="B9" s="309"/>
      <c r="C9" s="309"/>
      <c r="D9" s="309"/>
      <c r="E9" s="309"/>
      <c r="F9" s="309"/>
      <c r="G9" s="309"/>
      <c r="H9" s="309"/>
      <c r="I9" s="309"/>
      <c r="J9" s="309"/>
      <c r="K9" s="309"/>
      <c r="L9" s="309"/>
      <c r="M9" s="309"/>
      <c r="N9" s="309"/>
      <c r="O9" s="309"/>
      <c r="P9" s="309"/>
      <c r="Q9" s="309"/>
      <c r="R9" s="309"/>
      <c r="S9" s="309"/>
      <c r="T9" s="309"/>
      <c r="U9" s="309"/>
      <c r="V9" s="309"/>
      <c r="W9" s="310"/>
      <c r="X9" s="24"/>
    </row>
    <row r="10" spans="1:24" s="25" customFormat="1" ht="4.5" customHeight="1">
      <c r="A10" s="305"/>
      <c r="B10" s="311"/>
      <c r="C10" s="311"/>
      <c r="D10" s="311"/>
      <c r="E10" s="311"/>
      <c r="F10" s="311"/>
      <c r="G10" s="311"/>
      <c r="H10" s="311"/>
      <c r="I10" s="311"/>
      <c r="J10" s="311"/>
      <c r="K10" s="311"/>
      <c r="L10" s="311"/>
      <c r="M10" s="311"/>
      <c r="N10" s="311"/>
      <c r="O10" s="311"/>
      <c r="P10" s="311"/>
      <c r="Q10" s="311"/>
      <c r="R10" s="311"/>
      <c r="S10" s="311"/>
      <c r="T10" s="311"/>
      <c r="U10" s="311"/>
      <c r="V10" s="311"/>
      <c r="W10" s="312"/>
      <c r="X10" s="24"/>
    </row>
    <row r="11" spans="1:24" ht="12" customHeight="1">
      <c r="A11" s="125" t="s">
        <v>9</v>
      </c>
      <c r="B11" s="131">
        <v>4</v>
      </c>
      <c r="C11" s="131"/>
      <c r="D11" s="131">
        <v>146</v>
      </c>
      <c r="E11" s="131">
        <v>2</v>
      </c>
      <c r="F11" s="131">
        <v>4</v>
      </c>
      <c r="G11" s="131">
        <v>248</v>
      </c>
      <c r="H11" s="131">
        <v>844</v>
      </c>
      <c r="I11" s="131">
        <v>225</v>
      </c>
      <c r="J11" s="131">
        <v>242</v>
      </c>
      <c r="K11" s="131">
        <v>73</v>
      </c>
      <c r="L11" s="131">
        <v>40</v>
      </c>
      <c r="M11" s="131">
        <v>95</v>
      </c>
      <c r="N11" s="131">
        <v>159</v>
      </c>
      <c r="O11" s="131">
        <v>163</v>
      </c>
      <c r="P11" s="131">
        <v>41</v>
      </c>
      <c r="Q11" s="131">
        <v>215</v>
      </c>
      <c r="R11" s="131">
        <v>251</v>
      </c>
      <c r="S11" s="131">
        <v>80</v>
      </c>
      <c r="T11" s="131">
        <v>153</v>
      </c>
      <c r="U11" s="131">
        <v>4</v>
      </c>
      <c r="V11" s="131">
        <v>1</v>
      </c>
      <c r="W11" s="126">
        <v>2990</v>
      </c>
      <c r="X11" s="262"/>
    </row>
    <row r="12" spans="1:24" ht="12" customHeight="1">
      <c r="A12" s="125" t="s">
        <v>10</v>
      </c>
      <c r="B12" s="131"/>
      <c r="C12" s="131">
        <v>1</v>
      </c>
      <c r="D12" s="131">
        <v>20</v>
      </c>
      <c r="E12" s="131"/>
      <c r="F12" s="131">
        <v>2</v>
      </c>
      <c r="G12" s="131">
        <v>44</v>
      </c>
      <c r="H12" s="131">
        <v>136</v>
      </c>
      <c r="I12" s="131">
        <v>15</v>
      </c>
      <c r="J12" s="131">
        <v>64</v>
      </c>
      <c r="K12" s="131">
        <v>49</v>
      </c>
      <c r="L12" s="131">
        <v>45</v>
      </c>
      <c r="M12" s="131">
        <v>62</v>
      </c>
      <c r="N12" s="131">
        <v>112</v>
      </c>
      <c r="O12" s="131">
        <v>52</v>
      </c>
      <c r="P12" s="131">
        <v>17</v>
      </c>
      <c r="Q12" s="131">
        <v>61</v>
      </c>
      <c r="R12" s="131">
        <v>69</v>
      </c>
      <c r="S12" s="131">
        <v>55</v>
      </c>
      <c r="T12" s="131">
        <v>70</v>
      </c>
      <c r="U12" s="131">
        <v>9</v>
      </c>
      <c r="V12" s="131">
        <v>1</v>
      </c>
      <c r="W12" s="126">
        <v>884</v>
      </c>
      <c r="X12" s="262"/>
    </row>
    <row r="13" spans="1:24" ht="10.5" customHeight="1">
      <c r="A13" s="125" t="s">
        <v>23</v>
      </c>
      <c r="B13" s="131"/>
      <c r="C13" s="131"/>
      <c r="D13" s="131">
        <v>26</v>
      </c>
      <c r="E13" s="131"/>
      <c r="F13" s="131"/>
      <c r="G13" s="131">
        <v>57</v>
      </c>
      <c r="H13" s="131">
        <v>130</v>
      </c>
      <c r="I13" s="131">
        <v>40</v>
      </c>
      <c r="J13" s="131">
        <v>30</v>
      </c>
      <c r="K13" s="131">
        <v>24</v>
      </c>
      <c r="L13" s="131">
        <v>25</v>
      </c>
      <c r="M13" s="131">
        <v>19</v>
      </c>
      <c r="N13" s="131">
        <v>49</v>
      </c>
      <c r="O13" s="131">
        <v>45</v>
      </c>
      <c r="P13" s="131">
        <v>13</v>
      </c>
      <c r="Q13" s="131">
        <v>39</v>
      </c>
      <c r="R13" s="131">
        <v>59</v>
      </c>
      <c r="S13" s="131">
        <v>14</v>
      </c>
      <c r="T13" s="131">
        <v>23</v>
      </c>
      <c r="U13" s="131">
        <v>1</v>
      </c>
      <c r="V13" s="131"/>
      <c r="W13" s="126">
        <v>594</v>
      </c>
      <c r="X13" s="262"/>
    </row>
    <row r="14" spans="1:24">
      <c r="A14" s="125" t="s">
        <v>11</v>
      </c>
      <c r="B14" s="131">
        <v>3</v>
      </c>
      <c r="C14" s="131"/>
      <c r="D14" s="131">
        <v>214</v>
      </c>
      <c r="E14" s="131">
        <v>20</v>
      </c>
      <c r="F14" s="131">
        <v>27</v>
      </c>
      <c r="G14" s="131">
        <v>327</v>
      </c>
      <c r="H14" s="131">
        <v>2028</v>
      </c>
      <c r="I14" s="131">
        <v>381</v>
      </c>
      <c r="J14" s="131">
        <v>1400</v>
      </c>
      <c r="K14" s="131">
        <v>499</v>
      </c>
      <c r="L14" s="131">
        <v>399</v>
      </c>
      <c r="M14" s="131">
        <v>396</v>
      </c>
      <c r="N14" s="131">
        <v>1162</v>
      </c>
      <c r="O14" s="131">
        <v>543</v>
      </c>
      <c r="P14" s="131">
        <v>477</v>
      </c>
      <c r="Q14" s="131">
        <v>568</v>
      </c>
      <c r="R14" s="131">
        <v>588</v>
      </c>
      <c r="S14" s="131">
        <v>414</v>
      </c>
      <c r="T14" s="131">
        <v>1485</v>
      </c>
      <c r="U14" s="131">
        <v>45</v>
      </c>
      <c r="V14" s="131">
        <v>191</v>
      </c>
      <c r="W14" s="126">
        <v>11167</v>
      </c>
      <c r="X14" s="262"/>
    </row>
    <row r="15" spans="1:24">
      <c r="A15" s="125" t="s">
        <v>12</v>
      </c>
      <c r="B15" s="131">
        <v>2</v>
      </c>
      <c r="C15" s="131"/>
      <c r="D15" s="131">
        <v>32</v>
      </c>
      <c r="E15" s="131">
        <v>1</v>
      </c>
      <c r="F15" s="131">
        <v>1</v>
      </c>
      <c r="G15" s="131">
        <v>51</v>
      </c>
      <c r="H15" s="131">
        <v>253</v>
      </c>
      <c r="I15" s="131">
        <v>49</v>
      </c>
      <c r="J15" s="131">
        <v>153</v>
      </c>
      <c r="K15" s="131">
        <v>80</v>
      </c>
      <c r="L15" s="131">
        <v>40</v>
      </c>
      <c r="M15" s="131">
        <v>80</v>
      </c>
      <c r="N15" s="131">
        <v>186</v>
      </c>
      <c r="O15" s="131">
        <v>74</v>
      </c>
      <c r="P15" s="131">
        <v>21</v>
      </c>
      <c r="Q15" s="131">
        <v>101</v>
      </c>
      <c r="R15" s="131">
        <v>140</v>
      </c>
      <c r="S15" s="131">
        <v>49</v>
      </c>
      <c r="T15" s="131">
        <v>219</v>
      </c>
      <c r="U15" s="131">
        <v>14</v>
      </c>
      <c r="V15" s="131">
        <v>23</v>
      </c>
      <c r="W15" s="126">
        <v>1569</v>
      </c>
      <c r="X15" s="262"/>
    </row>
    <row r="16" spans="1:24">
      <c r="A16" s="125" t="s">
        <v>13</v>
      </c>
      <c r="B16" s="131"/>
      <c r="C16" s="131"/>
      <c r="D16" s="131">
        <v>23</v>
      </c>
      <c r="E16" s="131"/>
      <c r="F16" s="131">
        <v>3</v>
      </c>
      <c r="G16" s="131">
        <v>78</v>
      </c>
      <c r="H16" s="131">
        <v>146</v>
      </c>
      <c r="I16" s="131">
        <v>71</v>
      </c>
      <c r="J16" s="131">
        <v>62</v>
      </c>
      <c r="K16" s="131">
        <v>77</v>
      </c>
      <c r="L16" s="131">
        <v>24</v>
      </c>
      <c r="M16" s="131">
        <v>35</v>
      </c>
      <c r="N16" s="131">
        <v>55</v>
      </c>
      <c r="O16" s="131">
        <v>69</v>
      </c>
      <c r="P16" s="131">
        <v>25</v>
      </c>
      <c r="Q16" s="131">
        <v>48</v>
      </c>
      <c r="R16" s="131">
        <v>71</v>
      </c>
      <c r="S16" s="131">
        <v>28</v>
      </c>
      <c r="T16" s="131">
        <v>61</v>
      </c>
      <c r="U16" s="131">
        <v>5</v>
      </c>
      <c r="V16" s="131">
        <v>17</v>
      </c>
      <c r="W16" s="126">
        <v>898</v>
      </c>
      <c r="X16" s="262"/>
    </row>
    <row r="17" spans="1:26">
      <c r="A17" s="125" t="s">
        <v>14</v>
      </c>
      <c r="B17" s="131">
        <v>1</v>
      </c>
      <c r="C17" s="131"/>
      <c r="D17" s="131">
        <v>46</v>
      </c>
      <c r="E17" s="131">
        <v>1</v>
      </c>
      <c r="F17" s="131">
        <v>10</v>
      </c>
      <c r="G17" s="131">
        <v>97</v>
      </c>
      <c r="H17" s="131">
        <v>192</v>
      </c>
      <c r="I17" s="131">
        <v>67</v>
      </c>
      <c r="J17" s="131">
        <v>91</v>
      </c>
      <c r="K17" s="131">
        <v>67</v>
      </c>
      <c r="L17" s="131">
        <v>15</v>
      </c>
      <c r="M17" s="131">
        <v>48</v>
      </c>
      <c r="N17" s="131">
        <v>114</v>
      </c>
      <c r="O17" s="131">
        <v>79</v>
      </c>
      <c r="P17" s="131">
        <v>20</v>
      </c>
      <c r="Q17" s="131">
        <v>90</v>
      </c>
      <c r="R17" s="131">
        <v>123</v>
      </c>
      <c r="S17" s="131">
        <v>80</v>
      </c>
      <c r="T17" s="131">
        <v>60</v>
      </c>
      <c r="U17" s="131">
        <v>8</v>
      </c>
      <c r="V17" s="131"/>
      <c r="W17" s="126">
        <v>1209</v>
      </c>
      <c r="X17" s="262"/>
    </row>
    <row r="18" spans="1:26">
      <c r="A18" s="125" t="s">
        <v>15</v>
      </c>
      <c r="B18" s="131"/>
      <c r="C18" s="131"/>
      <c r="D18" s="131">
        <v>11</v>
      </c>
      <c r="E18" s="131"/>
      <c r="F18" s="131"/>
      <c r="G18" s="131">
        <v>39</v>
      </c>
      <c r="H18" s="131">
        <v>48</v>
      </c>
      <c r="I18" s="131">
        <v>29</v>
      </c>
      <c r="J18" s="131">
        <v>22</v>
      </c>
      <c r="K18" s="131">
        <v>13</v>
      </c>
      <c r="L18" s="131">
        <v>5</v>
      </c>
      <c r="M18" s="131">
        <v>28</v>
      </c>
      <c r="N18" s="131">
        <v>26</v>
      </c>
      <c r="O18" s="131">
        <v>24</v>
      </c>
      <c r="P18" s="131">
        <v>6</v>
      </c>
      <c r="Q18" s="131">
        <v>35</v>
      </c>
      <c r="R18" s="131">
        <v>52</v>
      </c>
      <c r="S18" s="131">
        <v>10</v>
      </c>
      <c r="T18" s="131">
        <v>25</v>
      </c>
      <c r="U18" s="131"/>
      <c r="V18" s="131"/>
      <c r="W18" s="126">
        <v>373</v>
      </c>
      <c r="X18" s="262"/>
    </row>
    <row r="19" spans="1:26">
      <c r="A19" s="125" t="s">
        <v>5</v>
      </c>
      <c r="B19" s="131">
        <v>1</v>
      </c>
      <c r="C19" s="131"/>
      <c r="D19" s="131">
        <v>77</v>
      </c>
      <c r="E19" s="131">
        <v>4</v>
      </c>
      <c r="F19" s="131">
        <v>5</v>
      </c>
      <c r="G19" s="131">
        <v>88</v>
      </c>
      <c r="H19" s="131">
        <v>740</v>
      </c>
      <c r="I19" s="131">
        <v>82</v>
      </c>
      <c r="J19" s="131">
        <v>535</v>
      </c>
      <c r="K19" s="131">
        <v>222</v>
      </c>
      <c r="L19" s="131">
        <v>128</v>
      </c>
      <c r="M19" s="131">
        <v>265</v>
      </c>
      <c r="N19" s="131">
        <v>515</v>
      </c>
      <c r="O19" s="131">
        <v>187</v>
      </c>
      <c r="P19" s="131">
        <v>25</v>
      </c>
      <c r="Q19" s="131">
        <v>132</v>
      </c>
      <c r="R19" s="131">
        <v>216</v>
      </c>
      <c r="S19" s="131">
        <v>151</v>
      </c>
      <c r="T19" s="131">
        <v>418</v>
      </c>
      <c r="U19" s="131">
        <v>75</v>
      </c>
      <c r="V19" s="131">
        <v>30</v>
      </c>
      <c r="W19" s="126">
        <v>3896</v>
      </c>
      <c r="X19" s="262"/>
    </row>
    <row r="20" spans="1:26">
      <c r="A20" s="125" t="s">
        <v>16</v>
      </c>
      <c r="B20" s="131"/>
      <c r="C20" s="131"/>
      <c r="D20" s="131">
        <v>25</v>
      </c>
      <c r="E20" s="131"/>
      <c r="F20" s="131"/>
      <c r="G20" s="131">
        <v>70</v>
      </c>
      <c r="H20" s="131">
        <v>181</v>
      </c>
      <c r="I20" s="131">
        <v>62</v>
      </c>
      <c r="J20" s="131">
        <v>73</v>
      </c>
      <c r="K20" s="131">
        <v>16</v>
      </c>
      <c r="L20" s="131">
        <v>16</v>
      </c>
      <c r="M20" s="131">
        <v>35</v>
      </c>
      <c r="N20" s="131">
        <v>50</v>
      </c>
      <c r="O20" s="131">
        <v>70</v>
      </c>
      <c r="P20" s="131">
        <v>18</v>
      </c>
      <c r="Q20" s="131">
        <v>75</v>
      </c>
      <c r="R20" s="131">
        <v>96</v>
      </c>
      <c r="S20" s="131">
        <v>31</v>
      </c>
      <c r="T20" s="131">
        <v>51</v>
      </c>
      <c r="U20" s="131">
        <v>4</v>
      </c>
      <c r="V20" s="131"/>
      <c r="W20" s="126">
        <v>873</v>
      </c>
      <c r="X20" s="262"/>
    </row>
    <row r="21" spans="1:26">
      <c r="A21" s="125" t="s">
        <v>17</v>
      </c>
      <c r="B21" s="131"/>
      <c r="C21" s="131"/>
      <c r="D21" s="131">
        <v>13</v>
      </c>
      <c r="E21" s="131"/>
      <c r="F21" s="131"/>
      <c r="G21" s="131">
        <v>29</v>
      </c>
      <c r="H21" s="131">
        <v>68</v>
      </c>
      <c r="I21" s="131">
        <v>31</v>
      </c>
      <c r="J21" s="131">
        <v>19</v>
      </c>
      <c r="K21" s="131">
        <v>17</v>
      </c>
      <c r="L21" s="131">
        <v>7</v>
      </c>
      <c r="M21" s="131">
        <v>17</v>
      </c>
      <c r="N21" s="131">
        <v>35</v>
      </c>
      <c r="O21" s="131">
        <v>26</v>
      </c>
      <c r="P21" s="131">
        <v>5</v>
      </c>
      <c r="Q21" s="131">
        <v>26</v>
      </c>
      <c r="R21" s="131">
        <v>29</v>
      </c>
      <c r="S21" s="131">
        <v>12</v>
      </c>
      <c r="T21" s="131">
        <v>17</v>
      </c>
      <c r="U21" s="131">
        <v>2</v>
      </c>
      <c r="V21" s="131"/>
      <c r="W21" s="126">
        <v>353</v>
      </c>
      <c r="X21" s="262"/>
    </row>
    <row r="22" spans="1:26">
      <c r="A22" s="125" t="s">
        <v>24</v>
      </c>
      <c r="B22" s="131"/>
      <c r="C22" s="131"/>
      <c r="D22" s="131">
        <v>56</v>
      </c>
      <c r="E22" s="131"/>
      <c r="F22" s="131">
        <v>3</v>
      </c>
      <c r="G22" s="131">
        <v>107</v>
      </c>
      <c r="H22" s="131">
        <v>402</v>
      </c>
      <c r="I22" s="131">
        <v>169</v>
      </c>
      <c r="J22" s="131">
        <v>126</v>
      </c>
      <c r="K22" s="131">
        <v>42</v>
      </c>
      <c r="L22" s="131">
        <v>25</v>
      </c>
      <c r="M22" s="131">
        <v>53</v>
      </c>
      <c r="N22" s="131">
        <v>90</v>
      </c>
      <c r="O22" s="131">
        <v>90</v>
      </c>
      <c r="P22" s="131">
        <v>48</v>
      </c>
      <c r="Q22" s="131">
        <v>155</v>
      </c>
      <c r="R22" s="131">
        <v>210</v>
      </c>
      <c r="S22" s="131">
        <v>78</v>
      </c>
      <c r="T22" s="131">
        <v>82</v>
      </c>
      <c r="U22" s="131">
        <v>9</v>
      </c>
      <c r="V22" s="131">
        <v>1</v>
      </c>
      <c r="W22" s="126">
        <v>1746</v>
      </c>
      <c r="X22" s="262"/>
    </row>
    <row r="23" spans="1:26">
      <c r="A23" s="125" t="s">
        <v>28</v>
      </c>
      <c r="B23" s="131"/>
      <c r="C23" s="131"/>
      <c r="D23" s="131">
        <v>36</v>
      </c>
      <c r="E23" s="131">
        <v>1</v>
      </c>
      <c r="F23" s="131">
        <v>3</v>
      </c>
      <c r="G23" s="131">
        <v>55</v>
      </c>
      <c r="H23" s="131">
        <v>284</v>
      </c>
      <c r="I23" s="131">
        <v>68</v>
      </c>
      <c r="J23" s="131">
        <v>309</v>
      </c>
      <c r="K23" s="131">
        <v>71</v>
      </c>
      <c r="L23" s="131">
        <v>28</v>
      </c>
      <c r="M23" s="131">
        <v>46</v>
      </c>
      <c r="N23" s="131">
        <v>140</v>
      </c>
      <c r="O23" s="131">
        <v>75</v>
      </c>
      <c r="P23" s="131">
        <v>56</v>
      </c>
      <c r="Q23" s="131">
        <v>95</v>
      </c>
      <c r="R23" s="131">
        <v>137</v>
      </c>
      <c r="S23" s="131">
        <v>104</v>
      </c>
      <c r="T23" s="131">
        <v>168</v>
      </c>
      <c r="U23" s="131">
        <v>13</v>
      </c>
      <c r="V23" s="131">
        <v>3</v>
      </c>
      <c r="W23" s="126">
        <v>1692</v>
      </c>
      <c r="X23" s="262"/>
    </row>
    <row r="24" spans="1:26">
      <c r="A24" s="125" t="s">
        <v>42</v>
      </c>
      <c r="B24" s="131"/>
      <c r="C24" s="131"/>
      <c r="D24" s="131">
        <v>12</v>
      </c>
      <c r="E24" s="131">
        <v>3</v>
      </c>
      <c r="F24" s="131">
        <v>1</v>
      </c>
      <c r="G24" s="131">
        <v>37</v>
      </c>
      <c r="H24" s="131">
        <v>113</v>
      </c>
      <c r="I24" s="131">
        <v>27</v>
      </c>
      <c r="J24" s="131">
        <v>94</v>
      </c>
      <c r="K24" s="131">
        <v>27</v>
      </c>
      <c r="L24" s="131">
        <v>50</v>
      </c>
      <c r="M24" s="131">
        <v>16</v>
      </c>
      <c r="N24" s="131">
        <v>66</v>
      </c>
      <c r="O24" s="131">
        <v>58</v>
      </c>
      <c r="P24" s="131">
        <v>36</v>
      </c>
      <c r="Q24" s="131">
        <v>55</v>
      </c>
      <c r="R24" s="131">
        <v>76</v>
      </c>
      <c r="S24" s="131">
        <v>44</v>
      </c>
      <c r="T24" s="131">
        <v>121</v>
      </c>
      <c r="U24" s="131">
        <v>2</v>
      </c>
      <c r="V24" s="131"/>
      <c r="W24" s="126">
        <v>838</v>
      </c>
      <c r="X24" s="262"/>
    </row>
    <row r="25" spans="1:26">
      <c r="A25" s="125" t="s">
        <v>18</v>
      </c>
      <c r="B25" s="131">
        <v>2</v>
      </c>
      <c r="C25" s="131"/>
      <c r="D25" s="131">
        <v>56</v>
      </c>
      <c r="E25" s="131">
        <v>1</v>
      </c>
      <c r="F25" s="131">
        <v>7</v>
      </c>
      <c r="G25" s="131">
        <v>181</v>
      </c>
      <c r="H25" s="131">
        <v>556</v>
      </c>
      <c r="I25" s="131">
        <v>184</v>
      </c>
      <c r="J25" s="131">
        <v>250</v>
      </c>
      <c r="K25" s="131">
        <v>86</v>
      </c>
      <c r="L25" s="131">
        <v>41</v>
      </c>
      <c r="M25" s="131">
        <v>80</v>
      </c>
      <c r="N25" s="131">
        <v>159</v>
      </c>
      <c r="O25" s="131">
        <v>152</v>
      </c>
      <c r="P25" s="131">
        <v>48</v>
      </c>
      <c r="Q25" s="131">
        <v>195</v>
      </c>
      <c r="R25" s="131">
        <v>275</v>
      </c>
      <c r="S25" s="131">
        <v>113</v>
      </c>
      <c r="T25" s="131">
        <v>223</v>
      </c>
      <c r="U25" s="131">
        <v>10</v>
      </c>
      <c r="V25" s="131">
        <v>8</v>
      </c>
      <c r="W25" s="126">
        <v>2627</v>
      </c>
      <c r="X25" s="262"/>
    </row>
    <row r="26" spans="1:26">
      <c r="A26" s="125" t="s">
        <v>19</v>
      </c>
      <c r="B26" s="131">
        <v>4</v>
      </c>
      <c r="C26" s="131"/>
      <c r="D26" s="131">
        <v>45</v>
      </c>
      <c r="E26" s="131"/>
      <c r="F26" s="131">
        <v>4</v>
      </c>
      <c r="G26" s="131">
        <v>103</v>
      </c>
      <c r="H26" s="131">
        <v>492</v>
      </c>
      <c r="I26" s="131">
        <v>44</v>
      </c>
      <c r="J26" s="131">
        <v>201</v>
      </c>
      <c r="K26" s="131">
        <v>93</v>
      </c>
      <c r="L26" s="131">
        <v>61</v>
      </c>
      <c r="M26" s="131">
        <v>243</v>
      </c>
      <c r="N26" s="131">
        <v>305</v>
      </c>
      <c r="O26" s="131">
        <v>102</v>
      </c>
      <c r="P26" s="131">
        <v>23</v>
      </c>
      <c r="Q26" s="131">
        <v>169</v>
      </c>
      <c r="R26" s="131">
        <v>253</v>
      </c>
      <c r="S26" s="131">
        <v>93</v>
      </c>
      <c r="T26" s="131">
        <v>143</v>
      </c>
      <c r="U26" s="131">
        <v>96</v>
      </c>
      <c r="V26" s="131">
        <v>10</v>
      </c>
      <c r="W26" s="126">
        <v>2484</v>
      </c>
      <c r="X26" s="262"/>
    </row>
    <row r="27" spans="1:26">
      <c r="A27" s="125" t="s">
        <v>20</v>
      </c>
      <c r="B27" s="131">
        <v>1</v>
      </c>
      <c r="C27" s="131"/>
      <c r="D27" s="131">
        <v>13</v>
      </c>
      <c r="E27" s="131"/>
      <c r="F27" s="131">
        <v>1</v>
      </c>
      <c r="G27" s="131">
        <v>32</v>
      </c>
      <c r="H27" s="131">
        <v>98</v>
      </c>
      <c r="I27" s="131">
        <v>8</v>
      </c>
      <c r="J27" s="131">
        <v>57</v>
      </c>
      <c r="K27" s="131">
        <v>42</v>
      </c>
      <c r="L27" s="131">
        <v>38</v>
      </c>
      <c r="M27" s="131">
        <v>59</v>
      </c>
      <c r="N27" s="131">
        <v>184</v>
      </c>
      <c r="O27" s="131">
        <v>23</v>
      </c>
      <c r="P27" s="131">
        <v>10</v>
      </c>
      <c r="Q27" s="131">
        <v>32</v>
      </c>
      <c r="R27" s="131">
        <v>57</v>
      </c>
      <c r="S27" s="131">
        <v>23</v>
      </c>
      <c r="T27" s="131">
        <v>43</v>
      </c>
      <c r="U27" s="131">
        <v>10</v>
      </c>
      <c r="V27" s="131">
        <v>3</v>
      </c>
      <c r="W27" s="126">
        <v>734</v>
      </c>
      <c r="X27" s="262"/>
      <c r="Z27" s="262"/>
    </row>
    <row r="28" spans="1:26">
      <c r="A28" s="125" t="s">
        <v>40</v>
      </c>
      <c r="B28" s="131">
        <v>2</v>
      </c>
      <c r="C28" s="131"/>
      <c r="D28" s="131">
        <v>26</v>
      </c>
      <c r="E28" s="131"/>
      <c r="F28" s="131">
        <v>1</v>
      </c>
      <c r="G28" s="131">
        <v>46</v>
      </c>
      <c r="H28" s="131">
        <v>297</v>
      </c>
      <c r="I28" s="131">
        <v>18</v>
      </c>
      <c r="J28" s="131">
        <v>124</v>
      </c>
      <c r="K28" s="131">
        <v>61</v>
      </c>
      <c r="L28" s="131">
        <v>40</v>
      </c>
      <c r="M28" s="131">
        <v>105</v>
      </c>
      <c r="N28" s="131">
        <v>109</v>
      </c>
      <c r="O28" s="131">
        <v>66</v>
      </c>
      <c r="P28" s="131">
        <v>21</v>
      </c>
      <c r="Q28" s="131">
        <v>115</v>
      </c>
      <c r="R28" s="131">
        <v>134</v>
      </c>
      <c r="S28" s="131">
        <v>39</v>
      </c>
      <c r="T28" s="131">
        <v>116</v>
      </c>
      <c r="U28" s="131">
        <v>14</v>
      </c>
      <c r="V28" s="131">
        <v>6</v>
      </c>
      <c r="W28" s="126">
        <v>1340</v>
      </c>
      <c r="X28" s="262"/>
      <c r="Z28" s="262"/>
    </row>
    <row r="29" spans="1:26">
      <c r="A29" s="125" t="s">
        <v>41</v>
      </c>
      <c r="B29" s="131">
        <v>1</v>
      </c>
      <c r="C29" s="131"/>
      <c r="D29" s="131">
        <v>20</v>
      </c>
      <c r="E29" s="131"/>
      <c r="F29" s="131">
        <v>3</v>
      </c>
      <c r="G29" s="131">
        <v>36</v>
      </c>
      <c r="H29" s="131">
        <v>166</v>
      </c>
      <c r="I29" s="131">
        <v>12</v>
      </c>
      <c r="J29" s="131">
        <v>74</v>
      </c>
      <c r="K29" s="131">
        <v>40</v>
      </c>
      <c r="L29" s="131">
        <v>51</v>
      </c>
      <c r="M29" s="131">
        <v>102</v>
      </c>
      <c r="N29" s="131">
        <v>139</v>
      </c>
      <c r="O29" s="131">
        <v>52</v>
      </c>
      <c r="P29" s="131">
        <v>12</v>
      </c>
      <c r="Q29" s="131">
        <v>89</v>
      </c>
      <c r="R29" s="131">
        <v>107</v>
      </c>
      <c r="S29" s="131">
        <v>26</v>
      </c>
      <c r="T29" s="131">
        <v>105</v>
      </c>
      <c r="U29" s="131">
        <v>50</v>
      </c>
      <c r="V29" s="131">
        <v>21</v>
      </c>
      <c r="W29" s="126">
        <v>1106</v>
      </c>
      <c r="X29" s="262"/>
    </row>
    <row r="30" spans="1:26">
      <c r="A30" s="125" t="s">
        <v>148</v>
      </c>
      <c r="B30" s="313">
        <v>2</v>
      </c>
      <c r="C30" s="313">
        <v>2</v>
      </c>
      <c r="D30" s="313">
        <v>23</v>
      </c>
      <c r="E30" s="313">
        <v>6</v>
      </c>
      <c r="F30" s="313"/>
      <c r="G30" s="313">
        <v>7</v>
      </c>
      <c r="H30" s="313">
        <v>254</v>
      </c>
      <c r="I30" s="313">
        <v>13</v>
      </c>
      <c r="J30" s="313">
        <v>1</v>
      </c>
      <c r="K30" s="313">
        <v>118</v>
      </c>
      <c r="L30" s="313">
        <v>43</v>
      </c>
      <c r="M30" s="313">
        <v>3</v>
      </c>
      <c r="N30" s="313">
        <v>211</v>
      </c>
      <c r="O30" s="313">
        <v>31</v>
      </c>
      <c r="P30" s="313"/>
      <c r="Q30" s="313">
        <v>20</v>
      </c>
      <c r="R30" s="313">
        <v>8</v>
      </c>
      <c r="S30" s="313">
        <v>8</v>
      </c>
      <c r="T30" s="313">
        <v>132</v>
      </c>
      <c r="U30" s="313">
        <v>27</v>
      </c>
      <c r="V30" s="313">
        <v>7</v>
      </c>
      <c r="W30" s="351">
        <v>916</v>
      </c>
      <c r="X30" s="262"/>
    </row>
    <row r="31" spans="1:26">
      <c r="A31" s="183" t="s">
        <v>21</v>
      </c>
      <c r="B31" s="227">
        <v>23</v>
      </c>
      <c r="C31" s="227">
        <v>3</v>
      </c>
      <c r="D31" s="227">
        <v>920</v>
      </c>
      <c r="E31" s="227">
        <v>39</v>
      </c>
      <c r="F31" s="227">
        <v>75</v>
      </c>
      <c r="G31" s="227">
        <v>1732</v>
      </c>
      <c r="H31" s="227">
        <v>7428</v>
      </c>
      <c r="I31" s="227">
        <v>1595</v>
      </c>
      <c r="J31" s="227">
        <v>3927</v>
      </c>
      <c r="K31" s="227">
        <v>1717</v>
      </c>
      <c r="L31" s="227">
        <v>1121</v>
      </c>
      <c r="M31" s="227">
        <v>1787</v>
      </c>
      <c r="N31" s="227">
        <v>3866</v>
      </c>
      <c r="O31" s="227">
        <v>1981</v>
      </c>
      <c r="P31" s="227">
        <v>922</v>
      </c>
      <c r="Q31" s="227">
        <v>2315</v>
      </c>
      <c r="R31" s="227">
        <v>2951</v>
      </c>
      <c r="S31" s="227">
        <v>1452</v>
      </c>
      <c r="T31" s="227">
        <v>3715</v>
      </c>
      <c r="U31" s="227">
        <v>398</v>
      </c>
      <c r="V31" s="227">
        <v>322</v>
      </c>
      <c r="W31" s="291">
        <v>38289</v>
      </c>
      <c r="X31" s="262"/>
    </row>
    <row r="32" spans="1:26">
      <c r="A32" s="183" t="s">
        <v>38</v>
      </c>
      <c r="B32" s="314">
        <v>3627</v>
      </c>
      <c r="C32" s="314">
        <v>33</v>
      </c>
      <c r="D32" s="314">
        <v>10836</v>
      </c>
      <c r="E32" s="314">
        <v>127</v>
      </c>
      <c r="F32" s="314">
        <v>896</v>
      </c>
      <c r="G32" s="314">
        <v>18603</v>
      </c>
      <c r="H32" s="314">
        <v>39877</v>
      </c>
      <c r="I32" s="314">
        <v>7482</v>
      </c>
      <c r="J32" s="314">
        <v>16163</v>
      </c>
      <c r="K32" s="314">
        <v>4653</v>
      </c>
      <c r="L32" s="314">
        <v>5891</v>
      </c>
      <c r="M32" s="314">
        <v>3432</v>
      </c>
      <c r="N32" s="314">
        <v>13442</v>
      </c>
      <c r="O32" s="314">
        <v>10040</v>
      </c>
      <c r="P32" s="314">
        <v>3318</v>
      </c>
      <c r="Q32" s="314">
        <v>8556</v>
      </c>
      <c r="R32" s="314">
        <v>11937</v>
      </c>
      <c r="S32" s="314">
        <v>4353</v>
      </c>
      <c r="T32" s="314">
        <v>6464</v>
      </c>
      <c r="U32" s="314">
        <v>3855</v>
      </c>
      <c r="V32" s="314">
        <v>11</v>
      </c>
      <c r="W32" s="315">
        <v>173596</v>
      </c>
      <c r="X32" s="262"/>
    </row>
    <row r="33" spans="1:24">
      <c r="A33" s="183" t="s">
        <v>39</v>
      </c>
      <c r="B33" s="314">
        <v>1646</v>
      </c>
      <c r="C33" s="314">
        <v>80</v>
      </c>
      <c r="D33" s="314">
        <v>5043</v>
      </c>
      <c r="E33" s="314">
        <v>93</v>
      </c>
      <c r="F33" s="314">
        <v>627</v>
      </c>
      <c r="G33" s="314">
        <v>9919</v>
      </c>
      <c r="H33" s="314">
        <v>20238</v>
      </c>
      <c r="I33" s="314">
        <v>2591</v>
      </c>
      <c r="J33" s="314">
        <v>8152</v>
      </c>
      <c r="K33" s="314">
        <v>1765</v>
      </c>
      <c r="L33" s="314">
        <v>2362</v>
      </c>
      <c r="M33" s="314">
        <v>1678</v>
      </c>
      <c r="N33" s="314">
        <v>6636</v>
      </c>
      <c r="O33" s="314">
        <v>4733</v>
      </c>
      <c r="P33" s="314">
        <v>2613</v>
      </c>
      <c r="Q33" s="314">
        <v>5875</v>
      </c>
      <c r="R33" s="314">
        <v>6894</v>
      </c>
      <c r="S33" s="314">
        <v>2628</v>
      </c>
      <c r="T33" s="314">
        <v>5331</v>
      </c>
      <c r="U33" s="314">
        <v>246</v>
      </c>
      <c r="V33" s="314">
        <v>10</v>
      </c>
      <c r="W33" s="315">
        <v>89160</v>
      </c>
      <c r="X33" s="262"/>
    </row>
    <row r="34" spans="1:24" s="6" customFormat="1">
      <c r="A34" s="166" t="s">
        <v>71</v>
      </c>
      <c r="B34" s="172">
        <f>SUM(B31:B33)</f>
        <v>5296</v>
      </c>
      <c r="C34" s="172">
        <f t="shared" ref="C34:V34" si="0">SUM(C31:C33)</f>
        <v>116</v>
      </c>
      <c r="D34" s="172">
        <f t="shared" si="0"/>
        <v>16799</v>
      </c>
      <c r="E34" s="172">
        <f t="shared" si="0"/>
        <v>259</v>
      </c>
      <c r="F34" s="172">
        <f t="shared" si="0"/>
        <v>1598</v>
      </c>
      <c r="G34" s="172">
        <f t="shared" si="0"/>
        <v>30254</v>
      </c>
      <c r="H34" s="172">
        <f t="shared" si="0"/>
        <v>67543</v>
      </c>
      <c r="I34" s="172">
        <f t="shared" si="0"/>
        <v>11668</v>
      </c>
      <c r="J34" s="172">
        <f t="shared" si="0"/>
        <v>28242</v>
      </c>
      <c r="K34" s="172">
        <f t="shared" si="0"/>
        <v>8135</v>
      </c>
      <c r="L34" s="172">
        <f t="shared" si="0"/>
        <v>9374</v>
      </c>
      <c r="M34" s="172">
        <f t="shared" si="0"/>
        <v>6897</v>
      </c>
      <c r="N34" s="172">
        <f t="shared" si="0"/>
        <v>23944</v>
      </c>
      <c r="O34" s="172">
        <f t="shared" si="0"/>
        <v>16754</v>
      </c>
      <c r="P34" s="172">
        <f t="shared" si="0"/>
        <v>6853</v>
      </c>
      <c r="Q34" s="172">
        <f t="shared" si="0"/>
        <v>16746</v>
      </c>
      <c r="R34" s="172">
        <f t="shared" si="0"/>
        <v>21782</v>
      </c>
      <c r="S34" s="172">
        <f t="shared" si="0"/>
        <v>8433</v>
      </c>
      <c r="T34" s="172">
        <f t="shared" si="0"/>
        <v>15510</v>
      </c>
      <c r="U34" s="172">
        <f t="shared" si="0"/>
        <v>4499</v>
      </c>
      <c r="V34" s="172">
        <f t="shared" si="0"/>
        <v>343</v>
      </c>
      <c r="W34" s="173">
        <f t="shared" ref="W34" si="1">SUM(B34:V34)</f>
        <v>301045</v>
      </c>
      <c r="X34" s="262"/>
    </row>
    <row r="35" spans="1:24" s="27" customFormat="1" ht="22.5">
      <c r="A35" s="228" t="s">
        <v>72</v>
      </c>
      <c r="B35" s="280">
        <f>B31/B34*100</f>
        <v>0.43429003021148038</v>
      </c>
      <c r="C35" s="280">
        <f t="shared" ref="C35:W35" si="2">C31/C34*100</f>
        <v>2.5862068965517242</v>
      </c>
      <c r="D35" s="280">
        <f t="shared" si="2"/>
        <v>5.4765164593130544</v>
      </c>
      <c r="E35" s="280">
        <f t="shared" si="2"/>
        <v>15.057915057915059</v>
      </c>
      <c r="F35" s="280">
        <f t="shared" si="2"/>
        <v>4.693366708385482</v>
      </c>
      <c r="G35" s="280">
        <f t="shared" si="2"/>
        <v>5.7248628280557945</v>
      </c>
      <c r="H35" s="280">
        <f t="shared" si="2"/>
        <v>10.997438668699939</v>
      </c>
      <c r="I35" s="280">
        <f t="shared" si="2"/>
        <v>13.669866300994171</v>
      </c>
      <c r="J35" s="280">
        <f t="shared" si="2"/>
        <v>13.9048226046314</v>
      </c>
      <c r="K35" s="280">
        <f t="shared" si="2"/>
        <v>21.106330669944683</v>
      </c>
      <c r="L35" s="280">
        <f t="shared" si="2"/>
        <v>11.958608918284618</v>
      </c>
      <c r="M35" s="280">
        <f t="shared" si="2"/>
        <v>25.909815861968973</v>
      </c>
      <c r="N35" s="280">
        <f t="shared" si="2"/>
        <v>16.146007350484464</v>
      </c>
      <c r="O35" s="280">
        <f t="shared" si="2"/>
        <v>11.824042019816163</v>
      </c>
      <c r="P35" s="280">
        <f t="shared" si="2"/>
        <v>13.45396176856851</v>
      </c>
      <c r="Q35" s="280">
        <f t="shared" si="2"/>
        <v>13.824196823121939</v>
      </c>
      <c r="R35" s="280">
        <f t="shared" si="2"/>
        <v>13.547883573592875</v>
      </c>
      <c r="S35" s="280">
        <f t="shared" si="2"/>
        <v>17.218071860547848</v>
      </c>
      <c r="T35" s="280">
        <f t="shared" si="2"/>
        <v>23.952288845905866</v>
      </c>
      <c r="U35" s="280">
        <f t="shared" si="2"/>
        <v>8.8464103134029788</v>
      </c>
      <c r="V35" s="280">
        <f t="shared" si="2"/>
        <v>93.877551020408163</v>
      </c>
      <c r="W35" s="281">
        <f t="shared" si="2"/>
        <v>12.718696540384327</v>
      </c>
      <c r="X35" s="50"/>
    </row>
    <row r="36" spans="1:24" s="80" customFormat="1" ht="9" customHeight="1">
      <c r="A36" s="441" t="s">
        <v>150</v>
      </c>
      <c r="B36" s="441"/>
      <c r="C36" s="441"/>
      <c r="D36" s="441"/>
      <c r="E36" s="441"/>
      <c r="F36" s="441"/>
      <c r="G36" s="441"/>
      <c r="H36" s="441"/>
      <c r="I36" s="441"/>
      <c r="J36" s="441"/>
      <c r="K36" s="441"/>
      <c r="L36" s="441"/>
      <c r="M36" s="441"/>
      <c r="N36" s="441"/>
      <c r="O36" s="441"/>
      <c r="P36" s="441"/>
      <c r="Q36" s="441"/>
      <c r="R36" s="441"/>
      <c r="S36" s="441"/>
      <c r="T36" s="441"/>
      <c r="U36" s="441"/>
      <c r="V36" s="441"/>
      <c r="W36" s="441"/>
      <c r="X36" s="109"/>
    </row>
    <row r="37" spans="1:24" s="80" customFormat="1" ht="9">
      <c r="A37" s="231"/>
      <c r="B37" s="107"/>
      <c r="C37" s="107"/>
      <c r="D37" s="107"/>
      <c r="E37" s="107"/>
      <c r="F37" s="107"/>
      <c r="G37" s="107"/>
      <c r="H37" s="107"/>
      <c r="I37" s="107"/>
      <c r="J37" s="107"/>
      <c r="K37" s="107"/>
      <c r="L37" s="107"/>
      <c r="M37" s="107"/>
      <c r="N37" s="107"/>
      <c r="O37" s="100"/>
      <c r="P37" s="100"/>
      <c r="Q37" s="100"/>
      <c r="R37" s="100"/>
      <c r="S37" s="108"/>
      <c r="T37" s="108"/>
      <c r="U37" s="108"/>
      <c r="V37" s="108"/>
      <c r="W37" s="108"/>
      <c r="X37" s="109"/>
    </row>
    <row r="38" spans="1:24" s="54" customFormat="1" ht="9">
      <c r="A38" s="110" t="s">
        <v>159</v>
      </c>
      <c r="B38" s="110"/>
      <c r="C38" s="110"/>
      <c r="D38" s="110"/>
      <c r="E38" s="110"/>
      <c r="F38" s="110"/>
      <c r="G38" s="110"/>
      <c r="H38" s="110"/>
      <c r="I38" s="110"/>
      <c r="J38" s="110"/>
      <c r="K38" s="110"/>
      <c r="L38" s="110"/>
      <c r="M38" s="110"/>
      <c r="N38" s="110"/>
      <c r="O38" s="110"/>
      <c r="P38" s="110"/>
      <c r="Q38" s="110"/>
      <c r="R38" s="110"/>
    </row>
    <row r="39" spans="1:24" ht="12.75">
      <c r="A39" s="21"/>
    </row>
    <row r="40" spans="1:24" ht="12">
      <c r="A40" s="229"/>
      <c r="B40" s="230"/>
      <c r="C40" s="230"/>
      <c r="D40" s="230"/>
      <c r="E40" s="230"/>
      <c r="F40" s="230"/>
      <c r="G40" s="230"/>
      <c r="H40" s="230"/>
      <c r="I40" s="230"/>
      <c r="J40" s="230"/>
      <c r="K40" s="230"/>
      <c r="L40" s="230"/>
      <c r="M40" s="230"/>
      <c r="N40" s="230"/>
      <c r="O40" s="230"/>
      <c r="P40" s="230"/>
      <c r="Q40" s="230"/>
      <c r="R40" s="230"/>
      <c r="S40" s="230"/>
      <c r="T40" s="230"/>
      <c r="U40" s="230"/>
      <c r="V40" s="230"/>
      <c r="W40" s="230"/>
    </row>
    <row r="41" spans="1:24" s="25" customFormat="1" ht="175.5">
      <c r="A41" s="305" t="s">
        <v>60</v>
      </c>
      <c r="B41" s="306" t="s">
        <v>162</v>
      </c>
      <c r="C41" s="306" t="s">
        <v>171</v>
      </c>
      <c r="D41" s="306" t="s">
        <v>170</v>
      </c>
      <c r="E41" s="306" t="s">
        <v>173</v>
      </c>
      <c r="F41" s="306" t="s">
        <v>172</v>
      </c>
      <c r="G41" s="306" t="s">
        <v>124</v>
      </c>
      <c r="H41" s="306" t="s">
        <v>169</v>
      </c>
      <c r="I41" s="306" t="s">
        <v>163</v>
      </c>
      <c r="J41" s="306" t="s">
        <v>137</v>
      </c>
      <c r="K41" s="306" t="s">
        <v>131</v>
      </c>
      <c r="L41" s="306" t="s">
        <v>138</v>
      </c>
      <c r="M41" s="306" t="s">
        <v>132</v>
      </c>
      <c r="N41" s="306" t="s">
        <v>164</v>
      </c>
      <c r="O41" s="306" t="s">
        <v>165</v>
      </c>
      <c r="P41" s="306" t="s">
        <v>168</v>
      </c>
      <c r="Q41" s="306" t="s">
        <v>133</v>
      </c>
      <c r="R41" s="306" t="s">
        <v>134</v>
      </c>
      <c r="S41" s="306" t="s">
        <v>135</v>
      </c>
      <c r="T41" s="306" t="s">
        <v>136</v>
      </c>
      <c r="U41" s="306" t="s">
        <v>166</v>
      </c>
      <c r="V41" s="306" t="s">
        <v>167</v>
      </c>
      <c r="W41" s="307" t="s">
        <v>174</v>
      </c>
      <c r="X41" s="24"/>
    </row>
    <row r="42" spans="1:24" s="25" customFormat="1">
      <c r="A42" s="308"/>
      <c r="B42" s="309"/>
      <c r="C42" s="309"/>
      <c r="D42" s="309"/>
      <c r="E42" s="309"/>
      <c r="F42" s="309"/>
      <c r="G42" s="309"/>
      <c r="H42" s="309"/>
      <c r="I42" s="309"/>
      <c r="J42" s="309"/>
      <c r="K42" s="309"/>
      <c r="L42" s="309"/>
      <c r="M42" s="309"/>
      <c r="N42" s="309"/>
      <c r="O42" s="309"/>
      <c r="P42" s="309"/>
      <c r="Q42" s="309"/>
      <c r="R42" s="309"/>
      <c r="S42" s="309"/>
      <c r="T42" s="309"/>
      <c r="U42" s="309"/>
      <c r="V42" s="309"/>
      <c r="W42" s="310"/>
      <c r="X42" s="24"/>
    </row>
    <row r="43" spans="1:24" s="25" customFormat="1">
      <c r="A43" s="305"/>
      <c r="B43" s="311"/>
      <c r="C43" s="311"/>
      <c r="D43" s="311"/>
      <c r="E43" s="311"/>
      <c r="F43" s="311"/>
      <c r="G43" s="311"/>
      <c r="H43" s="311"/>
      <c r="I43" s="311"/>
      <c r="J43" s="311"/>
      <c r="K43" s="311"/>
      <c r="L43" s="311"/>
      <c r="M43" s="311"/>
      <c r="N43" s="311"/>
      <c r="O43" s="311"/>
      <c r="P43" s="311"/>
      <c r="Q43" s="311"/>
      <c r="R43" s="311"/>
      <c r="S43" s="311"/>
      <c r="T43" s="311"/>
      <c r="U43" s="311"/>
      <c r="V43" s="311"/>
      <c r="W43" s="316"/>
      <c r="X43" s="24"/>
    </row>
    <row r="44" spans="1:24">
      <c r="A44" s="125" t="s">
        <v>9</v>
      </c>
      <c r="B44" s="133">
        <f>B11/$W11*100</f>
        <v>0.13377926421404682</v>
      </c>
      <c r="C44" s="133">
        <f t="shared" ref="C44:W44" si="3">C11/$W11*100</f>
        <v>0</v>
      </c>
      <c r="D44" s="133">
        <f t="shared" si="3"/>
        <v>4.8829431438127093</v>
      </c>
      <c r="E44" s="133">
        <f t="shared" si="3"/>
        <v>6.6889632107023408E-2</v>
      </c>
      <c r="F44" s="133">
        <f t="shared" si="3"/>
        <v>0.13377926421404682</v>
      </c>
      <c r="G44" s="133">
        <f t="shared" si="3"/>
        <v>8.2943143812709028</v>
      </c>
      <c r="H44" s="133">
        <f t="shared" si="3"/>
        <v>28.22742474916388</v>
      </c>
      <c r="I44" s="133">
        <f t="shared" si="3"/>
        <v>7.5250836120401345</v>
      </c>
      <c r="J44" s="133">
        <f t="shared" si="3"/>
        <v>8.0936454849498318</v>
      </c>
      <c r="K44" s="133">
        <f t="shared" si="3"/>
        <v>2.4414715719063547</v>
      </c>
      <c r="L44" s="133">
        <f t="shared" si="3"/>
        <v>1.3377926421404682</v>
      </c>
      <c r="M44" s="133">
        <f t="shared" si="3"/>
        <v>3.1772575250836121</v>
      </c>
      <c r="N44" s="133">
        <f t="shared" si="3"/>
        <v>5.3177257525083617</v>
      </c>
      <c r="O44" s="133">
        <f t="shared" si="3"/>
        <v>5.4515050167224075</v>
      </c>
      <c r="P44" s="133">
        <f t="shared" si="3"/>
        <v>1.3712374581939799</v>
      </c>
      <c r="Q44" s="133">
        <f t="shared" si="3"/>
        <v>7.1906354515050159</v>
      </c>
      <c r="R44" s="133">
        <f t="shared" si="3"/>
        <v>8.3946488294314374</v>
      </c>
      <c r="S44" s="133">
        <f t="shared" si="3"/>
        <v>2.6755852842809364</v>
      </c>
      <c r="T44" s="133">
        <f t="shared" si="3"/>
        <v>5.1170568561872907</v>
      </c>
      <c r="U44" s="133">
        <f t="shared" si="3"/>
        <v>0.13377926421404682</v>
      </c>
      <c r="V44" s="133">
        <f t="shared" si="3"/>
        <v>3.3444816053511704E-2</v>
      </c>
      <c r="W44" s="148">
        <f t="shared" si="3"/>
        <v>100</v>
      </c>
    </row>
    <row r="45" spans="1:24">
      <c r="A45" s="125" t="s">
        <v>10</v>
      </c>
      <c r="B45" s="133">
        <f t="shared" ref="B45:W56" si="4">B12/$W12*100</f>
        <v>0</v>
      </c>
      <c r="C45" s="133">
        <f t="shared" si="4"/>
        <v>0.11312217194570137</v>
      </c>
      <c r="D45" s="133">
        <f t="shared" si="4"/>
        <v>2.2624434389140271</v>
      </c>
      <c r="E45" s="133">
        <f t="shared" si="4"/>
        <v>0</v>
      </c>
      <c r="F45" s="133">
        <f t="shared" si="4"/>
        <v>0.22624434389140274</v>
      </c>
      <c r="G45" s="133">
        <f t="shared" si="4"/>
        <v>4.9773755656108598</v>
      </c>
      <c r="H45" s="133">
        <f t="shared" si="4"/>
        <v>15.384615384615385</v>
      </c>
      <c r="I45" s="133">
        <f t="shared" si="4"/>
        <v>1.6968325791855203</v>
      </c>
      <c r="J45" s="133">
        <f t="shared" si="4"/>
        <v>7.2398190045248878</v>
      </c>
      <c r="K45" s="133">
        <f t="shared" si="4"/>
        <v>5.5429864253393664</v>
      </c>
      <c r="L45" s="133">
        <f t="shared" si="4"/>
        <v>5.0904977375565608</v>
      </c>
      <c r="M45" s="133">
        <f t="shared" si="4"/>
        <v>7.0135746606334841</v>
      </c>
      <c r="N45" s="133">
        <f t="shared" si="4"/>
        <v>12.669683257918551</v>
      </c>
      <c r="O45" s="133">
        <f t="shared" si="4"/>
        <v>5.8823529411764701</v>
      </c>
      <c r="P45" s="133">
        <f t="shared" si="4"/>
        <v>1.9230769230769231</v>
      </c>
      <c r="Q45" s="133">
        <f t="shared" si="4"/>
        <v>6.9004524886877832</v>
      </c>
      <c r="R45" s="133">
        <f t="shared" si="4"/>
        <v>7.8054298642533935</v>
      </c>
      <c r="S45" s="133">
        <f t="shared" si="4"/>
        <v>6.2217194570135748</v>
      </c>
      <c r="T45" s="133">
        <f t="shared" si="4"/>
        <v>7.9185520361990944</v>
      </c>
      <c r="U45" s="133">
        <f t="shared" si="4"/>
        <v>1.0180995475113122</v>
      </c>
      <c r="V45" s="133">
        <f t="shared" si="4"/>
        <v>0.11312217194570137</v>
      </c>
      <c r="W45" s="148">
        <f t="shared" si="4"/>
        <v>100</v>
      </c>
    </row>
    <row r="46" spans="1:24">
      <c r="A46" s="125" t="s">
        <v>23</v>
      </c>
      <c r="B46" s="133">
        <f t="shared" si="4"/>
        <v>0</v>
      </c>
      <c r="C46" s="133">
        <f t="shared" si="4"/>
        <v>0</v>
      </c>
      <c r="D46" s="133">
        <f t="shared" si="4"/>
        <v>4.3771043771043772</v>
      </c>
      <c r="E46" s="133">
        <f t="shared" si="4"/>
        <v>0</v>
      </c>
      <c r="F46" s="133">
        <f t="shared" si="4"/>
        <v>0</v>
      </c>
      <c r="G46" s="133">
        <f t="shared" si="4"/>
        <v>9.5959595959595951</v>
      </c>
      <c r="H46" s="133">
        <f t="shared" si="4"/>
        <v>21.885521885521886</v>
      </c>
      <c r="I46" s="133">
        <f t="shared" si="4"/>
        <v>6.7340067340067336</v>
      </c>
      <c r="J46" s="133">
        <f t="shared" si="4"/>
        <v>5.0505050505050502</v>
      </c>
      <c r="K46" s="133">
        <f t="shared" si="4"/>
        <v>4.0404040404040407</v>
      </c>
      <c r="L46" s="133">
        <f t="shared" si="4"/>
        <v>4.2087542087542094</v>
      </c>
      <c r="M46" s="133">
        <f t="shared" si="4"/>
        <v>3.1986531986531985</v>
      </c>
      <c r="N46" s="133">
        <f t="shared" si="4"/>
        <v>8.2491582491582491</v>
      </c>
      <c r="O46" s="133">
        <f t="shared" si="4"/>
        <v>7.5757575757575761</v>
      </c>
      <c r="P46" s="133">
        <f t="shared" si="4"/>
        <v>2.1885521885521886</v>
      </c>
      <c r="Q46" s="133">
        <f t="shared" si="4"/>
        <v>6.5656565656565666</v>
      </c>
      <c r="R46" s="133">
        <f t="shared" si="4"/>
        <v>9.9326599326599325</v>
      </c>
      <c r="S46" s="133">
        <f t="shared" si="4"/>
        <v>2.3569023569023568</v>
      </c>
      <c r="T46" s="133">
        <f t="shared" si="4"/>
        <v>3.872053872053872</v>
      </c>
      <c r="U46" s="133">
        <f t="shared" si="4"/>
        <v>0.16835016835016833</v>
      </c>
      <c r="V46" s="133">
        <f t="shared" si="4"/>
        <v>0</v>
      </c>
      <c r="W46" s="148">
        <f t="shared" si="4"/>
        <v>100</v>
      </c>
    </row>
    <row r="47" spans="1:24">
      <c r="A47" s="125" t="s">
        <v>11</v>
      </c>
      <c r="B47" s="133">
        <f t="shared" si="4"/>
        <v>2.686486970538193E-2</v>
      </c>
      <c r="C47" s="133">
        <f t="shared" si="4"/>
        <v>0</v>
      </c>
      <c r="D47" s="133">
        <f t="shared" si="4"/>
        <v>1.9163607056505776</v>
      </c>
      <c r="E47" s="133">
        <f t="shared" si="4"/>
        <v>0.17909913136921285</v>
      </c>
      <c r="F47" s="133">
        <f t="shared" si="4"/>
        <v>0.24178382734843734</v>
      </c>
      <c r="G47" s="133">
        <f t="shared" si="4"/>
        <v>2.92827079788663</v>
      </c>
      <c r="H47" s="133">
        <f t="shared" si="4"/>
        <v>18.160651920838184</v>
      </c>
      <c r="I47" s="133">
        <f t="shared" si="4"/>
        <v>3.4118384525835053</v>
      </c>
      <c r="J47" s="133">
        <f t="shared" si="4"/>
        <v>12.536939195844901</v>
      </c>
      <c r="K47" s="133">
        <f t="shared" si="4"/>
        <v>4.4685233276618606</v>
      </c>
      <c r="L47" s="133">
        <f t="shared" si="4"/>
        <v>3.5730276708157969</v>
      </c>
      <c r="M47" s="133">
        <f t="shared" si="4"/>
        <v>3.5461628011104147</v>
      </c>
      <c r="N47" s="133">
        <f t="shared" si="4"/>
        <v>10.405659532551267</v>
      </c>
      <c r="O47" s="133">
        <f t="shared" si="4"/>
        <v>4.8625414166741292</v>
      </c>
      <c r="P47" s="133">
        <f t="shared" si="4"/>
        <v>4.2715142831557262</v>
      </c>
      <c r="Q47" s="133">
        <f t="shared" si="4"/>
        <v>5.0864153308856448</v>
      </c>
      <c r="R47" s="133">
        <f t="shared" si="4"/>
        <v>5.265514462254858</v>
      </c>
      <c r="S47" s="133">
        <f t="shared" si="4"/>
        <v>3.7073520193427063</v>
      </c>
      <c r="T47" s="133">
        <f t="shared" si="4"/>
        <v>13.298110504164054</v>
      </c>
      <c r="U47" s="133">
        <f t="shared" si="4"/>
        <v>0.40297304558072888</v>
      </c>
      <c r="V47" s="133">
        <f t="shared" si="4"/>
        <v>1.7103967045759827</v>
      </c>
      <c r="W47" s="148">
        <f t="shared" si="4"/>
        <v>100</v>
      </c>
    </row>
    <row r="48" spans="1:24">
      <c r="A48" s="125" t="s">
        <v>12</v>
      </c>
      <c r="B48" s="133">
        <f t="shared" si="4"/>
        <v>0.12746972594008923</v>
      </c>
      <c r="C48" s="133">
        <f t="shared" si="4"/>
        <v>0</v>
      </c>
      <c r="D48" s="133">
        <f t="shared" si="4"/>
        <v>2.0395156150414278</v>
      </c>
      <c r="E48" s="133">
        <f t="shared" si="4"/>
        <v>6.3734862970044617E-2</v>
      </c>
      <c r="F48" s="133">
        <f t="shared" si="4"/>
        <v>6.3734862970044617E-2</v>
      </c>
      <c r="G48" s="133">
        <f t="shared" si="4"/>
        <v>3.2504780114722758</v>
      </c>
      <c r="H48" s="133">
        <f t="shared" si="4"/>
        <v>16.12492033142129</v>
      </c>
      <c r="I48" s="133">
        <f t="shared" si="4"/>
        <v>3.1230082855321859</v>
      </c>
      <c r="J48" s="133">
        <f t="shared" si="4"/>
        <v>9.7514340344168247</v>
      </c>
      <c r="K48" s="133">
        <f t="shared" si="4"/>
        <v>5.0987890376035692</v>
      </c>
      <c r="L48" s="133">
        <f t="shared" si="4"/>
        <v>2.5493945188017846</v>
      </c>
      <c r="M48" s="133">
        <f t="shared" si="4"/>
        <v>5.0987890376035692</v>
      </c>
      <c r="N48" s="133">
        <f t="shared" si="4"/>
        <v>11.854684512428298</v>
      </c>
      <c r="O48" s="133">
        <f t="shared" si="4"/>
        <v>4.7163798597833013</v>
      </c>
      <c r="P48" s="133">
        <f t="shared" si="4"/>
        <v>1.338432122370937</v>
      </c>
      <c r="Q48" s="133">
        <f t="shared" si="4"/>
        <v>6.4372211599745057</v>
      </c>
      <c r="R48" s="133">
        <f t="shared" si="4"/>
        <v>8.9228808158062467</v>
      </c>
      <c r="S48" s="133">
        <f t="shared" si="4"/>
        <v>3.1230082855321859</v>
      </c>
      <c r="T48" s="133">
        <f t="shared" si="4"/>
        <v>13.957934990439771</v>
      </c>
      <c r="U48" s="133">
        <f t="shared" si="4"/>
        <v>0.89228808158062467</v>
      </c>
      <c r="V48" s="133">
        <f t="shared" si="4"/>
        <v>1.4659018483110262</v>
      </c>
      <c r="W48" s="148">
        <f t="shared" si="4"/>
        <v>100</v>
      </c>
    </row>
    <row r="49" spans="1:23">
      <c r="A49" s="125" t="s">
        <v>13</v>
      </c>
      <c r="B49" s="133">
        <f t="shared" si="4"/>
        <v>0</v>
      </c>
      <c r="C49" s="133">
        <f t="shared" si="4"/>
        <v>0</v>
      </c>
      <c r="D49" s="133">
        <f t="shared" si="4"/>
        <v>2.5612472160356345</v>
      </c>
      <c r="E49" s="133">
        <f t="shared" si="4"/>
        <v>0</v>
      </c>
      <c r="F49" s="133">
        <f t="shared" si="4"/>
        <v>0.33407572383073497</v>
      </c>
      <c r="G49" s="133">
        <f t="shared" si="4"/>
        <v>8.6859688195991094</v>
      </c>
      <c r="H49" s="133">
        <f t="shared" si="4"/>
        <v>16.258351893095767</v>
      </c>
      <c r="I49" s="133">
        <f t="shared" si="4"/>
        <v>7.9064587973273941</v>
      </c>
      <c r="J49" s="133">
        <f t="shared" si="4"/>
        <v>6.9042316258351892</v>
      </c>
      <c r="K49" s="133">
        <f t="shared" si="4"/>
        <v>8.5746102449888646</v>
      </c>
      <c r="L49" s="133">
        <f t="shared" si="4"/>
        <v>2.6726057906458798</v>
      </c>
      <c r="M49" s="133">
        <f t="shared" si="4"/>
        <v>3.8975501113585747</v>
      </c>
      <c r="N49" s="133">
        <f t="shared" si="4"/>
        <v>6.1247216035634748</v>
      </c>
      <c r="O49" s="133">
        <f t="shared" si="4"/>
        <v>7.6837416481069036</v>
      </c>
      <c r="P49" s="133">
        <f t="shared" si="4"/>
        <v>2.783964365256125</v>
      </c>
      <c r="Q49" s="133">
        <f t="shared" si="4"/>
        <v>5.3452115812917596</v>
      </c>
      <c r="R49" s="133">
        <f t="shared" si="4"/>
        <v>7.9064587973273941</v>
      </c>
      <c r="S49" s="133">
        <f t="shared" si="4"/>
        <v>3.1180400890868598</v>
      </c>
      <c r="T49" s="133">
        <f t="shared" si="4"/>
        <v>6.7928730512249444</v>
      </c>
      <c r="U49" s="133">
        <f t="shared" si="4"/>
        <v>0.55679287305122493</v>
      </c>
      <c r="V49" s="133">
        <f t="shared" si="4"/>
        <v>1.8930957683741649</v>
      </c>
      <c r="W49" s="148">
        <f t="shared" si="4"/>
        <v>100</v>
      </c>
    </row>
    <row r="50" spans="1:23">
      <c r="A50" s="125" t="s">
        <v>14</v>
      </c>
      <c r="B50" s="133">
        <f t="shared" si="4"/>
        <v>8.2712985938792394E-2</v>
      </c>
      <c r="C50" s="133">
        <f t="shared" si="4"/>
        <v>0</v>
      </c>
      <c r="D50" s="133">
        <f t="shared" si="4"/>
        <v>3.8047973531844499</v>
      </c>
      <c r="E50" s="133">
        <f t="shared" si="4"/>
        <v>8.2712985938792394E-2</v>
      </c>
      <c r="F50" s="133">
        <f t="shared" si="4"/>
        <v>0.82712985938792394</v>
      </c>
      <c r="G50" s="133">
        <f t="shared" si="4"/>
        <v>8.0231596360628608</v>
      </c>
      <c r="H50" s="133">
        <f t="shared" si="4"/>
        <v>15.88089330024814</v>
      </c>
      <c r="I50" s="133">
        <f t="shared" si="4"/>
        <v>5.5417700578990905</v>
      </c>
      <c r="J50" s="133">
        <f t="shared" si="4"/>
        <v>7.5268817204301079</v>
      </c>
      <c r="K50" s="133">
        <f t="shared" si="4"/>
        <v>5.5417700578990905</v>
      </c>
      <c r="L50" s="133">
        <f t="shared" si="4"/>
        <v>1.240694789081886</v>
      </c>
      <c r="M50" s="133">
        <f t="shared" si="4"/>
        <v>3.9702233250620349</v>
      </c>
      <c r="N50" s="133">
        <f t="shared" si="4"/>
        <v>9.4292803970223318</v>
      </c>
      <c r="O50" s="133">
        <f t="shared" si="4"/>
        <v>6.5343258891645997</v>
      </c>
      <c r="P50" s="133">
        <f t="shared" si="4"/>
        <v>1.6542597187758479</v>
      </c>
      <c r="Q50" s="133">
        <f t="shared" si="4"/>
        <v>7.4441687344913143</v>
      </c>
      <c r="R50" s="133">
        <f t="shared" si="4"/>
        <v>10.173697270471465</v>
      </c>
      <c r="S50" s="133">
        <f t="shared" si="4"/>
        <v>6.6170388751033915</v>
      </c>
      <c r="T50" s="133">
        <f t="shared" si="4"/>
        <v>4.9627791563275441</v>
      </c>
      <c r="U50" s="133">
        <f t="shared" si="4"/>
        <v>0.66170388751033915</v>
      </c>
      <c r="V50" s="133">
        <f t="shared" si="4"/>
        <v>0</v>
      </c>
      <c r="W50" s="148">
        <f t="shared" si="4"/>
        <v>100</v>
      </c>
    </row>
    <row r="51" spans="1:23">
      <c r="A51" s="125" t="s">
        <v>15</v>
      </c>
      <c r="B51" s="133">
        <f t="shared" si="4"/>
        <v>0</v>
      </c>
      <c r="C51" s="133">
        <f t="shared" si="4"/>
        <v>0</v>
      </c>
      <c r="D51" s="133">
        <f t="shared" si="4"/>
        <v>2.9490616621983912</v>
      </c>
      <c r="E51" s="133">
        <f t="shared" si="4"/>
        <v>0</v>
      </c>
      <c r="F51" s="133">
        <f t="shared" si="4"/>
        <v>0</v>
      </c>
      <c r="G51" s="133">
        <f t="shared" si="4"/>
        <v>10.455764075067025</v>
      </c>
      <c r="H51" s="133">
        <f t="shared" si="4"/>
        <v>12.868632707774799</v>
      </c>
      <c r="I51" s="133">
        <f t="shared" si="4"/>
        <v>7.7747989276139409</v>
      </c>
      <c r="J51" s="133">
        <f t="shared" si="4"/>
        <v>5.8981233243967823</v>
      </c>
      <c r="K51" s="133">
        <f t="shared" si="4"/>
        <v>3.4852546916890081</v>
      </c>
      <c r="L51" s="133">
        <f t="shared" si="4"/>
        <v>1.3404825737265416</v>
      </c>
      <c r="M51" s="133">
        <f t="shared" si="4"/>
        <v>7.5067024128686324</v>
      </c>
      <c r="N51" s="133">
        <f t="shared" si="4"/>
        <v>6.9705093833780163</v>
      </c>
      <c r="O51" s="133">
        <f t="shared" si="4"/>
        <v>6.4343163538873993</v>
      </c>
      <c r="P51" s="133">
        <f t="shared" si="4"/>
        <v>1.6085790884718498</v>
      </c>
      <c r="Q51" s="133">
        <f t="shared" si="4"/>
        <v>9.3833780160857909</v>
      </c>
      <c r="R51" s="133">
        <f t="shared" si="4"/>
        <v>13.941018766756033</v>
      </c>
      <c r="S51" s="133">
        <f t="shared" si="4"/>
        <v>2.6809651474530831</v>
      </c>
      <c r="T51" s="133">
        <f t="shared" si="4"/>
        <v>6.7024128686327078</v>
      </c>
      <c r="U51" s="133">
        <f t="shared" si="4"/>
        <v>0</v>
      </c>
      <c r="V51" s="133">
        <f t="shared" si="4"/>
        <v>0</v>
      </c>
      <c r="W51" s="148">
        <f t="shared" si="4"/>
        <v>100</v>
      </c>
    </row>
    <row r="52" spans="1:23">
      <c r="A52" s="125" t="s">
        <v>5</v>
      </c>
      <c r="B52" s="133">
        <f t="shared" si="4"/>
        <v>2.5667351129363452E-2</v>
      </c>
      <c r="C52" s="133">
        <f t="shared" si="4"/>
        <v>0</v>
      </c>
      <c r="D52" s="133">
        <f t="shared" si="4"/>
        <v>1.9763860369609858</v>
      </c>
      <c r="E52" s="133">
        <f t="shared" si="4"/>
        <v>0.10266940451745381</v>
      </c>
      <c r="F52" s="133">
        <f t="shared" si="4"/>
        <v>0.12833675564681724</v>
      </c>
      <c r="G52" s="133">
        <f t="shared" si="4"/>
        <v>2.2587268993839835</v>
      </c>
      <c r="H52" s="133">
        <f t="shared" si="4"/>
        <v>18.993839835728956</v>
      </c>
      <c r="I52" s="133">
        <f t="shared" si="4"/>
        <v>2.1047227926078027</v>
      </c>
      <c r="J52" s="133">
        <f t="shared" si="4"/>
        <v>13.732032854209445</v>
      </c>
      <c r="K52" s="133">
        <f t="shared" si="4"/>
        <v>5.6981519507186853</v>
      </c>
      <c r="L52" s="133">
        <f t="shared" si="4"/>
        <v>3.2854209445585218</v>
      </c>
      <c r="M52" s="133">
        <f t="shared" si="4"/>
        <v>6.8018480492813147</v>
      </c>
      <c r="N52" s="133">
        <f t="shared" si="4"/>
        <v>13.218685831622176</v>
      </c>
      <c r="O52" s="133">
        <f t="shared" si="4"/>
        <v>4.7997946611909645</v>
      </c>
      <c r="P52" s="133">
        <f t="shared" si="4"/>
        <v>0.64168377823408618</v>
      </c>
      <c r="Q52" s="133">
        <f t="shared" si="4"/>
        <v>3.3880903490759757</v>
      </c>
      <c r="R52" s="133">
        <f t="shared" si="4"/>
        <v>5.5441478439425058</v>
      </c>
      <c r="S52" s="133">
        <f t="shared" si="4"/>
        <v>3.8757700205338805</v>
      </c>
      <c r="T52" s="133">
        <f t="shared" si="4"/>
        <v>10.728952772073921</v>
      </c>
      <c r="U52" s="133">
        <f t="shared" si="4"/>
        <v>1.9250513347022589</v>
      </c>
      <c r="V52" s="133">
        <f t="shared" si="4"/>
        <v>0.77002053388090341</v>
      </c>
      <c r="W52" s="148">
        <f t="shared" si="4"/>
        <v>100</v>
      </c>
    </row>
    <row r="53" spans="1:23">
      <c r="A53" s="125" t="s">
        <v>16</v>
      </c>
      <c r="B53" s="133">
        <f t="shared" si="4"/>
        <v>0</v>
      </c>
      <c r="C53" s="133">
        <f t="shared" si="4"/>
        <v>0</v>
      </c>
      <c r="D53" s="133">
        <f t="shared" si="4"/>
        <v>2.86368843069874</v>
      </c>
      <c r="E53" s="133">
        <f t="shared" si="4"/>
        <v>0</v>
      </c>
      <c r="F53" s="133">
        <f t="shared" si="4"/>
        <v>0</v>
      </c>
      <c r="G53" s="133">
        <f t="shared" si="4"/>
        <v>8.0183276059564719</v>
      </c>
      <c r="H53" s="133">
        <f t="shared" si="4"/>
        <v>20.733104238258878</v>
      </c>
      <c r="I53" s="133">
        <f t="shared" si="4"/>
        <v>7.1019473081328748</v>
      </c>
      <c r="J53" s="133">
        <f t="shared" si="4"/>
        <v>8.3619702176403194</v>
      </c>
      <c r="K53" s="133">
        <f t="shared" si="4"/>
        <v>1.8327605956471937</v>
      </c>
      <c r="L53" s="133">
        <f t="shared" si="4"/>
        <v>1.8327605956471937</v>
      </c>
      <c r="M53" s="133">
        <f t="shared" si="4"/>
        <v>4.0091638029782359</v>
      </c>
      <c r="N53" s="133">
        <f t="shared" si="4"/>
        <v>5.72737686139748</v>
      </c>
      <c r="O53" s="133">
        <f t="shared" si="4"/>
        <v>8.0183276059564719</v>
      </c>
      <c r="P53" s="133">
        <f t="shared" si="4"/>
        <v>2.0618556701030926</v>
      </c>
      <c r="Q53" s="133">
        <f t="shared" si="4"/>
        <v>8.5910652920962196</v>
      </c>
      <c r="R53" s="133">
        <f t="shared" si="4"/>
        <v>10.996563573883162</v>
      </c>
      <c r="S53" s="133">
        <f t="shared" si="4"/>
        <v>3.5509736540664374</v>
      </c>
      <c r="T53" s="133">
        <f t="shared" si="4"/>
        <v>5.8419243986254292</v>
      </c>
      <c r="U53" s="133">
        <f t="shared" si="4"/>
        <v>0.45819014891179843</v>
      </c>
      <c r="V53" s="133">
        <f t="shared" si="4"/>
        <v>0</v>
      </c>
      <c r="W53" s="148">
        <f t="shared" si="4"/>
        <v>100</v>
      </c>
    </row>
    <row r="54" spans="1:23" ht="12" customHeight="1">
      <c r="A54" s="125" t="s">
        <v>17</v>
      </c>
      <c r="B54" s="133">
        <f t="shared" si="4"/>
        <v>0</v>
      </c>
      <c r="C54" s="133">
        <f t="shared" si="4"/>
        <v>0</v>
      </c>
      <c r="D54" s="133">
        <f t="shared" si="4"/>
        <v>3.6827195467422094</v>
      </c>
      <c r="E54" s="133">
        <f t="shared" si="4"/>
        <v>0</v>
      </c>
      <c r="F54" s="133">
        <f t="shared" si="4"/>
        <v>0</v>
      </c>
      <c r="G54" s="133">
        <f t="shared" si="4"/>
        <v>8.2152974504249308</v>
      </c>
      <c r="H54" s="133">
        <f t="shared" si="4"/>
        <v>19.263456090651555</v>
      </c>
      <c r="I54" s="133">
        <f t="shared" si="4"/>
        <v>8.7818696883852692</v>
      </c>
      <c r="J54" s="133">
        <f t="shared" si="4"/>
        <v>5.382436260623229</v>
      </c>
      <c r="K54" s="133">
        <f t="shared" si="4"/>
        <v>4.8158640226628888</v>
      </c>
      <c r="L54" s="133">
        <f t="shared" si="4"/>
        <v>1.9830028328611897</v>
      </c>
      <c r="M54" s="133">
        <f t="shared" si="4"/>
        <v>4.8158640226628888</v>
      </c>
      <c r="N54" s="133">
        <f t="shared" si="4"/>
        <v>9.9150141643059495</v>
      </c>
      <c r="O54" s="133">
        <f t="shared" si="4"/>
        <v>7.3654390934844187</v>
      </c>
      <c r="P54" s="133">
        <f t="shared" si="4"/>
        <v>1.41643059490085</v>
      </c>
      <c r="Q54" s="133">
        <f t="shared" si="4"/>
        <v>7.3654390934844187</v>
      </c>
      <c r="R54" s="133">
        <f t="shared" si="4"/>
        <v>8.2152974504249308</v>
      </c>
      <c r="S54" s="133">
        <f t="shared" si="4"/>
        <v>3.3994334277620402</v>
      </c>
      <c r="T54" s="133">
        <f t="shared" si="4"/>
        <v>4.8158640226628888</v>
      </c>
      <c r="U54" s="133">
        <f t="shared" si="4"/>
        <v>0.56657223796033995</v>
      </c>
      <c r="V54" s="133">
        <f t="shared" si="4"/>
        <v>0</v>
      </c>
      <c r="W54" s="148">
        <f t="shared" si="4"/>
        <v>100</v>
      </c>
    </row>
    <row r="55" spans="1:23" ht="12" customHeight="1">
      <c r="A55" s="125" t="s">
        <v>24</v>
      </c>
      <c r="B55" s="133">
        <f t="shared" si="4"/>
        <v>0</v>
      </c>
      <c r="C55" s="133">
        <f t="shared" si="4"/>
        <v>0</v>
      </c>
      <c r="D55" s="133">
        <f t="shared" si="4"/>
        <v>3.2073310423825885</v>
      </c>
      <c r="E55" s="133">
        <f t="shared" si="4"/>
        <v>0</v>
      </c>
      <c r="F55" s="133">
        <f t="shared" si="4"/>
        <v>0.1718213058419244</v>
      </c>
      <c r="G55" s="133">
        <f t="shared" si="4"/>
        <v>6.1282932416953031</v>
      </c>
      <c r="H55" s="133">
        <f t="shared" si="4"/>
        <v>23.024054982817869</v>
      </c>
      <c r="I55" s="133">
        <f t="shared" si="4"/>
        <v>9.6792668957617423</v>
      </c>
      <c r="J55" s="133">
        <f t="shared" si="4"/>
        <v>7.216494845360824</v>
      </c>
      <c r="K55" s="133">
        <f t="shared" si="4"/>
        <v>2.4054982817869419</v>
      </c>
      <c r="L55" s="133">
        <f t="shared" si="4"/>
        <v>1.43184421534937</v>
      </c>
      <c r="M55" s="133">
        <f t="shared" si="4"/>
        <v>3.0355097365406642</v>
      </c>
      <c r="N55" s="133">
        <f t="shared" si="4"/>
        <v>5.1546391752577314</v>
      </c>
      <c r="O55" s="133">
        <f t="shared" si="4"/>
        <v>5.1546391752577314</v>
      </c>
      <c r="P55" s="133">
        <f t="shared" si="4"/>
        <v>2.7491408934707904</v>
      </c>
      <c r="Q55" s="133">
        <f t="shared" si="4"/>
        <v>8.8774341351660944</v>
      </c>
      <c r="R55" s="133">
        <f t="shared" si="4"/>
        <v>12.027491408934708</v>
      </c>
      <c r="S55" s="133">
        <f t="shared" si="4"/>
        <v>4.4673539518900345</v>
      </c>
      <c r="T55" s="133">
        <f t="shared" si="4"/>
        <v>4.6964490263459338</v>
      </c>
      <c r="U55" s="133">
        <f t="shared" si="4"/>
        <v>0.51546391752577314</v>
      </c>
      <c r="V55" s="133">
        <f t="shared" si="4"/>
        <v>5.7273768613974804E-2</v>
      </c>
      <c r="W55" s="148">
        <f t="shared" si="4"/>
        <v>100</v>
      </c>
    </row>
    <row r="56" spans="1:23" ht="12" customHeight="1">
      <c r="A56" s="125" t="s">
        <v>28</v>
      </c>
      <c r="B56" s="133">
        <f t="shared" si="4"/>
        <v>0</v>
      </c>
      <c r="C56" s="133">
        <f t="shared" si="4"/>
        <v>0</v>
      </c>
      <c r="D56" s="133">
        <f t="shared" si="4"/>
        <v>2.1276595744680851</v>
      </c>
      <c r="E56" s="133">
        <f t="shared" si="4"/>
        <v>5.9101654846335699E-2</v>
      </c>
      <c r="F56" s="133">
        <f t="shared" si="4"/>
        <v>0.1773049645390071</v>
      </c>
      <c r="G56" s="133">
        <f t="shared" si="4"/>
        <v>3.2505910165484631</v>
      </c>
      <c r="H56" s="133">
        <f t="shared" si="4"/>
        <v>16.784869976359339</v>
      </c>
      <c r="I56" s="133">
        <f t="shared" si="4"/>
        <v>4.0189125295508275</v>
      </c>
      <c r="J56" s="133">
        <f t="shared" si="4"/>
        <v>18.26241134751773</v>
      </c>
      <c r="K56" s="133">
        <f t="shared" si="4"/>
        <v>4.1962174940898347</v>
      </c>
      <c r="L56" s="133">
        <f t="shared" si="4"/>
        <v>1.6548463356973995</v>
      </c>
      <c r="M56" s="133">
        <f t="shared" si="4"/>
        <v>2.7186761229314422</v>
      </c>
      <c r="N56" s="133">
        <f t="shared" si="4"/>
        <v>8.2742316784869967</v>
      </c>
      <c r="O56" s="133">
        <f t="shared" ref="O56:W56" si="5">O23/$W23*100</f>
        <v>4.4326241134751774</v>
      </c>
      <c r="P56" s="133">
        <f t="shared" si="5"/>
        <v>3.3096926713947989</v>
      </c>
      <c r="Q56" s="133">
        <f t="shared" si="5"/>
        <v>5.6146572104018908</v>
      </c>
      <c r="R56" s="133">
        <f t="shared" si="5"/>
        <v>8.0969267139479904</v>
      </c>
      <c r="S56" s="133">
        <f t="shared" si="5"/>
        <v>6.1465721040189125</v>
      </c>
      <c r="T56" s="133">
        <f t="shared" si="5"/>
        <v>9.9290780141843982</v>
      </c>
      <c r="U56" s="133">
        <f t="shared" si="5"/>
        <v>0.76832151300236406</v>
      </c>
      <c r="V56" s="133">
        <f t="shared" si="5"/>
        <v>0.1773049645390071</v>
      </c>
      <c r="W56" s="148">
        <f t="shared" si="5"/>
        <v>100</v>
      </c>
    </row>
    <row r="57" spans="1:23" ht="12" customHeight="1">
      <c r="A57" s="125" t="s">
        <v>42</v>
      </c>
      <c r="B57" s="133">
        <f t="shared" ref="B57:W67" si="6">B24/$W24*100</f>
        <v>0</v>
      </c>
      <c r="C57" s="133">
        <f t="shared" si="6"/>
        <v>0</v>
      </c>
      <c r="D57" s="133">
        <f t="shared" si="6"/>
        <v>1.431980906921241</v>
      </c>
      <c r="E57" s="133">
        <f t="shared" si="6"/>
        <v>0.35799522673031026</v>
      </c>
      <c r="F57" s="133">
        <f t="shared" si="6"/>
        <v>0.11933174224343676</v>
      </c>
      <c r="G57" s="133">
        <f t="shared" si="6"/>
        <v>4.4152744630071599</v>
      </c>
      <c r="H57" s="133">
        <f t="shared" si="6"/>
        <v>13.484486873508352</v>
      </c>
      <c r="I57" s="133">
        <f t="shared" si="6"/>
        <v>3.2219570405727929</v>
      </c>
      <c r="J57" s="133">
        <f t="shared" si="6"/>
        <v>11.217183770883054</v>
      </c>
      <c r="K57" s="133">
        <f t="shared" si="6"/>
        <v>3.2219570405727929</v>
      </c>
      <c r="L57" s="133">
        <f t="shared" si="6"/>
        <v>5.9665871121718377</v>
      </c>
      <c r="M57" s="133">
        <f t="shared" si="6"/>
        <v>1.9093078758949882</v>
      </c>
      <c r="N57" s="133">
        <f t="shared" si="6"/>
        <v>7.8758949880668254</v>
      </c>
      <c r="O57" s="133">
        <f t="shared" si="6"/>
        <v>6.9212410501193311</v>
      </c>
      <c r="P57" s="133">
        <f t="shared" si="6"/>
        <v>4.2959427207637226</v>
      </c>
      <c r="Q57" s="133">
        <f t="shared" si="6"/>
        <v>6.5632458233890221</v>
      </c>
      <c r="R57" s="133">
        <f t="shared" si="6"/>
        <v>9.0692124105011924</v>
      </c>
      <c r="S57" s="133">
        <f t="shared" si="6"/>
        <v>5.2505966587112169</v>
      </c>
      <c r="T57" s="133">
        <f t="shared" si="6"/>
        <v>14.439140811455847</v>
      </c>
      <c r="U57" s="133">
        <f t="shared" si="6"/>
        <v>0.23866348448687352</v>
      </c>
      <c r="V57" s="133">
        <f t="shared" si="6"/>
        <v>0</v>
      </c>
      <c r="W57" s="148">
        <f t="shared" si="6"/>
        <v>100</v>
      </c>
    </row>
    <row r="58" spans="1:23" ht="12" customHeight="1">
      <c r="A58" s="125" t="s">
        <v>18</v>
      </c>
      <c r="B58" s="133">
        <f t="shared" si="6"/>
        <v>7.6132470498667684E-2</v>
      </c>
      <c r="C58" s="133">
        <f t="shared" si="6"/>
        <v>0</v>
      </c>
      <c r="D58" s="133">
        <f t="shared" si="6"/>
        <v>2.1317091739626948</v>
      </c>
      <c r="E58" s="133">
        <f t="shared" si="6"/>
        <v>3.8066235249333842E-2</v>
      </c>
      <c r="F58" s="133">
        <f t="shared" si="6"/>
        <v>0.26646364674533685</v>
      </c>
      <c r="G58" s="133">
        <f t="shared" si="6"/>
        <v>6.8899885801294243</v>
      </c>
      <c r="H58" s="133">
        <f t="shared" si="6"/>
        <v>21.164826798629615</v>
      </c>
      <c r="I58" s="133">
        <f t="shared" si="6"/>
        <v>7.0041872858774266</v>
      </c>
      <c r="J58" s="133">
        <f t="shared" si="6"/>
        <v>9.5165588123334608</v>
      </c>
      <c r="K58" s="133">
        <f t="shared" si="6"/>
        <v>3.2736962314427105</v>
      </c>
      <c r="L58" s="133">
        <f t="shared" si="6"/>
        <v>1.5607156452226874</v>
      </c>
      <c r="M58" s="133">
        <f t="shared" si="6"/>
        <v>3.0452988199467073</v>
      </c>
      <c r="N58" s="133">
        <f t="shared" si="6"/>
        <v>6.052531404644081</v>
      </c>
      <c r="O58" s="133">
        <f t="shared" si="6"/>
        <v>5.7860677578987438</v>
      </c>
      <c r="P58" s="133">
        <f t="shared" si="6"/>
        <v>1.8271792919680243</v>
      </c>
      <c r="Q58" s="133">
        <f t="shared" si="6"/>
        <v>7.4229158736200995</v>
      </c>
      <c r="R58" s="133">
        <f t="shared" si="6"/>
        <v>10.468214693566805</v>
      </c>
      <c r="S58" s="133">
        <f t="shared" si="6"/>
        <v>4.3014845831747239</v>
      </c>
      <c r="T58" s="133">
        <f t="shared" si="6"/>
        <v>8.4887704606014474</v>
      </c>
      <c r="U58" s="133">
        <f t="shared" si="6"/>
        <v>0.38066235249333841</v>
      </c>
      <c r="V58" s="133">
        <f t="shared" si="6"/>
        <v>0.30452988199467074</v>
      </c>
      <c r="W58" s="148">
        <f t="shared" si="6"/>
        <v>100</v>
      </c>
    </row>
    <row r="59" spans="1:23" ht="12" customHeight="1">
      <c r="A59" s="125" t="s">
        <v>19</v>
      </c>
      <c r="B59" s="133">
        <f t="shared" si="6"/>
        <v>0.1610305958132045</v>
      </c>
      <c r="C59" s="133">
        <f t="shared" si="6"/>
        <v>0</v>
      </c>
      <c r="D59" s="133">
        <f t="shared" si="6"/>
        <v>1.8115942028985508</v>
      </c>
      <c r="E59" s="133">
        <f t="shared" si="6"/>
        <v>0</v>
      </c>
      <c r="F59" s="133">
        <f t="shared" si="6"/>
        <v>0.1610305958132045</v>
      </c>
      <c r="G59" s="133">
        <f t="shared" si="6"/>
        <v>4.1465378421900159</v>
      </c>
      <c r="H59" s="133">
        <f t="shared" si="6"/>
        <v>19.806763285024154</v>
      </c>
      <c r="I59" s="133">
        <f t="shared" si="6"/>
        <v>1.7713365539452495</v>
      </c>
      <c r="J59" s="133">
        <f t="shared" si="6"/>
        <v>8.0917874396135261</v>
      </c>
      <c r="K59" s="133">
        <f t="shared" si="6"/>
        <v>3.7439613526570046</v>
      </c>
      <c r="L59" s="133">
        <f t="shared" si="6"/>
        <v>2.455716586151369</v>
      </c>
      <c r="M59" s="133">
        <f t="shared" si="6"/>
        <v>9.7826086956521738</v>
      </c>
      <c r="N59" s="133">
        <f t="shared" si="6"/>
        <v>12.278582930756844</v>
      </c>
      <c r="O59" s="133">
        <f t="shared" si="6"/>
        <v>4.1062801932367154</v>
      </c>
      <c r="P59" s="133">
        <f t="shared" si="6"/>
        <v>0.92592592592592582</v>
      </c>
      <c r="Q59" s="133">
        <f t="shared" si="6"/>
        <v>6.8035426731078905</v>
      </c>
      <c r="R59" s="133">
        <f t="shared" si="6"/>
        <v>10.185185185185185</v>
      </c>
      <c r="S59" s="133">
        <f t="shared" si="6"/>
        <v>3.7439613526570046</v>
      </c>
      <c r="T59" s="133">
        <f t="shared" si="6"/>
        <v>5.756843800322061</v>
      </c>
      <c r="U59" s="133">
        <f t="shared" si="6"/>
        <v>3.8647342995169081</v>
      </c>
      <c r="V59" s="133">
        <f t="shared" si="6"/>
        <v>0.40257648953301123</v>
      </c>
      <c r="W59" s="148">
        <f t="shared" si="6"/>
        <v>100</v>
      </c>
    </row>
    <row r="60" spans="1:23" ht="12" customHeight="1">
      <c r="A60" s="125" t="s">
        <v>20</v>
      </c>
      <c r="B60" s="133">
        <f t="shared" si="6"/>
        <v>0.13623978201634876</v>
      </c>
      <c r="C60" s="133">
        <f t="shared" si="6"/>
        <v>0</v>
      </c>
      <c r="D60" s="133">
        <f t="shared" si="6"/>
        <v>1.7711171662125342</v>
      </c>
      <c r="E60" s="133">
        <f t="shared" si="6"/>
        <v>0</v>
      </c>
      <c r="F60" s="133">
        <f t="shared" si="6"/>
        <v>0.13623978201634876</v>
      </c>
      <c r="G60" s="133">
        <f t="shared" si="6"/>
        <v>4.3596730245231603</v>
      </c>
      <c r="H60" s="133">
        <f t="shared" si="6"/>
        <v>13.35149863760218</v>
      </c>
      <c r="I60" s="133">
        <f t="shared" si="6"/>
        <v>1.0899182561307901</v>
      </c>
      <c r="J60" s="133">
        <f t="shared" si="6"/>
        <v>7.7656675749318795</v>
      </c>
      <c r="K60" s="133">
        <f t="shared" si="6"/>
        <v>5.7220708446866482</v>
      </c>
      <c r="L60" s="133">
        <f t="shared" si="6"/>
        <v>5.1771117166212539</v>
      </c>
      <c r="M60" s="133">
        <f t="shared" si="6"/>
        <v>8.0381471389645771</v>
      </c>
      <c r="N60" s="133">
        <f t="shared" si="6"/>
        <v>25.068119891008173</v>
      </c>
      <c r="O60" s="133">
        <f t="shared" si="6"/>
        <v>3.1335149863760217</v>
      </c>
      <c r="P60" s="133">
        <f t="shared" si="6"/>
        <v>1.3623978201634876</v>
      </c>
      <c r="Q60" s="133">
        <f t="shared" si="6"/>
        <v>4.3596730245231603</v>
      </c>
      <c r="R60" s="133">
        <f t="shared" si="6"/>
        <v>7.7656675749318795</v>
      </c>
      <c r="S60" s="133">
        <f t="shared" si="6"/>
        <v>3.1335149863760217</v>
      </c>
      <c r="T60" s="133">
        <f t="shared" si="6"/>
        <v>5.8583106267029974</v>
      </c>
      <c r="U60" s="133">
        <f t="shared" si="6"/>
        <v>1.3623978201634876</v>
      </c>
      <c r="V60" s="133">
        <f t="shared" si="6"/>
        <v>0.40871934604904631</v>
      </c>
      <c r="W60" s="148">
        <f t="shared" si="6"/>
        <v>100</v>
      </c>
    </row>
    <row r="61" spans="1:23" ht="12" customHeight="1">
      <c r="A61" s="125" t="s">
        <v>40</v>
      </c>
      <c r="B61" s="133">
        <f t="shared" si="6"/>
        <v>0.1492537313432836</v>
      </c>
      <c r="C61" s="133">
        <f t="shared" si="6"/>
        <v>0</v>
      </c>
      <c r="D61" s="133">
        <f t="shared" si="6"/>
        <v>1.9402985074626864</v>
      </c>
      <c r="E61" s="133">
        <f t="shared" si="6"/>
        <v>0</v>
      </c>
      <c r="F61" s="133">
        <f t="shared" si="6"/>
        <v>7.4626865671641798E-2</v>
      </c>
      <c r="G61" s="133">
        <f t="shared" si="6"/>
        <v>3.4328358208955225</v>
      </c>
      <c r="H61" s="133">
        <f t="shared" si="6"/>
        <v>22.164179104477615</v>
      </c>
      <c r="I61" s="133">
        <f t="shared" si="6"/>
        <v>1.3432835820895521</v>
      </c>
      <c r="J61" s="133">
        <f t="shared" si="6"/>
        <v>9.2537313432835813</v>
      </c>
      <c r="K61" s="133">
        <f t="shared" si="6"/>
        <v>4.5522388059701493</v>
      </c>
      <c r="L61" s="133">
        <f t="shared" si="6"/>
        <v>2.9850746268656714</v>
      </c>
      <c r="M61" s="133">
        <f t="shared" si="6"/>
        <v>7.8358208955223887</v>
      </c>
      <c r="N61" s="133">
        <f t="shared" si="6"/>
        <v>8.1343283582089541</v>
      </c>
      <c r="O61" s="133">
        <f t="shared" si="6"/>
        <v>4.9253731343283587</v>
      </c>
      <c r="P61" s="133">
        <f t="shared" si="6"/>
        <v>1.5671641791044775</v>
      </c>
      <c r="Q61" s="133">
        <f t="shared" si="6"/>
        <v>8.5820895522388057</v>
      </c>
      <c r="R61" s="133">
        <f t="shared" si="6"/>
        <v>10</v>
      </c>
      <c r="S61" s="133">
        <f t="shared" si="6"/>
        <v>2.9104477611940296</v>
      </c>
      <c r="T61" s="133">
        <f t="shared" si="6"/>
        <v>8.6567164179104488</v>
      </c>
      <c r="U61" s="133">
        <f t="shared" si="6"/>
        <v>1.0447761194029852</v>
      </c>
      <c r="V61" s="133">
        <f t="shared" si="6"/>
        <v>0.44776119402985076</v>
      </c>
      <c r="W61" s="148">
        <f t="shared" si="6"/>
        <v>100</v>
      </c>
    </row>
    <row r="62" spans="1:23" ht="12" customHeight="1">
      <c r="A62" s="125" t="s">
        <v>41</v>
      </c>
      <c r="B62" s="133">
        <f t="shared" si="6"/>
        <v>9.0415913200723327E-2</v>
      </c>
      <c r="C62" s="133">
        <f t="shared" si="6"/>
        <v>0</v>
      </c>
      <c r="D62" s="133">
        <f t="shared" si="6"/>
        <v>1.8083182640144666</v>
      </c>
      <c r="E62" s="133">
        <f t="shared" si="6"/>
        <v>0</v>
      </c>
      <c r="F62" s="133">
        <f t="shared" si="6"/>
        <v>0.27124773960216997</v>
      </c>
      <c r="G62" s="133">
        <f t="shared" si="6"/>
        <v>3.2549728752260401</v>
      </c>
      <c r="H62" s="133">
        <f t="shared" si="6"/>
        <v>15.009041591320072</v>
      </c>
      <c r="I62" s="133">
        <f t="shared" si="6"/>
        <v>1.0849909584086799</v>
      </c>
      <c r="J62" s="133">
        <f t="shared" si="6"/>
        <v>6.6907775768535265</v>
      </c>
      <c r="K62" s="133">
        <f t="shared" si="6"/>
        <v>3.6166365280289332</v>
      </c>
      <c r="L62" s="133">
        <f t="shared" si="6"/>
        <v>4.6112115732368899</v>
      </c>
      <c r="M62" s="133">
        <f t="shared" si="6"/>
        <v>9.2224231464737798</v>
      </c>
      <c r="N62" s="133">
        <f t="shared" si="6"/>
        <v>12.567811934900542</v>
      </c>
      <c r="O62" s="133">
        <f t="shared" si="6"/>
        <v>4.7016274864376131</v>
      </c>
      <c r="P62" s="133">
        <f t="shared" si="6"/>
        <v>1.0849909584086799</v>
      </c>
      <c r="Q62" s="133">
        <f t="shared" si="6"/>
        <v>8.0470162748643759</v>
      </c>
      <c r="R62" s="133">
        <f t="shared" si="6"/>
        <v>9.6745027124773966</v>
      </c>
      <c r="S62" s="133">
        <f t="shared" si="6"/>
        <v>2.3508137432188065</v>
      </c>
      <c r="T62" s="133">
        <f t="shared" si="6"/>
        <v>9.4936708860759502</v>
      </c>
      <c r="U62" s="133">
        <f t="shared" si="6"/>
        <v>4.5207956600361667</v>
      </c>
      <c r="V62" s="133">
        <f t="shared" si="6"/>
        <v>1.89873417721519</v>
      </c>
      <c r="W62" s="148">
        <f t="shared" si="6"/>
        <v>100</v>
      </c>
    </row>
    <row r="63" spans="1:23" ht="12" customHeight="1">
      <c r="A63" s="125" t="s">
        <v>148</v>
      </c>
      <c r="B63" s="133">
        <f t="shared" si="6"/>
        <v>0.21834061135371177</v>
      </c>
      <c r="C63" s="133">
        <f t="shared" si="6"/>
        <v>0.21834061135371177</v>
      </c>
      <c r="D63" s="133">
        <f t="shared" si="6"/>
        <v>2.5109170305676853</v>
      </c>
      <c r="E63" s="133">
        <f t="shared" si="6"/>
        <v>0.65502183406113534</v>
      </c>
      <c r="F63" s="133">
        <f t="shared" si="6"/>
        <v>0</v>
      </c>
      <c r="G63" s="133">
        <f t="shared" si="6"/>
        <v>0.76419213973799127</v>
      </c>
      <c r="H63" s="133">
        <f t="shared" si="6"/>
        <v>27.729257641921397</v>
      </c>
      <c r="I63" s="133">
        <f t="shared" si="6"/>
        <v>1.4192139737991267</v>
      </c>
      <c r="J63" s="133">
        <f t="shared" si="6"/>
        <v>0.10917030567685589</v>
      </c>
      <c r="K63" s="133">
        <f t="shared" si="6"/>
        <v>12.882096069868995</v>
      </c>
      <c r="L63" s="133">
        <f t="shared" si="6"/>
        <v>4.6943231441048034</v>
      </c>
      <c r="M63" s="133">
        <f t="shared" si="6"/>
        <v>0.32751091703056767</v>
      </c>
      <c r="N63" s="133">
        <f t="shared" si="6"/>
        <v>23.034934497816593</v>
      </c>
      <c r="O63" s="133">
        <f t="shared" si="6"/>
        <v>3.3842794759825332</v>
      </c>
      <c r="P63" s="133">
        <f t="shared" si="6"/>
        <v>0</v>
      </c>
      <c r="Q63" s="133">
        <f t="shared" si="6"/>
        <v>2.1834061135371177</v>
      </c>
      <c r="R63" s="133">
        <f t="shared" si="6"/>
        <v>0.87336244541484709</v>
      </c>
      <c r="S63" s="133">
        <f t="shared" si="6"/>
        <v>0.87336244541484709</v>
      </c>
      <c r="T63" s="133">
        <f t="shared" si="6"/>
        <v>14.410480349344979</v>
      </c>
      <c r="U63" s="133">
        <f t="shared" si="6"/>
        <v>2.947598253275109</v>
      </c>
      <c r="V63" s="133">
        <f t="shared" si="6"/>
        <v>0.76419213973799127</v>
      </c>
      <c r="W63" s="148">
        <f t="shared" si="6"/>
        <v>100</v>
      </c>
    </row>
    <row r="64" spans="1:23">
      <c r="A64" s="183" t="s">
        <v>21</v>
      </c>
      <c r="B64" s="325">
        <f t="shared" si="6"/>
        <v>6.0069471649821092E-2</v>
      </c>
      <c r="C64" s="325">
        <f t="shared" si="6"/>
        <v>7.8351484760636209E-3</v>
      </c>
      <c r="D64" s="325">
        <f t="shared" si="6"/>
        <v>2.4027788659928442</v>
      </c>
      <c r="E64" s="325">
        <f t="shared" si="6"/>
        <v>0.10185693018882709</v>
      </c>
      <c r="F64" s="325">
        <f t="shared" si="6"/>
        <v>0.19587871190159054</v>
      </c>
      <c r="G64" s="325">
        <f t="shared" si="6"/>
        <v>4.5234923868473977</v>
      </c>
      <c r="H64" s="325">
        <f t="shared" si="6"/>
        <v>19.399827626733526</v>
      </c>
      <c r="I64" s="325">
        <f t="shared" si="6"/>
        <v>4.1656872731071592</v>
      </c>
      <c r="J64" s="325">
        <f t="shared" si="6"/>
        <v>10.256209355167281</v>
      </c>
      <c r="K64" s="325">
        <f t="shared" si="6"/>
        <v>4.4843166444670786</v>
      </c>
      <c r="L64" s="325">
        <f t="shared" si="6"/>
        <v>2.9277338138891067</v>
      </c>
      <c r="M64" s="325">
        <f t="shared" si="6"/>
        <v>4.6671367755752309</v>
      </c>
      <c r="N64" s="325">
        <f t="shared" si="6"/>
        <v>10.09689466948732</v>
      </c>
      <c r="O64" s="325">
        <f t="shared" si="6"/>
        <v>5.1738097103606782</v>
      </c>
      <c r="P64" s="325">
        <f t="shared" si="6"/>
        <v>2.4080022983102198</v>
      </c>
      <c r="Q64" s="325">
        <f t="shared" si="6"/>
        <v>6.0461229073624274</v>
      </c>
      <c r="R64" s="325">
        <f t="shared" si="6"/>
        <v>7.7071743842879155</v>
      </c>
      <c r="S64" s="325">
        <f t="shared" si="6"/>
        <v>3.7922118624147925</v>
      </c>
      <c r="T64" s="325">
        <f t="shared" si="6"/>
        <v>9.7025255295254507</v>
      </c>
      <c r="U64" s="325">
        <f t="shared" si="6"/>
        <v>1.0394630311577737</v>
      </c>
      <c r="V64" s="325">
        <f t="shared" si="6"/>
        <v>0.84097260309749533</v>
      </c>
      <c r="W64" s="326">
        <f t="shared" si="6"/>
        <v>100</v>
      </c>
    </row>
    <row r="65" spans="1:24">
      <c r="A65" s="183" t="s">
        <v>38</v>
      </c>
      <c r="B65" s="325">
        <f t="shared" si="6"/>
        <v>2.089333855618793</v>
      </c>
      <c r="C65" s="325">
        <f t="shared" si="6"/>
        <v>1.9009654600336413E-2</v>
      </c>
      <c r="D65" s="325">
        <f t="shared" si="6"/>
        <v>6.2420793105831933</v>
      </c>
      <c r="E65" s="325">
        <f t="shared" si="6"/>
        <v>7.3158367704324989E-2</v>
      </c>
      <c r="F65" s="325">
        <f t="shared" si="6"/>
        <v>0.51614092490610375</v>
      </c>
      <c r="G65" s="325">
        <f t="shared" si="6"/>
        <v>10.7162607433351</v>
      </c>
      <c r="H65" s="325">
        <f t="shared" si="6"/>
        <v>22.971151409018642</v>
      </c>
      <c r="I65" s="325">
        <f t="shared" si="6"/>
        <v>4.3100071430217293</v>
      </c>
      <c r="J65" s="325">
        <f t="shared" si="6"/>
        <v>9.3106984031890132</v>
      </c>
      <c r="K65" s="325">
        <f t="shared" si="6"/>
        <v>2.6803612986474343</v>
      </c>
      <c r="L65" s="325">
        <f t="shared" si="6"/>
        <v>3.3935113712297515</v>
      </c>
      <c r="M65" s="325">
        <f t="shared" si="6"/>
        <v>1.9770040784349869</v>
      </c>
      <c r="N65" s="325">
        <f t="shared" si="6"/>
        <v>7.7432659738703657</v>
      </c>
      <c r="O65" s="325">
        <f t="shared" si="6"/>
        <v>5.7835433996175034</v>
      </c>
      <c r="P65" s="325">
        <f t="shared" si="6"/>
        <v>1.9113343625429158</v>
      </c>
      <c r="Q65" s="325">
        <f t="shared" si="6"/>
        <v>4.9286849927417684</v>
      </c>
      <c r="R65" s="325">
        <f t="shared" si="6"/>
        <v>6.8763105140671437</v>
      </c>
      <c r="S65" s="325">
        <f t="shared" si="6"/>
        <v>2.5075462568261941</v>
      </c>
      <c r="T65" s="325">
        <f t="shared" si="6"/>
        <v>3.7235881011083203</v>
      </c>
      <c r="U65" s="325">
        <f t="shared" si="6"/>
        <v>2.2206732874029358</v>
      </c>
      <c r="V65" s="325">
        <f t="shared" si="6"/>
        <v>6.336551533445472E-3</v>
      </c>
      <c r="W65" s="326">
        <f t="shared" si="6"/>
        <v>100</v>
      </c>
    </row>
    <row r="66" spans="1:24">
      <c r="A66" s="183" t="s">
        <v>39</v>
      </c>
      <c r="B66" s="325">
        <f t="shared" si="6"/>
        <v>1.8461193360251231</v>
      </c>
      <c r="C66" s="325">
        <f t="shared" si="6"/>
        <v>8.9726334679228345E-2</v>
      </c>
      <c r="D66" s="325">
        <f t="shared" si="6"/>
        <v>5.6561238223418577</v>
      </c>
      <c r="E66" s="325">
        <f t="shared" si="6"/>
        <v>0.10430686406460296</v>
      </c>
      <c r="F66" s="325">
        <f t="shared" si="6"/>
        <v>0.70323014804845219</v>
      </c>
      <c r="G66" s="325">
        <f t="shared" si="6"/>
        <v>11.124943921040826</v>
      </c>
      <c r="H66" s="325">
        <f t="shared" si="6"/>
        <v>22.698519515477795</v>
      </c>
      <c r="I66" s="325">
        <f t="shared" si="6"/>
        <v>2.9060116644235081</v>
      </c>
      <c r="J66" s="325">
        <f t="shared" si="6"/>
        <v>9.1431135038133693</v>
      </c>
      <c r="K66" s="325">
        <f t="shared" si="6"/>
        <v>1.9795872588604755</v>
      </c>
      <c r="L66" s="325">
        <f t="shared" si="6"/>
        <v>2.6491700314042173</v>
      </c>
      <c r="M66" s="325">
        <f t="shared" si="6"/>
        <v>1.8820098698968148</v>
      </c>
      <c r="N66" s="325">
        <f t="shared" si="6"/>
        <v>7.4427994616419912</v>
      </c>
      <c r="O66" s="325">
        <f t="shared" si="6"/>
        <v>5.308434275459847</v>
      </c>
      <c r="P66" s="325">
        <f t="shared" si="6"/>
        <v>2.9306864064602962</v>
      </c>
      <c r="Q66" s="325">
        <f t="shared" si="6"/>
        <v>6.5892777030058314</v>
      </c>
      <c r="R66" s="325">
        <f t="shared" si="6"/>
        <v>7.7321668909825032</v>
      </c>
      <c r="S66" s="325">
        <f t="shared" si="6"/>
        <v>2.9475100942126513</v>
      </c>
      <c r="T66" s="325">
        <f t="shared" si="6"/>
        <v>5.979138627187079</v>
      </c>
      <c r="U66" s="325">
        <f t="shared" si="6"/>
        <v>0.27590847913862721</v>
      </c>
      <c r="V66" s="325">
        <f t="shared" si="6"/>
        <v>1.1215791834903543E-2</v>
      </c>
      <c r="W66" s="326">
        <f t="shared" si="6"/>
        <v>100</v>
      </c>
    </row>
    <row r="67" spans="1:24">
      <c r="A67" s="166" t="s">
        <v>71</v>
      </c>
      <c r="B67" s="328">
        <f t="shared" si="6"/>
        <v>1.7592054344034946</v>
      </c>
      <c r="C67" s="328">
        <f t="shared" si="6"/>
        <v>3.8532445315484401E-2</v>
      </c>
      <c r="D67" s="328">
        <f t="shared" si="6"/>
        <v>5.5802288694381241</v>
      </c>
      <c r="E67" s="328">
        <f t="shared" si="6"/>
        <v>8.6033649454400507E-2</v>
      </c>
      <c r="F67" s="328">
        <f t="shared" si="6"/>
        <v>0.53081765184606944</v>
      </c>
      <c r="G67" s="328">
        <f t="shared" si="6"/>
        <v>10.049660349781595</v>
      </c>
      <c r="H67" s="328">
        <f t="shared" si="6"/>
        <v>22.436180637446228</v>
      </c>
      <c r="I67" s="328">
        <f t="shared" si="6"/>
        <v>3.8758325167333787</v>
      </c>
      <c r="J67" s="328">
        <f t="shared" si="6"/>
        <v>9.3813217293095725</v>
      </c>
      <c r="K67" s="328">
        <f t="shared" si="6"/>
        <v>2.7022538158747031</v>
      </c>
      <c r="L67" s="328">
        <f t="shared" si="6"/>
        <v>3.1138201929944027</v>
      </c>
      <c r="M67" s="328">
        <f t="shared" si="6"/>
        <v>2.2910196150077233</v>
      </c>
      <c r="N67" s="328">
        <f t="shared" si="6"/>
        <v>7.9536281951203307</v>
      </c>
      <c r="O67" s="328">
        <f t="shared" si="6"/>
        <v>5.5652809380657375</v>
      </c>
      <c r="P67" s="328">
        <f t="shared" si="6"/>
        <v>2.2764038598880565</v>
      </c>
      <c r="Q67" s="328">
        <f t="shared" si="6"/>
        <v>5.5626235280439795</v>
      </c>
      <c r="R67" s="328">
        <f t="shared" si="6"/>
        <v>7.2354631367403544</v>
      </c>
      <c r="S67" s="328">
        <f t="shared" si="6"/>
        <v>2.8012423391851717</v>
      </c>
      <c r="T67" s="328">
        <f t="shared" si="6"/>
        <v>5.1520536796824397</v>
      </c>
      <c r="U67" s="328">
        <f t="shared" si="6"/>
        <v>1.494460960985899</v>
      </c>
      <c r="V67" s="328">
        <f t="shared" si="6"/>
        <v>0.11393645468285472</v>
      </c>
      <c r="W67" s="326">
        <f t="shared" si="6"/>
        <v>100</v>
      </c>
    </row>
    <row r="68" spans="1:24" s="80" customFormat="1" ht="9" customHeight="1">
      <c r="A68" s="441" t="s">
        <v>150</v>
      </c>
      <c r="B68" s="441"/>
      <c r="C68" s="441"/>
      <c r="D68" s="441"/>
      <c r="E68" s="441"/>
      <c r="F68" s="441"/>
      <c r="G68" s="441"/>
      <c r="H68" s="441"/>
      <c r="I68" s="441"/>
      <c r="J68" s="441"/>
      <c r="K68" s="441"/>
      <c r="L68" s="441"/>
      <c r="M68" s="441"/>
      <c r="N68" s="441"/>
      <c r="O68" s="441"/>
      <c r="P68" s="441"/>
      <c r="Q68" s="441"/>
      <c r="R68" s="441"/>
      <c r="S68" s="441"/>
      <c r="T68" s="441"/>
      <c r="U68" s="441"/>
      <c r="V68" s="441"/>
      <c r="W68" s="441"/>
      <c r="X68" s="109"/>
    </row>
    <row r="69" spans="1:24" s="80" customFormat="1" ht="9" customHeight="1">
      <c r="A69" s="231"/>
      <c r="B69" s="107"/>
      <c r="C69" s="107"/>
      <c r="D69" s="107"/>
      <c r="E69" s="107"/>
      <c r="F69" s="107"/>
      <c r="G69" s="107"/>
      <c r="H69" s="107"/>
      <c r="I69" s="107"/>
      <c r="J69" s="107"/>
      <c r="K69" s="107"/>
      <c r="L69" s="107"/>
      <c r="M69" s="107"/>
      <c r="N69" s="107"/>
      <c r="O69" s="100"/>
      <c r="P69" s="100"/>
      <c r="Q69" s="100"/>
      <c r="R69" s="100"/>
      <c r="S69" s="108"/>
      <c r="T69" s="108"/>
      <c r="U69" s="108"/>
      <c r="V69" s="108"/>
      <c r="W69" s="108"/>
      <c r="X69" s="109"/>
    </row>
    <row r="70" spans="1:24" s="54" customFormat="1" ht="9" customHeight="1">
      <c r="A70" s="110" t="s">
        <v>159</v>
      </c>
      <c r="B70" s="110"/>
      <c r="C70" s="110"/>
      <c r="D70" s="110"/>
      <c r="E70" s="110"/>
      <c r="F70" s="110"/>
      <c r="G70" s="110"/>
      <c r="H70" s="110"/>
      <c r="I70" s="110"/>
      <c r="J70" s="110"/>
      <c r="K70" s="110"/>
      <c r="L70" s="110"/>
      <c r="M70" s="110"/>
      <c r="N70" s="110"/>
      <c r="O70" s="110"/>
      <c r="P70" s="110"/>
      <c r="Q70" s="110"/>
      <c r="R70" s="110"/>
    </row>
    <row r="72" spans="1:24">
      <c r="B72" s="292"/>
      <c r="C72" s="292"/>
      <c r="D72" s="292"/>
      <c r="E72" s="292"/>
      <c r="F72" s="292"/>
      <c r="G72" s="292"/>
      <c r="H72" s="292"/>
      <c r="I72" s="292"/>
      <c r="J72" s="292"/>
      <c r="K72" s="292"/>
      <c r="L72" s="292"/>
      <c r="M72" s="292"/>
      <c r="N72" s="292"/>
      <c r="O72" s="292"/>
      <c r="P72" s="292"/>
      <c r="Q72" s="292"/>
      <c r="R72" s="292"/>
      <c r="S72" s="292"/>
      <c r="T72" s="292"/>
      <c r="U72" s="292"/>
      <c r="V72" s="292"/>
      <c r="W72" s="292"/>
    </row>
    <row r="73" spans="1:24">
      <c r="B73" s="292"/>
      <c r="C73" s="292"/>
      <c r="D73" s="292"/>
      <c r="E73" s="292"/>
      <c r="F73" s="292"/>
      <c r="G73" s="292"/>
      <c r="H73" s="292"/>
      <c r="I73" s="292"/>
      <c r="J73" s="292"/>
      <c r="K73" s="292"/>
      <c r="L73" s="292"/>
      <c r="M73" s="292"/>
      <c r="N73" s="292"/>
      <c r="O73" s="292"/>
      <c r="P73" s="292"/>
      <c r="Q73" s="292"/>
      <c r="R73" s="292"/>
      <c r="S73" s="292"/>
      <c r="T73" s="292"/>
      <c r="U73" s="292"/>
      <c r="V73" s="292"/>
      <c r="W73" s="292"/>
    </row>
    <row r="74" spans="1:24">
      <c r="B74" s="292"/>
      <c r="C74" s="292"/>
      <c r="D74" s="292"/>
      <c r="E74" s="292"/>
      <c r="F74" s="292"/>
      <c r="G74" s="292"/>
      <c r="H74" s="292"/>
      <c r="I74" s="292"/>
      <c r="J74" s="292"/>
      <c r="K74" s="292"/>
      <c r="L74" s="292"/>
      <c r="M74" s="292"/>
      <c r="N74" s="292"/>
      <c r="O74" s="292"/>
      <c r="P74" s="292"/>
      <c r="Q74" s="292"/>
      <c r="R74" s="292"/>
      <c r="S74" s="292"/>
      <c r="T74" s="292"/>
      <c r="U74" s="292"/>
      <c r="V74" s="292"/>
      <c r="W74" s="292"/>
    </row>
    <row r="75" spans="1:24">
      <c r="B75" s="292"/>
      <c r="C75" s="292"/>
      <c r="D75" s="292"/>
      <c r="E75" s="292"/>
      <c r="F75" s="292"/>
      <c r="G75" s="292"/>
      <c r="H75" s="292"/>
      <c r="I75" s="292"/>
      <c r="J75" s="292"/>
      <c r="K75" s="292"/>
      <c r="L75" s="292"/>
      <c r="M75" s="292"/>
      <c r="N75" s="292"/>
      <c r="O75" s="292"/>
      <c r="P75" s="292"/>
      <c r="Q75" s="292"/>
      <c r="R75" s="292"/>
      <c r="S75" s="292"/>
      <c r="T75" s="292"/>
      <c r="U75" s="292"/>
      <c r="V75" s="292"/>
      <c r="W75" s="292"/>
    </row>
  </sheetData>
  <mergeCells count="2">
    <mergeCell ref="A36:W36"/>
    <mergeCell ref="A68:W68"/>
  </mergeCells>
  <hyperlinks>
    <hyperlink ref="W1" location="F!A1" display="Retour au menu" xr:uid="{00000000-0004-0000-1100-000000000000}"/>
  </hyperlinks>
  <pageMargins left="0.7" right="0.7" top="0.75" bottom="0.75" header="0.3" footer="0.3"/>
  <pageSetup paperSize="9" scale="59" fitToHeight="2" orientation="landscape" r:id="rId1"/>
  <headerFooter alignWithMargins="0">
    <oddFooter>&amp;L&amp;8&amp;K002060Le marché du travail bruxellois : Données statistiques - Caractéristiques des communes de la Région bruxelloise
Elaboration : view.brussels, www.actiris.be&amp;R&amp;8F &amp;P</oddFooter>
  </headerFooter>
  <rowBreaks count="1" manualBreakCount="1">
    <brk id="37" max="22"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Y67"/>
  <sheetViews>
    <sheetView showGridLines="0" topLeftCell="A39" zoomScale="85" zoomScaleNormal="85" zoomScaleSheetLayoutView="80" workbookViewId="0"/>
  </sheetViews>
  <sheetFormatPr baseColWidth="10" defaultColWidth="9.140625" defaultRowHeight="11.25"/>
  <cols>
    <col min="1" max="1" width="22.85546875" style="10" customWidth="1"/>
    <col min="2" max="12" width="7.85546875" style="10" customWidth="1"/>
    <col min="13" max="21" width="8" style="10" customWidth="1"/>
    <col min="22" max="16384" width="9.140625" style="10"/>
  </cols>
  <sheetData>
    <row r="1" spans="1:21" ht="23.25">
      <c r="A1" s="55" t="s">
        <v>109</v>
      </c>
      <c r="Q1" s="53"/>
      <c r="R1" s="53" t="s">
        <v>107</v>
      </c>
    </row>
    <row r="2" spans="1:21" ht="3" customHeight="1"/>
    <row r="3" spans="1:21" s="61" customFormat="1" ht="15.75" customHeight="1">
      <c r="A3" s="62" t="s">
        <v>120</v>
      </c>
    </row>
    <row r="4" spans="1:21" s="61" customFormat="1" ht="4.5" customHeight="1">
      <c r="A4" s="62"/>
    </row>
    <row r="5" spans="1:21" ht="19.5" customHeight="1">
      <c r="A5" s="51" t="s">
        <v>202</v>
      </c>
      <c r="B5" s="51"/>
      <c r="C5" s="51"/>
      <c r="D5" s="51"/>
      <c r="E5" s="51"/>
      <c r="F5" s="51"/>
      <c r="G5" s="51"/>
      <c r="H5" s="51"/>
      <c r="I5" s="52"/>
      <c r="J5" s="52"/>
      <c r="K5" s="52"/>
      <c r="L5" s="52"/>
      <c r="M5" s="52"/>
      <c r="N5" s="52"/>
      <c r="O5" s="52"/>
      <c r="P5" s="52"/>
      <c r="Q5" s="52"/>
      <c r="R5" s="52"/>
    </row>
    <row r="6" spans="1:21" ht="4.5" customHeight="1">
      <c r="A6" s="11"/>
      <c r="B6" s="11"/>
      <c r="C6" s="11"/>
      <c r="D6" s="11"/>
      <c r="E6" s="11"/>
      <c r="F6" s="11"/>
      <c r="G6" s="11"/>
      <c r="H6" s="11"/>
    </row>
    <row r="7" spans="1:21" ht="12" customHeight="1">
      <c r="A7" s="460" t="s">
        <v>59</v>
      </c>
      <c r="B7" s="373">
        <v>1990</v>
      </c>
      <c r="C7" s="373">
        <v>1991</v>
      </c>
      <c r="D7" s="373">
        <v>1992</v>
      </c>
      <c r="E7" s="373">
        <v>1993</v>
      </c>
      <c r="F7" s="373">
        <v>1994</v>
      </c>
      <c r="G7" s="373">
        <v>1995</v>
      </c>
      <c r="H7" s="373">
        <v>1996</v>
      </c>
      <c r="I7" s="373">
        <v>1997</v>
      </c>
      <c r="J7" s="373">
        <v>1998</v>
      </c>
      <c r="K7" s="373">
        <v>1999</v>
      </c>
      <c r="L7" s="373">
        <v>2000</v>
      </c>
      <c r="M7" s="373">
        <v>2001</v>
      </c>
      <c r="N7" s="373">
        <v>2002</v>
      </c>
      <c r="O7" s="373" t="s">
        <v>70</v>
      </c>
      <c r="P7" s="375">
        <v>2004</v>
      </c>
      <c r="Q7" s="375">
        <v>2005</v>
      </c>
      <c r="R7" s="375">
        <v>2006</v>
      </c>
    </row>
    <row r="8" spans="1:21" ht="12" customHeight="1">
      <c r="A8" s="461"/>
      <c r="B8" s="374"/>
      <c r="C8" s="374"/>
      <c r="D8" s="374"/>
      <c r="E8" s="374"/>
      <c r="F8" s="374"/>
      <c r="G8" s="374"/>
      <c r="H8" s="374"/>
      <c r="I8" s="374"/>
      <c r="J8" s="374"/>
      <c r="K8" s="374"/>
      <c r="L8" s="374"/>
      <c r="M8" s="374"/>
      <c r="N8" s="374"/>
      <c r="O8" s="374"/>
      <c r="P8" s="376"/>
      <c r="Q8" s="376"/>
      <c r="R8" s="376"/>
    </row>
    <row r="9" spans="1:21" ht="12" customHeight="1">
      <c r="A9" s="125" t="s">
        <v>9</v>
      </c>
      <c r="B9" s="170">
        <v>4980</v>
      </c>
      <c r="C9" s="170">
        <v>4778</v>
      </c>
      <c r="D9" s="170">
        <v>4662</v>
      </c>
      <c r="E9" s="170">
        <v>4554</v>
      </c>
      <c r="F9" s="170">
        <v>4494</v>
      </c>
      <c r="G9" s="170">
        <v>4482</v>
      </c>
      <c r="H9" s="170">
        <v>4587</v>
      </c>
      <c r="I9" s="170">
        <v>4578</v>
      </c>
      <c r="J9" s="170">
        <v>4570</v>
      </c>
      <c r="K9" s="170">
        <v>4519</v>
      </c>
      <c r="L9" s="170">
        <v>4597</v>
      </c>
      <c r="M9" s="170">
        <v>4553</v>
      </c>
      <c r="N9" s="170">
        <v>4596</v>
      </c>
      <c r="O9" s="170">
        <v>4884</v>
      </c>
      <c r="P9" s="171">
        <v>5125</v>
      </c>
      <c r="Q9" s="171">
        <v>5327</v>
      </c>
      <c r="R9" s="171">
        <v>5536</v>
      </c>
    </row>
    <row r="10" spans="1:21" ht="12" customHeight="1">
      <c r="A10" s="125" t="s">
        <v>10</v>
      </c>
      <c r="B10" s="170">
        <v>2007</v>
      </c>
      <c r="C10" s="170">
        <v>1996</v>
      </c>
      <c r="D10" s="170">
        <v>2007</v>
      </c>
      <c r="E10" s="170">
        <v>2026</v>
      </c>
      <c r="F10" s="170">
        <v>1967</v>
      </c>
      <c r="G10" s="170">
        <v>2091</v>
      </c>
      <c r="H10" s="170">
        <v>2310</v>
      </c>
      <c r="I10" s="170">
        <v>2284</v>
      </c>
      <c r="J10" s="170">
        <v>2254</v>
      </c>
      <c r="K10" s="170">
        <v>2247</v>
      </c>
      <c r="L10" s="170">
        <v>2176</v>
      </c>
      <c r="M10" s="170">
        <v>2152</v>
      </c>
      <c r="N10" s="170">
        <v>2112</v>
      </c>
      <c r="O10" s="170">
        <v>2226</v>
      </c>
      <c r="P10" s="171">
        <v>2165</v>
      </c>
      <c r="Q10" s="171">
        <v>2235</v>
      </c>
      <c r="R10" s="171">
        <v>2316</v>
      </c>
    </row>
    <row r="11" spans="1:21" ht="12" customHeight="1">
      <c r="A11" s="125" t="s">
        <v>23</v>
      </c>
      <c r="B11" s="170">
        <v>1089</v>
      </c>
      <c r="C11" s="170">
        <v>1137</v>
      </c>
      <c r="D11" s="170">
        <v>1113</v>
      </c>
      <c r="E11" s="170">
        <v>1155</v>
      </c>
      <c r="F11" s="170">
        <v>1146</v>
      </c>
      <c r="G11" s="170">
        <v>1127</v>
      </c>
      <c r="H11" s="170">
        <v>1269</v>
      </c>
      <c r="I11" s="170">
        <v>1174</v>
      </c>
      <c r="J11" s="170">
        <v>1166</v>
      </c>
      <c r="K11" s="170">
        <v>1183</v>
      </c>
      <c r="L11" s="170">
        <v>1206</v>
      </c>
      <c r="M11" s="170">
        <v>1199</v>
      </c>
      <c r="N11" s="170">
        <v>1158</v>
      </c>
      <c r="O11" s="170">
        <v>1224</v>
      </c>
      <c r="P11" s="171">
        <v>1368</v>
      </c>
      <c r="Q11" s="171">
        <v>1373</v>
      </c>
      <c r="R11" s="171">
        <v>1437</v>
      </c>
    </row>
    <row r="12" spans="1:21" ht="12" customHeight="1">
      <c r="A12" s="125" t="s">
        <v>11</v>
      </c>
      <c r="B12" s="170">
        <v>12129</v>
      </c>
      <c r="C12" s="170">
        <v>12627</v>
      </c>
      <c r="D12" s="170">
        <v>13419</v>
      </c>
      <c r="E12" s="170">
        <v>14952</v>
      </c>
      <c r="F12" s="170">
        <v>15698</v>
      </c>
      <c r="G12" s="170">
        <v>9411</v>
      </c>
      <c r="H12" s="170">
        <v>7320</v>
      </c>
      <c r="I12" s="170">
        <v>8706</v>
      </c>
      <c r="J12" s="170">
        <v>9032</v>
      </c>
      <c r="K12" s="170">
        <v>9198</v>
      </c>
      <c r="L12" s="170">
        <v>9307</v>
      </c>
      <c r="M12" s="170">
        <v>9310</v>
      </c>
      <c r="N12" s="170">
        <v>9276</v>
      </c>
      <c r="O12" s="170">
        <v>9828</v>
      </c>
      <c r="P12" s="171">
        <v>10030</v>
      </c>
      <c r="Q12" s="171">
        <v>10351</v>
      </c>
      <c r="R12" s="171">
        <v>10730</v>
      </c>
    </row>
    <row r="13" spans="1:21" ht="12" customHeight="1">
      <c r="A13" s="125" t="s">
        <v>12</v>
      </c>
      <c r="B13" s="170">
        <v>2584</v>
      </c>
      <c r="C13" s="170">
        <v>2545</v>
      </c>
      <c r="D13" s="170">
        <v>2657</v>
      </c>
      <c r="E13" s="170">
        <v>2648</v>
      </c>
      <c r="F13" s="170">
        <v>2629</v>
      </c>
      <c r="G13" s="170">
        <v>2753</v>
      </c>
      <c r="H13" s="170">
        <v>2993</v>
      </c>
      <c r="I13" s="170">
        <v>2925</v>
      </c>
      <c r="J13" s="170">
        <v>2874</v>
      </c>
      <c r="K13" s="170">
        <v>2894</v>
      </c>
      <c r="L13" s="170">
        <v>2898</v>
      </c>
      <c r="M13" s="170">
        <v>2890</v>
      </c>
      <c r="N13" s="170">
        <v>2859</v>
      </c>
      <c r="O13" s="170">
        <v>2968</v>
      </c>
      <c r="P13" s="171">
        <v>3030</v>
      </c>
      <c r="Q13" s="171">
        <v>2960</v>
      </c>
      <c r="R13" s="171">
        <v>3065</v>
      </c>
    </row>
    <row r="14" spans="1:21" ht="12" customHeight="1">
      <c r="A14" s="125" t="s">
        <v>13</v>
      </c>
      <c r="B14" s="170">
        <v>1351</v>
      </c>
      <c r="C14" s="170">
        <v>1351</v>
      </c>
      <c r="D14" s="170">
        <v>1355</v>
      </c>
      <c r="E14" s="170">
        <v>1351</v>
      </c>
      <c r="F14" s="170">
        <v>1348</v>
      </c>
      <c r="G14" s="170">
        <v>1359</v>
      </c>
      <c r="H14" s="170">
        <v>1446</v>
      </c>
      <c r="I14" s="170">
        <v>1509</v>
      </c>
      <c r="J14" s="170">
        <v>1508</v>
      </c>
      <c r="K14" s="170">
        <v>1506</v>
      </c>
      <c r="L14" s="170">
        <v>1473</v>
      </c>
      <c r="M14" s="170">
        <v>1465</v>
      </c>
      <c r="N14" s="170">
        <v>1495</v>
      </c>
      <c r="O14" s="170">
        <v>1575</v>
      </c>
      <c r="P14" s="171">
        <v>1624</v>
      </c>
      <c r="Q14" s="171">
        <v>1643</v>
      </c>
      <c r="R14" s="171">
        <v>1727</v>
      </c>
    </row>
    <row r="15" spans="1:21" ht="12" customHeight="1">
      <c r="A15" s="125" t="s">
        <v>14</v>
      </c>
      <c r="B15" s="170">
        <v>2970</v>
      </c>
      <c r="C15" s="170">
        <v>2959</v>
      </c>
      <c r="D15" s="170">
        <v>2899</v>
      </c>
      <c r="E15" s="170">
        <v>2825</v>
      </c>
      <c r="F15" s="170">
        <v>2773</v>
      </c>
      <c r="G15" s="170">
        <v>3007</v>
      </c>
      <c r="H15" s="170">
        <v>3261</v>
      </c>
      <c r="I15" s="170">
        <v>3328</v>
      </c>
      <c r="J15" s="170">
        <v>3370</v>
      </c>
      <c r="K15" s="170">
        <v>3351</v>
      </c>
      <c r="L15" s="170">
        <v>3421</v>
      </c>
      <c r="M15" s="170">
        <v>3449</v>
      </c>
      <c r="N15" s="170">
        <v>3523</v>
      </c>
      <c r="O15" s="170">
        <v>3743</v>
      </c>
      <c r="P15" s="171">
        <v>3777</v>
      </c>
      <c r="Q15" s="171">
        <v>3847</v>
      </c>
      <c r="R15" s="171">
        <v>3949</v>
      </c>
    </row>
    <row r="16" spans="1:21" ht="12" customHeight="1">
      <c r="A16" s="125" t="s">
        <v>15</v>
      </c>
      <c r="B16" s="170">
        <v>1270</v>
      </c>
      <c r="C16" s="170">
        <v>1269</v>
      </c>
      <c r="D16" s="170">
        <v>1272</v>
      </c>
      <c r="E16" s="170">
        <v>1305</v>
      </c>
      <c r="F16" s="170">
        <v>1314</v>
      </c>
      <c r="G16" s="170">
        <v>1204</v>
      </c>
      <c r="H16" s="170">
        <v>1184</v>
      </c>
      <c r="I16" s="170">
        <v>1343</v>
      </c>
      <c r="J16" s="170">
        <v>1283</v>
      </c>
      <c r="K16" s="170">
        <v>1270</v>
      </c>
      <c r="L16" s="170">
        <v>1257</v>
      </c>
      <c r="M16" s="170">
        <v>1218</v>
      </c>
      <c r="N16" s="170">
        <v>1222</v>
      </c>
      <c r="O16" s="170">
        <v>1288</v>
      </c>
      <c r="P16" s="171">
        <v>1222</v>
      </c>
      <c r="Q16" s="171">
        <v>1245</v>
      </c>
      <c r="R16" s="171">
        <v>1342</v>
      </c>
      <c r="U16" s="11"/>
    </row>
    <row r="17" spans="1:21" ht="12" customHeight="1">
      <c r="A17" s="125" t="s">
        <v>5</v>
      </c>
      <c r="B17" s="170">
        <v>5966</v>
      </c>
      <c r="C17" s="170">
        <v>5835</v>
      </c>
      <c r="D17" s="170">
        <v>5891</v>
      </c>
      <c r="E17" s="170">
        <v>5942</v>
      </c>
      <c r="F17" s="170">
        <v>5796</v>
      </c>
      <c r="G17" s="170">
        <v>6225</v>
      </c>
      <c r="H17" s="170">
        <v>6718</v>
      </c>
      <c r="I17" s="170">
        <v>6731</v>
      </c>
      <c r="J17" s="170">
        <v>6735</v>
      </c>
      <c r="K17" s="170">
        <v>6810</v>
      </c>
      <c r="L17" s="170">
        <v>6797</v>
      </c>
      <c r="M17" s="170">
        <v>6811</v>
      </c>
      <c r="N17" s="170">
        <v>6826</v>
      </c>
      <c r="O17" s="170">
        <v>7019</v>
      </c>
      <c r="P17" s="171">
        <v>7155</v>
      </c>
      <c r="Q17" s="171">
        <v>7219</v>
      </c>
      <c r="R17" s="171">
        <v>7267</v>
      </c>
    </row>
    <row r="18" spans="1:21" ht="12" customHeight="1">
      <c r="A18" s="125" t="s">
        <v>16</v>
      </c>
      <c r="B18" s="170">
        <v>2291</v>
      </c>
      <c r="C18" s="170">
        <v>2252</v>
      </c>
      <c r="D18" s="170">
        <v>2230</v>
      </c>
      <c r="E18" s="170">
        <v>2218</v>
      </c>
      <c r="F18" s="170">
        <v>2160</v>
      </c>
      <c r="G18" s="170">
        <v>2282</v>
      </c>
      <c r="H18" s="170">
        <v>2355</v>
      </c>
      <c r="I18" s="170">
        <v>2385</v>
      </c>
      <c r="J18" s="170">
        <v>2352</v>
      </c>
      <c r="K18" s="170">
        <v>2334</v>
      </c>
      <c r="L18" s="170">
        <v>2383</v>
      </c>
      <c r="M18" s="170">
        <v>2368</v>
      </c>
      <c r="N18" s="170">
        <v>2350</v>
      </c>
      <c r="O18" s="170">
        <v>2476</v>
      </c>
      <c r="P18" s="171">
        <v>2477</v>
      </c>
      <c r="Q18" s="171">
        <v>2509</v>
      </c>
      <c r="R18" s="171">
        <v>2641</v>
      </c>
      <c r="U18" s="35"/>
    </row>
    <row r="19" spans="1:21" ht="12" customHeight="1">
      <c r="A19" s="125" t="s">
        <v>17</v>
      </c>
      <c r="B19" s="170">
        <v>879</v>
      </c>
      <c r="C19" s="170">
        <v>861</v>
      </c>
      <c r="D19" s="170">
        <v>870</v>
      </c>
      <c r="E19" s="170">
        <v>862</v>
      </c>
      <c r="F19" s="170">
        <v>852</v>
      </c>
      <c r="G19" s="170">
        <v>798</v>
      </c>
      <c r="H19" s="170">
        <v>886</v>
      </c>
      <c r="I19" s="170">
        <v>911</v>
      </c>
      <c r="J19" s="170">
        <v>932</v>
      </c>
      <c r="K19" s="170">
        <v>905</v>
      </c>
      <c r="L19" s="170">
        <v>927</v>
      </c>
      <c r="M19" s="170">
        <v>938</v>
      </c>
      <c r="N19" s="170">
        <v>913</v>
      </c>
      <c r="O19" s="170">
        <v>998</v>
      </c>
      <c r="P19" s="171">
        <v>1218</v>
      </c>
      <c r="Q19" s="171">
        <v>1178</v>
      </c>
      <c r="R19" s="171">
        <v>1262</v>
      </c>
      <c r="U19" s="35"/>
    </row>
    <row r="20" spans="1:21" ht="12" customHeight="1">
      <c r="A20" s="125" t="s">
        <v>24</v>
      </c>
      <c r="B20" s="170">
        <v>3165</v>
      </c>
      <c r="C20" s="170">
        <v>3131</v>
      </c>
      <c r="D20" s="170">
        <v>3037</v>
      </c>
      <c r="E20" s="170">
        <v>3000</v>
      </c>
      <c r="F20" s="170">
        <v>2996</v>
      </c>
      <c r="G20" s="170">
        <v>3121</v>
      </c>
      <c r="H20" s="170">
        <v>3378</v>
      </c>
      <c r="I20" s="170">
        <v>3218</v>
      </c>
      <c r="J20" s="170">
        <v>3192</v>
      </c>
      <c r="K20" s="170">
        <v>3156</v>
      </c>
      <c r="L20" s="170">
        <v>3237</v>
      </c>
      <c r="M20" s="170">
        <v>3243</v>
      </c>
      <c r="N20" s="170">
        <v>3267</v>
      </c>
      <c r="O20" s="170">
        <v>3528</v>
      </c>
      <c r="P20" s="171">
        <v>3227</v>
      </c>
      <c r="Q20" s="171">
        <v>3386</v>
      </c>
      <c r="R20" s="171">
        <v>3613</v>
      </c>
      <c r="U20" s="35"/>
    </row>
    <row r="21" spans="1:21" ht="12" customHeight="1">
      <c r="A21" s="125" t="s">
        <v>28</v>
      </c>
      <c r="B21" s="170">
        <v>3179</v>
      </c>
      <c r="C21" s="170">
        <v>3038</v>
      </c>
      <c r="D21" s="170">
        <v>3279</v>
      </c>
      <c r="E21" s="170">
        <v>3124</v>
      </c>
      <c r="F21" s="170">
        <v>3091</v>
      </c>
      <c r="G21" s="170">
        <v>2895</v>
      </c>
      <c r="H21" s="170">
        <v>3110</v>
      </c>
      <c r="I21" s="170">
        <v>3142</v>
      </c>
      <c r="J21" s="170">
        <v>3149</v>
      </c>
      <c r="K21" s="170">
        <v>3089</v>
      </c>
      <c r="L21" s="170">
        <v>3077</v>
      </c>
      <c r="M21" s="170">
        <v>3105</v>
      </c>
      <c r="N21" s="170">
        <v>3172</v>
      </c>
      <c r="O21" s="170">
        <v>3354</v>
      </c>
      <c r="P21" s="171">
        <v>3410</v>
      </c>
      <c r="Q21" s="171">
        <v>3500</v>
      </c>
      <c r="R21" s="171">
        <v>3653</v>
      </c>
    </row>
    <row r="22" spans="1:21" ht="12" customHeight="1">
      <c r="A22" s="125" t="s">
        <v>42</v>
      </c>
      <c r="B22" s="170">
        <v>804</v>
      </c>
      <c r="C22" s="170">
        <v>760</v>
      </c>
      <c r="D22" s="170">
        <v>751</v>
      </c>
      <c r="E22" s="170">
        <v>735</v>
      </c>
      <c r="F22" s="170">
        <v>753</v>
      </c>
      <c r="G22" s="170">
        <v>848</v>
      </c>
      <c r="H22" s="170">
        <v>957</v>
      </c>
      <c r="I22" s="170">
        <v>1301</v>
      </c>
      <c r="J22" s="170">
        <v>1285</v>
      </c>
      <c r="K22" s="170">
        <v>1257</v>
      </c>
      <c r="L22" s="170">
        <v>1267</v>
      </c>
      <c r="M22" s="170">
        <v>1222</v>
      </c>
      <c r="N22" s="170">
        <v>1243</v>
      </c>
      <c r="O22" s="170">
        <v>1375</v>
      </c>
      <c r="P22" s="171">
        <v>2088</v>
      </c>
      <c r="Q22" s="171">
        <v>2049</v>
      </c>
      <c r="R22" s="171">
        <v>2023</v>
      </c>
    </row>
    <row r="23" spans="1:21" ht="12" customHeight="1">
      <c r="A23" s="125" t="s">
        <v>18</v>
      </c>
      <c r="B23" s="170">
        <v>5033</v>
      </c>
      <c r="C23" s="170">
        <v>5025</v>
      </c>
      <c r="D23" s="170">
        <v>4985</v>
      </c>
      <c r="E23" s="170">
        <v>4910</v>
      </c>
      <c r="F23" s="170">
        <v>4829</v>
      </c>
      <c r="G23" s="170">
        <v>5419</v>
      </c>
      <c r="H23" s="170">
        <v>5781</v>
      </c>
      <c r="I23" s="170">
        <v>5605</v>
      </c>
      <c r="J23" s="170">
        <v>5701</v>
      </c>
      <c r="K23" s="170">
        <v>5743</v>
      </c>
      <c r="L23" s="170">
        <v>5878</v>
      </c>
      <c r="M23" s="170">
        <v>5854</v>
      </c>
      <c r="N23" s="170">
        <v>5985</v>
      </c>
      <c r="O23" s="170">
        <v>6367</v>
      </c>
      <c r="P23" s="171">
        <v>5918</v>
      </c>
      <c r="Q23" s="171">
        <v>6296</v>
      </c>
      <c r="R23" s="171">
        <v>6619</v>
      </c>
    </row>
    <row r="24" spans="1:21" ht="12" customHeight="1">
      <c r="A24" s="125" t="s">
        <v>19</v>
      </c>
      <c r="B24" s="170">
        <v>7363</v>
      </c>
      <c r="C24" s="170">
        <v>7241</v>
      </c>
      <c r="D24" s="170">
        <v>7224</v>
      </c>
      <c r="E24" s="170">
        <v>7429</v>
      </c>
      <c r="F24" s="170">
        <v>7344</v>
      </c>
      <c r="G24" s="170">
        <v>7612</v>
      </c>
      <c r="H24" s="170">
        <v>7994</v>
      </c>
      <c r="I24" s="170">
        <v>8087</v>
      </c>
      <c r="J24" s="170">
        <v>8123</v>
      </c>
      <c r="K24" s="170">
        <v>8160</v>
      </c>
      <c r="L24" s="170">
        <v>8163</v>
      </c>
      <c r="M24" s="170">
        <v>8172</v>
      </c>
      <c r="N24" s="170">
        <v>8205</v>
      </c>
      <c r="O24" s="170">
        <v>8636</v>
      </c>
      <c r="P24" s="171">
        <v>8602</v>
      </c>
      <c r="Q24" s="171">
        <v>8725</v>
      </c>
      <c r="R24" s="171">
        <v>8884</v>
      </c>
    </row>
    <row r="25" spans="1:21" ht="12" customHeight="1">
      <c r="A25" s="125" t="s">
        <v>20</v>
      </c>
      <c r="B25" s="170">
        <v>1770</v>
      </c>
      <c r="C25" s="170">
        <v>1764</v>
      </c>
      <c r="D25" s="170">
        <v>1797</v>
      </c>
      <c r="E25" s="170">
        <v>1885</v>
      </c>
      <c r="F25" s="170">
        <v>1879</v>
      </c>
      <c r="G25" s="170">
        <v>2006</v>
      </c>
      <c r="H25" s="170">
        <v>2094</v>
      </c>
      <c r="I25" s="170">
        <v>2152</v>
      </c>
      <c r="J25" s="170">
        <v>2171</v>
      </c>
      <c r="K25" s="170">
        <v>2135</v>
      </c>
      <c r="L25" s="170">
        <v>2117</v>
      </c>
      <c r="M25" s="170">
        <v>2123</v>
      </c>
      <c r="N25" s="170">
        <v>2158</v>
      </c>
      <c r="O25" s="170">
        <v>2221</v>
      </c>
      <c r="P25" s="171">
        <v>2206</v>
      </c>
      <c r="Q25" s="171">
        <v>2191</v>
      </c>
      <c r="R25" s="171">
        <v>2175</v>
      </c>
    </row>
    <row r="26" spans="1:21" ht="12" customHeight="1">
      <c r="A26" s="125" t="s">
        <v>40</v>
      </c>
      <c r="B26" s="170">
        <v>3267</v>
      </c>
      <c r="C26" s="170">
        <v>3183</v>
      </c>
      <c r="D26" s="170">
        <v>3087</v>
      </c>
      <c r="E26" s="170">
        <v>3158</v>
      </c>
      <c r="F26" s="170">
        <v>3119</v>
      </c>
      <c r="G26" s="170">
        <v>3253</v>
      </c>
      <c r="H26" s="170">
        <v>3346</v>
      </c>
      <c r="I26" s="170">
        <v>3392</v>
      </c>
      <c r="J26" s="170">
        <v>3432</v>
      </c>
      <c r="K26" s="170">
        <v>3427</v>
      </c>
      <c r="L26" s="170">
        <v>3397</v>
      </c>
      <c r="M26" s="170">
        <v>3415</v>
      </c>
      <c r="N26" s="170">
        <v>3452</v>
      </c>
      <c r="O26" s="170">
        <v>3585</v>
      </c>
      <c r="P26" s="171">
        <v>3615</v>
      </c>
      <c r="Q26" s="171">
        <v>3626</v>
      </c>
      <c r="R26" s="171">
        <v>3615</v>
      </c>
    </row>
    <row r="27" spans="1:21" ht="12" customHeight="1">
      <c r="A27" s="125" t="s">
        <v>41</v>
      </c>
      <c r="B27" s="170">
        <v>3035</v>
      </c>
      <c r="C27" s="170">
        <v>2926</v>
      </c>
      <c r="D27" s="170">
        <v>2937</v>
      </c>
      <c r="E27" s="170">
        <v>2991</v>
      </c>
      <c r="F27" s="170">
        <v>2916</v>
      </c>
      <c r="G27" s="170">
        <v>3076</v>
      </c>
      <c r="H27" s="170">
        <v>3171</v>
      </c>
      <c r="I27" s="170">
        <v>3157</v>
      </c>
      <c r="J27" s="170">
        <v>3163</v>
      </c>
      <c r="K27" s="170">
        <v>3155</v>
      </c>
      <c r="L27" s="170">
        <v>3146</v>
      </c>
      <c r="M27" s="170">
        <v>3136</v>
      </c>
      <c r="N27" s="170">
        <v>3093</v>
      </c>
      <c r="O27" s="170">
        <v>3221</v>
      </c>
      <c r="P27" s="171">
        <v>3236</v>
      </c>
      <c r="Q27" s="171">
        <v>3226</v>
      </c>
      <c r="R27" s="171">
        <v>3260</v>
      </c>
    </row>
    <row r="28" spans="1:21" s="11" customFormat="1" ht="15" customHeight="1">
      <c r="A28" s="166" t="s">
        <v>21</v>
      </c>
      <c r="B28" s="172">
        <v>65132</v>
      </c>
      <c r="C28" s="172">
        <v>64678</v>
      </c>
      <c r="D28" s="172">
        <v>65472</v>
      </c>
      <c r="E28" s="172">
        <v>67070</v>
      </c>
      <c r="F28" s="172">
        <v>67104</v>
      </c>
      <c r="G28" s="172">
        <v>62969</v>
      </c>
      <c r="H28" s="172">
        <v>64160</v>
      </c>
      <c r="I28" s="172">
        <v>64160</v>
      </c>
      <c r="J28" s="172">
        <v>66292</v>
      </c>
      <c r="K28" s="172">
        <v>66339</v>
      </c>
      <c r="L28" s="172">
        <v>66724</v>
      </c>
      <c r="M28" s="172">
        <v>66623</v>
      </c>
      <c r="N28" s="172">
        <v>66905</v>
      </c>
      <c r="O28" s="172">
        <v>70516</v>
      </c>
      <c r="P28" s="173">
        <v>71493</v>
      </c>
      <c r="Q28" s="173">
        <v>72886</v>
      </c>
      <c r="R28" s="173">
        <v>75114</v>
      </c>
    </row>
    <row r="29" spans="1:21" s="11" customFormat="1" ht="15" customHeight="1">
      <c r="A29" s="166" t="s">
        <v>38</v>
      </c>
      <c r="B29" s="172">
        <v>417444</v>
      </c>
      <c r="C29" s="172">
        <v>424790</v>
      </c>
      <c r="D29" s="172">
        <v>426731</v>
      </c>
      <c r="E29" s="172">
        <v>442328</v>
      </c>
      <c r="F29" s="172">
        <v>450908</v>
      </c>
      <c r="G29" s="172">
        <v>465648</v>
      </c>
      <c r="H29" s="172">
        <v>474255</v>
      </c>
      <c r="I29" s="172">
        <v>481231</v>
      </c>
      <c r="J29" s="172">
        <v>486713</v>
      </c>
      <c r="K29" s="172">
        <v>488556</v>
      </c>
      <c r="L29" s="172">
        <v>489322</v>
      </c>
      <c r="M29" s="172">
        <v>489542</v>
      </c>
      <c r="N29" s="172">
        <v>491118</v>
      </c>
      <c r="O29" s="172">
        <v>532551</v>
      </c>
      <c r="P29" s="173">
        <v>534415</v>
      </c>
      <c r="Q29" s="173">
        <v>539773</v>
      </c>
      <c r="R29" s="173">
        <v>547600</v>
      </c>
    </row>
    <row r="30" spans="1:21" s="11" customFormat="1" ht="15" customHeight="1">
      <c r="A30" s="166" t="s">
        <v>39</v>
      </c>
      <c r="B30" s="172">
        <v>219516</v>
      </c>
      <c r="C30" s="172">
        <v>222512</v>
      </c>
      <c r="D30" s="172">
        <v>222512</v>
      </c>
      <c r="E30" s="172">
        <v>227666</v>
      </c>
      <c r="F30" s="172">
        <v>232087</v>
      </c>
      <c r="G30" s="172">
        <v>228178</v>
      </c>
      <c r="H30" s="172">
        <v>232616</v>
      </c>
      <c r="I30" s="172">
        <v>234543</v>
      </c>
      <c r="J30" s="172">
        <v>234935</v>
      </c>
      <c r="K30" s="172">
        <v>233645</v>
      </c>
      <c r="L30" s="172">
        <v>233504</v>
      </c>
      <c r="M30" s="172">
        <v>231908</v>
      </c>
      <c r="N30" s="172">
        <v>231033</v>
      </c>
      <c r="O30" s="172">
        <v>247532</v>
      </c>
      <c r="P30" s="173">
        <v>247755</v>
      </c>
      <c r="Q30" s="173">
        <v>248141</v>
      </c>
      <c r="R30" s="173">
        <v>250964</v>
      </c>
    </row>
    <row r="31" spans="1:21" s="11" customFormat="1" ht="15" customHeight="1">
      <c r="A31" s="166" t="s">
        <v>71</v>
      </c>
      <c r="B31" s="172">
        <v>702092</v>
      </c>
      <c r="C31" s="172">
        <v>711980</v>
      </c>
      <c r="D31" s="172">
        <v>714715</v>
      </c>
      <c r="E31" s="172">
        <v>737064</v>
      </c>
      <c r="F31" s="172">
        <v>750099</v>
      </c>
      <c r="G31" s="172">
        <v>756795</v>
      </c>
      <c r="H31" s="172">
        <v>771031</v>
      </c>
      <c r="I31" s="172">
        <v>781696</v>
      </c>
      <c r="J31" s="172">
        <v>787940</v>
      </c>
      <c r="K31" s="172">
        <v>788540</v>
      </c>
      <c r="L31" s="172">
        <v>789550</v>
      </c>
      <c r="M31" s="172">
        <v>788073</v>
      </c>
      <c r="N31" s="172">
        <v>789056</v>
      </c>
      <c r="O31" s="172">
        <v>850599</v>
      </c>
      <c r="P31" s="173">
        <v>853663</v>
      </c>
      <c r="Q31" s="173">
        <v>860800</v>
      </c>
      <c r="R31" s="173">
        <v>873678</v>
      </c>
    </row>
    <row r="32" spans="1:21" s="16" customFormat="1" ht="15" customHeight="1">
      <c r="A32" s="169" t="s">
        <v>72</v>
      </c>
      <c r="B32" s="204">
        <v>9.2768469089521037</v>
      </c>
      <c r="C32" s="204">
        <v>9.0842439394365009</v>
      </c>
      <c r="D32" s="204">
        <v>9.1605744947286674</v>
      </c>
      <c r="E32" s="204">
        <v>9.0996168582375478</v>
      </c>
      <c r="F32" s="204">
        <v>8.9460191254754378</v>
      </c>
      <c r="G32" s="204">
        <v>8.3204830898724236</v>
      </c>
      <c r="H32" s="204">
        <v>8.3213256016943546</v>
      </c>
      <c r="I32" s="204">
        <v>8.2077943343703943</v>
      </c>
      <c r="J32" s="204">
        <v>8.4133309642866205</v>
      </c>
      <c r="K32" s="204">
        <v>8.4128896441524841</v>
      </c>
      <c r="L32" s="204">
        <v>8.4508897473244247</v>
      </c>
      <c r="M32" s="204">
        <v>8.4539122644729616</v>
      </c>
      <c r="N32" s="204">
        <v>8.4791193527455597</v>
      </c>
      <c r="O32" s="204">
        <v>8.2901578769784585</v>
      </c>
      <c r="P32" s="205">
        <v>8.3748504972102573</v>
      </c>
      <c r="Q32" s="205">
        <v>8.4672397769516721</v>
      </c>
      <c r="R32" s="205">
        <v>8.5974466565485219</v>
      </c>
    </row>
    <row r="33" spans="1:25" s="16" customFormat="1" ht="9" customHeight="1">
      <c r="A33" s="14"/>
      <c r="B33" s="15"/>
      <c r="C33" s="15"/>
      <c r="D33" s="15"/>
      <c r="E33" s="15"/>
      <c r="F33" s="15"/>
      <c r="G33" s="15"/>
      <c r="H33" s="15"/>
      <c r="I33" s="15"/>
      <c r="J33" s="15"/>
      <c r="K33" s="15"/>
      <c r="L33" s="15"/>
      <c r="M33" s="15"/>
      <c r="N33" s="15"/>
      <c r="O33" s="15"/>
      <c r="P33" s="15"/>
    </row>
    <row r="34" spans="1:25" s="79" customFormat="1" ht="9" customHeight="1">
      <c r="A34" s="79" t="s">
        <v>32</v>
      </c>
    </row>
    <row r="35" spans="1:25" s="79" customFormat="1" ht="9" customHeight="1">
      <c r="A35" s="54" t="s">
        <v>160</v>
      </c>
    </row>
    <row r="36" spans="1:25" ht="4.5" customHeight="1">
      <c r="A36" s="11"/>
      <c r="B36" s="11"/>
      <c r="C36" s="11"/>
      <c r="D36" s="11"/>
      <c r="E36" s="11"/>
      <c r="F36" s="11"/>
      <c r="G36" s="11"/>
      <c r="H36" s="11"/>
    </row>
    <row r="37" spans="1:25" ht="33" customHeight="1">
      <c r="A37" s="460" t="s">
        <v>59</v>
      </c>
      <c r="B37" s="373">
        <v>2007</v>
      </c>
      <c r="C37" s="373">
        <v>2008</v>
      </c>
      <c r="D37" s="373">
        <v>2009</v>
      </c>
      <c r="E37" s="373">
        <v>2010</v>
      </c>
      <c r="F37" s="373">
        <v>2011</v>
      </c>
      <c r="G37" s="373">
        <v>2012</v>
      </c>
      <c r="H37" s="373">
        <v>2013</v>
      </c>
      <c r="I37" s="373">
        <v>2014</v>
      </c>
      <c r="J37" s="373">
        <v>2015</v>
      </c>
      <c r="K37" s="373">
        <v>2016</v>
      </c>
      <c r="L37" s="373">
        <v>2017</v>
      </c>
      <c r="M37" s="373">
        <v>2018</v>
      </c>
      <c r="N37" s="373">
        <v>2019</v>
      </c>
      <c r="O37" s="373">
        <v>2020</v>
      </c>
      <c r="P37" s="373">
        <v>2021</v>
      </c>
      <c r="Q37" s="373">
        <v>2022</v>
      </c>
      <c r="R37" s="373">
        <v>2023</v>
      </c>
      <c r="S37" s="373">
        <v>2024</v>
      </c>
      <c r="T37" s="373">
        <v>2025</v>
      </c>
      <c r="U37" s="468" t="s">
        <v>203</v>
      </c>
      <c r="V37" s="432" t="s">
        <v>204</v>
      </c>
      <c r="W37" s="433"/>
      <c r="X37" s="238"/>
    </row>
    <row r="38" spans="1:25" ht="33" customHeight="1">
      <c r="A38" s="461"/>
      <c r="B38" s="374"/>
      <c r="C38" s="374"/>
      <c r="D38" s="374"/>
      <c r="E38" s="374"/>
      <c r="F38" s="374"/>
      <c r="G38" s="374"/>
      <c r="H38" s="374"/>
      <c r="I38" s="374"/>
      <c r="J38" s="374"/>
      <c r="K38" s="374"/>
      <c r="L38" s="374"/>
      <c r="M38" s="374"/>
      <c r="N38" s="374"/>
      <c r="O38" s="374"/>
      <c r="P38" s="374"/>
      <c r="Q38" s="374"/>
      <c r="R38" s="374"/>
      <c r="S38" s="374"/>
      <c r="T38" s="374"/>
      <c r="U38" s="469"/>
      <c r="V38" s="338" t="s">
        <v>114</v>
      </c>
      <c r="W38" s="244" t="s">
        <v>27</v>
      </c>
      <c r="X38" s="7"/>
    </row>
    <row r="39" spans="1:25" ht="12" customHeight="1">
      <c r="A39" s="125" t="s">
        <v>9</v>
      </c>
      <c r="B39" s="170">
        <v>6125</v>
      </c>
      <c r="C39" s="170">
        <v>6625</v>
      </c>
      <c r="D39" s="170">
        <v>6758</v>
      </c>
      <c r="E39" s="243">
        <v>7088</v>
      </c>
      <c r="F39" s="243">
        <v>7591</v>
      </c>
      <c r="G39" s="243">
        <v>8299</v>
      </c>
      <c r="H39" s="243">
        <v>8498</v>
      </c>
      <c r="I39" s="243">
        <v>8886</v>
      </c>
      <c r="J39" s="243">
        <v>9319</v>
      </c>
      <c r="K39" s="243">
        <v>9693</v>
      </c>
      <c r="L39" s="243">
        <v>10159</v>
      </c>
      <c r="M39" s="243">
        <v>10791</v>
      </c>
      <c r="N39" s="243">
        <v>11161</v>
      </c>
      <c r="O39" s="243">
        <v>11477</v>
      </c>
      <c r="P39" s="243">
        <v>11926</v>
      </c>
      <c r="Q39" s="243">
        <v>11879</v>
      </c>
      <c r="R39" s="243">
        <v>11784</v>
      </c>
      <c r="S39" s="243">
        <v>11934</v>
      </c>
      <c r="T39" s="243">
        <v>12351</v>
      </c>
      <c r="U39" s="365">
        <f>T39/T$58*100</f>
        <v>9.5468880437807258</v>
      </c>
      <c r="V39" s="243">
        <f>T39-S39</f>
        <v>417</v>
      </c>
      <c r="W39" s="263">
        <f>((T39/S39)-1)*100</f>
        <v>3.4942182001005628</v>
      </c>
      <c r="X39" s="223"/>
    </row>
    <row r="40" spans="1:25" ht="12" customHeight="1">
      <c r="A40" s="125" t="s">
        <v>10</v>
      </c>
      <c r="B40" s="170">
        <v>2370</v>
      </c>
      <c r="C40" s="170">
        <v>2473</v>
      </c>
      <c r="D40" s="170">
        <v>2511</v>
      </c>
      <c r="E40" s="243">
        <v>2604</v>
      </c>
      <c r="F40" s="243">
        <v>2623</v>
      </c>
      <c r="G40" s="243">
        <v>2732</v>
      </c>
      <c r="H40" s="243">
        <v>2799</v>
      </c>
      <c r="I40" s="243">
        <v>2865</v>
      </c>
      <c r="J40" s="243">
        <v>2906</v>
      </c>
      <c r="K40" s="243">
        <v>2989</v>
      </c>
      <c r="L40" s="243">
        <v>3123</v>
      </c>
      <c r="M40" s="243">
        <v>3218</v>
      </c>
      <c r="N40" s="243">
        <v>3290</v>
      </c>
      <c r="O40" s="243">
        <v>3439</v>
      </c>
      <c r="P40" s="243">
        <v>3537</v>
      </c>
      <c r="Q40" s="243">
        <v>3557</v>
      </c>
      <c r="R40" s="243">
        <v>3619</v>
      </c>
      <c r="S40" s="243">
        <v>3773</v>
      </c>
      <c r="T40" s="243">
        <v>3848</v>
      </c>
      <c r="U40" s="366">
        <f t="shared" ref="U40:U58" si="0">T40/T$58*100</f>
        <v>2.9743684877716969</v>
      </c>
      <c r="V40" s="243">
        <f t="shared" ref="V40:V61" si="1">T40-S40</f>
        <v>75</v>
      </c>
      <c r="W40" s="250">
        <f t="shared" ref="W40:W61" si="2">((T40/S40)-1)*100</f>
        <v>1.9878081102570944</v>
      </c>
      <c r="X40" s="221"/>
    </row>
    <row r="41" spans="1:25" ht="12" customHeight="1">
      <c r="A41" s="125" t="s">
        <v>23</v>
      </c>
      <c r="B41" s="170">
        <v>1498</v>
      </c>
      <c r="C41" s="170">
        <v>1635</v>
      </c>
      <c r="D41" s="170">
        <v>1654</v>
      </c>
      <c r="E41" s="243">
        <v>1715</v>
      </c>
      <c r="F41" s="243">
        <v>1792</v>
      </c>
      <c r="G41" s="243">
        <v>1844</v>
      </c>
      <c r="H41" s="243">
        <v>1937</v>
      </c>
      <c r="I41" s="243">
        <v>1995</v>
      </c>
      <c r="J41" s="243">
        <v>2037</v>
      </c>
      <c r="K41" s="243">
        <v>2086</v>
      </c>
      <c r="L41" s="243">
        <v>2113</v>
      </c>
      <c r="M41" s="243">
        <v>2160</v>
      </c>
      <c r="N41" s="243">
        <v>2285</v>
      </c>
      <c r="O41" s="243">
        <v>2301</v>
      </c>
      <c r="P41" s="243">
        <v>2345</v>
      </c>
      <c r="Q41" s="243">
        <v>2412</v>
      </c>
      <c r="R41" s="243">
        <v>2496</v>
      </c>
      <c r="S41" s="243">
        <v>2568</v>
      </c>
      <c r="T41" s="243">
        <v>2663</v>
      </c>
      <c r="U41" s="366">
        <f t="shared" si="0"/>
        <v>2.0584052190582196</v>
      </c>
      <c r="V41" s="243">
        <f t="shared" si="1"/>
        <v>95</v>
      </c>
      <c r="W41" s="250">
        <f t="shared" si="2"/>
        <v>3.6993769470405002</v>
      </c>
      <c r="X41" s="221"/>
    </row>
    <row r="42" spans="1:25" ht="12" customHeight="1">
      <c r="A42" s="125" t="s">
        <v>11</v>
      </c>
      <c r="B42" s="170">
        <v>11473</v>
      </c>
      <c r="C42" s="170">
        <v>11899</v>
      </c>
      <c r="D42" s="170">
        <v>11940</v>
      </c>
      <c r="E42" s="243">
        <v>12206</v>
      </c>
      <c r="F42" s="243">
        <v>12638</v>
      </c>
      <c r="G42" s="243">
        <v>13223</v>
      </c>
      <c r="H42" s="243">
        <v>13441</v>
      </c>
      <c r="I42" s="243">
        <v>14028</v>
      </c>
      <c r="J42" s="243">
        <v>14560</v>
      </c>
      <c r="K42" s="243">
        <v>14535</v>
      </c>
      <c r="L42" s="243">
        <v>14639</v>
      </c>
      <c r="M42" s="243">
        <v>15037</v>
      </c>
      <c r="N42" s="243">
        <v>15670</v>
      </c>
      <c r="O42" s="243">
        <v>16451</v>
      </c>
      <c r="P42" s="243">
        <v>17431</v>
      </c>
      <c r="Q42" s="243">
        <v>17861</v>
      </c>
      <c r="R42" s="243">
        <v>18263</v>
      </c>
      <c r="S42" s="243">
        <v>18719</v>
      </c>
      <c r="T42" s="243">
        <v>19182</v>
      </c>
      <c r="U42" s="366">
        <f t="shared" si="0"/>
        <v>14.827010481402466</v>
      </c>
      <c r="V42" s="243">
        <f t="shared" si="1"/>
        <v>463</v>
      </c>
      <c r="W42" s="250">
        <f t="shared" si="2"/>
        <v>2.473422725572938</v>
      </c>
      <c r="X42" s="221"/>
    </row>
    <row r="43" spans="1:25" ht="12" customHeight="1">
      <c r="A43" s="125" t="s">
        <v>12</v>
      </c>
      <c r="B43" s="170">
        <v>3223</v>
      </c>
      <c r="C43" s="170">
        <v>3327</v>
      </c>
      <c r="D43" s="170">
        <v>3338</v>
      </c>
      <c r="E43" s="243">
        <v>3436</v>
      </c>
      <c r="F43" s="243">
        <v>3530</v>
      </c>
      <c r="G43" s="243">
        <v>3710</v>
      </c>
      <c r="H43" s="243">
        <v>3812</v>
      </c>
      <c r="I43" s="243">
        <v>3932</v>
      </c>
      <c r="J43" s="243">
        <v>4117</v>
      </c>
      <c r="K43" s="243">
        <v>4212</v>
      </c>
      <c r="L43" s="243">
        <v>4280</v>
      </c>
      <c r="M43" s="243">
        <v>4344</v>
      </c>
      <c r="N43" s="243">
        <v>4493</v>
      </c>
      <c r="O43" s="243">
        <v>4631</v>
      </c>
      <c r="P43" s="243">
        <v>4655</v>
      </c>
      <c r="Q43" s="243">
        <v>4679</v>
      </c>
      <c r="R43" s="243">
        <v>4717</v>
      </c>
      <c r="S43" s="243">
        <v>4793</v>
      </c>
      <c r="T43" s="243">
        <v>4960</v>
      </c>
      <c r="U43" s="366">
        <f t="shared" si="0"/>
        <v>3.8339053272732895</v>
      </c>
      <c r="V43" s="243">
        <f t="shared" si="1"/>
        <v>167</v>
      </c>
      <c r="W43" s="250">
        <f t="shared" si="2"/>
        <v>3.4842478614646399</v>
      </c>
      <c r="X43" s="221"/>
    </row>
    <row r="44" spans="1:25" ht="12" customHeight="1">
      <c r="A44" s="125" t="s">
        <v>13</v>
      </c>
      <c r="B44" s="170">
        <v>1864</v>
      </c>
      <c r="C44" s="170">
        <v>1996</v>
      </c>
      <c r="D44" s="170">
        <v>2022</v>
      </c>
      <c r="E44" s="243">
        <v>2076</v>
      </c>
      <c r="F44" s="243">
        <v>2114</v>
      </c>
      <c r="G44" s="243">
        <v>2219</v>
      </c>
      <c r="H44" s="243">
        <v>2314</v>
      </c>
      <c r="I44" s="243">
        <v>2287</v>
      </c>
      <c r="J44" s="243">
        <v>2363</v>
      </c>
      <c r="K44" s="243">
        <v>2482</v>
      </c>
      <c r="L44" s="243">
        <v>2621</v>
      </c>
      <c r="M44" s="243">
        <v>2735</v>
      </c>
      <c r="N44" s="243">
        <v>2774</v>
      </c>
      <c r="O44" s="243">
        <v>2960</v>
      </c>
      <c r="P44" s="243">
        <v>3100</v>
      </c>
      <c r="Q44" s="243">
        <v>3159</v>
      </c>
      <c r="R44" s="243">
        <v>3257</v>
      </c>
      <c r="S44" s="243">
        <v>3383</v>
      </c>
      <c r="T44" s="243">
        <v>3531</v>
      </c>
      <c r="U44" s="366">
        <f t="shared" si="0"/>
        <v>2.7293386513310454</v>
      </c>
      <c r="V44" s="243">
        <f t="shared" si="1"/>
        <v>148</v>
      </c>
      <c r="W44" s="250">
        <f t="shared" si="2"/>
        <v>4.3748152527342654</v>
      </c>
      <c r="X44" s="221"/>
    </row>
    <row r="45" spans="1:25" ht="12" customHeight="1">
      <c r="A45" s="125" t="s">
        <v>14</v>
      </c>
      <c r="B45" s="170">
        <v>4184</v>
      </c>
      <c r="C45" s="170">
        <v>4411</v>
      </c>
      <c r="D45" s="170">
        <v>4335</v>
      </c>
      <c r="E45" s="243">
        <v>4537</v>
      </c>
      <c r="F45" s="243">
        <v>4623</v>
      </c>
      <c r="G45" s="243">
        <v>4838</v>
      </c>
      <c r="H45" s="243">
        <v>4978</v>
      </c>
      <c r="I45" s="243">
        <v>5104</v>
      </c>
      <c r="J45" s="243">
        <v>5328</v>
      </c>
      <c r="K45" s="243">
        <v>5507</v>
      </c>
      <c r="L45" s="243">
        <v>5669</v>
      </c>
      <c r="M45" s="243">
        <v>5835</v>
      </c>
      <c r="N45" s="243">
        <v>6032</v>
      </c>
      <c r="O45" s="243">
        <v>6175</v>
      </c>
      <c r="P45" s="243">
        <v>6324</v>
      </c>
      <c r="Q45" s="243">
        <v>6512</v>
      </c>
      <c r="R45" s="243">
        <v>6517</v>
      </c>
      <c r="S45" s="243">
        <v>6646</v>
      </c>
      <c r="T45" s="243">
        <v>6875</v>
      </c>
      <c r="U45" s="366">
        <f t="shared" si="0"/>
        <v>5.3141328881056182</v>
      </c>
      <c r="V45" s="243">
        <f t="shared" si="1"/>
        <v>229</v>
      </c>
      <c r="W45" s="250">
        <f t="shared" si="2"/>
        <v>3.4456816130002954</v>
      </c>
      <c r="X45" s="221"/>
    </row>
    <row r="46" spans="1:25" ht="12" customHeight="1">
      <c r="A46" s="125" t="s">
        <v>15</v>
      </c>
      <c r="B46" s="170">
        <v>1472</v>
      </c>
      <c r="C46" s="170">
        <v>1409</v>
      </c>
      <c r="D46" s="170">
        <v>1449</v>
      </c>
      <c r="E46" s="243">
        <v>1490</v>
      </c>
      <c r="F46" s="243">
        <v>1546</v>
      </c>
      <c r="G46" s="243">
        <v>1605</v>
      </c>
      <c r="H46" s="243">
        <v>1664</v>
      </c>
      <c r="I46" s="243">
        <v>1826</v>
      </c>
      <c r="J46" s="243">
        <v>1928</v>
      </c>
      <c r="K46" s="243">
        <v>2083</v>
      </c>
      <c r="L46" s="243">
        <v>2158</v>
      </c>
      <c r="M46" s="243">
        <v>2263</v>
      </c>
      <c r="N46" s="243">
        <v>2362</v>
      </c>
      <c r="O46" s="243">
        <v>2445</v>
      </c>
      <c r="P46" s="243">
        <v>2570</v>
      </c>
      <c r="Q46" s="243">
        <v>2670</v>
      </c>
      <c r="R46" s="243">
        <v>2713</v>
      </c>
      <c r="S46" s="243">
        <v>2686</v>
      </c>
      <c r="T46" s="243">
        <v>2772</v>
      </c>
      <c r="U46" s="366">
        <f t="shared" si="0"/>
        <v>2.142658380484185</v>
      </c>
      <c r="V46" s="243">
        <f t="shared" si="1"/>
        <v>86</v>
      </c>
      <c r="W46" s="250">
        <f t="shared" si="2"/>
        <v>3.2017870439315033</v>
      </c>
      <c r="X46" s="221"/>
      <c r="Y46" s="29"/>
    </row>
    <row r="47" spans="1:25" ht="12" customHeight="1">
      <c r="A47" s="125" t="s">
        <v>5</v>
      </c>
      <c r="B47" s="170">
        <v>7515</v>
      </c>
      <c r="C47" s="170">
        <v>7663</v>
      </c>
      <c r="D47" s="170">
        <v>7646</v>
      </c>
      <c r="E47" s="243">
        <v>7739</v>
      </c>
      <c r="F47" s="243">
        <v>7911</v>
      </c>
      <c r="G47" s="243">
        <v>8165</v>
      </c>
      <c r="H47" s="243">
        <v>8332</v>
      </c>
      <c r="I47" s="243">
        <v>8693</v>
      </c>
      <c r="J47" s="243">
        <v>9038</v>
      </c>
      <c r="K47" s="243">
        <v>9112</v>
      </c>
      <c r="L47" s="243">
        <v>9285</v>
      </c>
      <c r="M47" s="243">
        <v>9412</v>
      </c>
      <c r="N47" s="243">
        <v>9676</v>
      </c>
      <c r="O47" s="243">
        <v>9948</v>
      </c>
      <c r="P47" s="243">
        <v>10137</v>
      </c>
      <c r="Q47" s="243">
        <v>10214</v>
      </c>
      <c r="R47" s="243">
        <v>10272</v>
      </c>
      <c r="S47" s="243">
        <v>10475</v>
      </c>
      <c r="T47" s="243">
        <v>10727</v>
      </c>
      <c r="U47" s="366">
        <f t="shared" si="0"/>
        <v>8.291593235012213</v>
      </c>
      <c r="V47" s="243">
        <f t="shared" si="1"/>
        <v>252</v>
      </c>
      <c r="W47" s="250">
        <f t="shared" si="2"/>
        <v>2.4057279236276763</v>
      </c>
      <c r="X47" s="221"/>
    </row>
    <row r="48" spans="1:25" ht="12" customHeight="1">
      <c r="A48" s="125" t="s">
        <v>16</v>
      </c>
      <c r="B48" s="170">
        <v>2868</v>
      </c>
      <c r="C48" s="170">
        <v>2942</v>
      </c>
      <c r="D48" s="170">
        <v>3041</v>
      </c>
      <c r="E48" s="243">
        <v>3217</v>
      </c>
      <c r="F48" s="243">
        <v>3351</v>
      </c>
      <c r="G48" s="243">
        <v>3570</v>
      </c>
      <c r="H48" s="243">
        <v>3712</v>
      </c>
      <c r="I48" s="243">
        <v>3902</v>
      </c>
      <c r="J48" s="243">
        <v>4075</v>
      </c>
      <c r="K48" s="243">
        <v>4269</v>
      </c>
      <c r="L48" s="243">
        <v>4454</v>
      </c>
      <c r="M48" s="243">
        <v>4677</v>
      </c>
      <c r="N48" s="243">
        <v>4770</v>
      </c>
      <c r="O48" s="243">
        <v>5033</v>
      </c>
      <c r="P48" s="243">
        <v>5216</v>
      </c>
      <c r="Q48" s="243">
        <v>5355</v>
      </c>
      <c r="R48" s="243">
        <v>5554</v>
      </c>
      <c r="S48" s="243">
        <v>5735</v>
      </c>
      <c r="T48" s="243">
        <v>5970</v>
      </c>
      <c r="U48" s="366">
        <f t="shared" si="0"/>
        <v>4.6145997588349879</v>
      </c>
      <c r="V48" s="243">
        <f t="shared" si="1"/>
        <v>235</v>
      </c>
      <c r="W48" s="250">
        <f t="shared" si="2"/>
        <v>4.0976460331298981</v>
      </c>
      <c r="X48" s="221"/>
    </row>
    <row r="49" spans="1:24" ht="12" customHeight="1">
      <c r="A49" s="125" t="s">
        <v>17</v>
      </c>
      <c r="B49" s="170">
        <v>1329</v>
      </c>
      <c r="C49" s="170">
        <v>1403</v>
      </c>
      <c r="D49" s="170">
        <v>1462</v>
      </c>
      <c r="E49" s="243">
        <v>1504</v>
      </c>
      <c r="F49" s="243">
        <v>1578</v>
      </c>
      <c r="G49" s="243">
        <v>1694</v>
      </c>
      <c r="H49" s="243">
        <v>1763</v>
      </c>
      <c r="I49" s="243">
        <v>1840</v>
      </c>
      <c r="J49" s="243">
        <v>1891</v>
      </c>
      <c r="K49" s="243">
        <v>1957</v>
      </c>
      <c r="L49" s="243">
        <v>2050</v>
      </c>
      <c r="M49" s="243">
        <v>2075</v>
      </c>
      <c r="N49" s="243">
        <v>2168</v>
      </c>
      <c r="O49" s="243">
        <v>2307</v>
      </c>
      <c r="P49" s="243">
        <v>2397</v>
      </c>
      <c r="Q49" s="243">
        <v>2536</v>
      </c>
      <c r="R49" s="243">
        <v>2552</v>
      </c>
      <c r="S49" s="243">
        <v>2634</v>
      </c>
      <c r="T49" s="243">
        <v>2660</v>
      </c>
      <c r="U49" s="366">
        <f t="shared" si="0"/>
        <v>2.0560863247070462</v>
      </c>
      <c r="V49" s="243">
        <f t="shared" si="1"/>
        <v>26</v>
      </c>
      <c r="W49" s="250">
        <f t="shared" si="2"/>
        <v>0.98709187547456612</v>
      </c>
      <c r="X49" s="221"/>
    </row>
    <row r="50" spans="1:24" ht="12" customHeight="1">
      <c r="A50" s="125" t="s">
        <v>24</v>
      </c>
      <c r="B50" s="170">
        <v>4061</v>
      </c>
      <c r="C50" s="170">
        <v>4485</v>
      </c>
      <c r="D50" s="170">
        <v>4583</v>
      </c>
      <c r="E50" s="243">
        <v>4753</v>
      </c>
      <c r="F50" s="243">
        <v>5099</v>
      </c>
      <c r="G50" s="243">
        <v>5410</v>
      </c>
      <c r="H50" s="243">
        <v>5478</v>
      </c>
      <c r="I50" s="243">
        <v>5645</v>
      </c>
      <c r="J50" s="243">
        <v>5879</v>
      </c>
      <c r="K50" s="243">
        <v>6024</v>
      </c>
      <c r="L50" s="243">
        <v>6224</v>
      </c>
      <c r="M50" s="243">
        <v>6475</v>
      </c>
      <c r="N50" s="243">
        <v>6690</v>
      </c>
      <c r="O50" s="243">
        <v>6747</v>
      </c>
      <c r="P50" s="243">
        <v>6966</v>
      </c>
      <c r="Q50" s="243">
        <v>7102</v>
      </c>
      <c r="R50" s="243">
        <v>7058</v>
      </c>
      <c r="S50" s="243">
        <v>7335</v>
      </c>
      <c r="T50" s="243">
        <v>7648</v>
      </c>
      <c r="U50" s="366">
        <f t="shared" si="0"/>
        <v>5.9116346659246206</v>
      </c>
      <c r="V50" s="243">
        <f t="shared" si="1"/>
        <v>313</v>
      </c>
      <c r="W50" s="250">
        <f t="shared" si="2"/>
        <v>4.2672119972733569</v>
      </c>
      <c r="X50" s="221"/>
    </row>
    <row r="51" spans="1:24" ht="12" customHeight="1">
      <c r="A51" s="125" t="s">
        <v>28</v>
      </c>
      <c r="B51" s="170">
        <v>3821</v>
      </c>
      <c r="C51" s="170">
        <v>3942</v>
      </c>
      <c r="D51" s="170">
        <v>3937</v>
      </c>
      <c r="E51" s="243">
        <v>4034</v>
      </c>
      <c r="F51" s="243">
        <v>4124</v>
      </c>
      <c r="G51" s="243">
        <v>4332</v>
      </c>
      <c r="H51" s="243">
        <v>4373</v>
      </c>
      <c r="I51" s="243">
        <v>4476</v>
      </c>
      <c r="J51" s="243">
        <v>4687</v>
      </c>
      <c r="K51" s="243">
        <v>4822</v>
      </c>
      <c r="L51" s="243">
        <v>4873</v>
      </c>
      <c r="M51" s="243">
        <v>5117</v>
      </c>
      <c r="N51" s="243">
        <v>5315</v>
      </c>
      <c r="O51" s="243">
        <v>5486</v>
      </c>
      <c r="P51" s="243">
        <v>5665</v>
      </c>
      <c r="Q51" s="243">
        <v>5692</v>
      </c>
      <c r="R51" s="243">
        <v>5713</v>
      </c>
      <c r="S51" s="243">
        <v>5605</v>
      </c>
      <c r="T51" s="243">
        <v>5773</v>
      </c>
      <c r="U51" s="366">
        <f t="shared" si="0"/>
        <v>4.4623256964412699</v>
      </c>
      <c r="V51" s="243">
        <f t="shared" si="1"/>
        <v>168</v>
      </c>
      <c r="W51" s="250">
        <f t="shared" si="2"/>
        <v>2.997323818019626</v>
      </c>
      <c r="X51" s="221"/>
    </row>
    <row r="52" spans="1:24" ht="12" customHeight="1">
      <c r="A52" s="125" t="s">
        <v>42</v>
      </c>
      <c r="B52" s="170">
        <v>2105</v>
      </c>
      <c r="C52" s="170">
        <v>1932</v>
      </c>
      <c r="D52" s="170">
        <v>1997</v>
      </c>
      <c r="E52" s="243">
        <v>2139</v>
      </c>
      <c r="F52" s="243">
        <v>2102</v>
      </c>
      <c r="G52" s="243">
        <v>2143</v>
      </c>
      <c r="H52" s="243">
        <v>2117</v>
      </c>
      <c r="I52" s="243">
        <v>2169</v>
      </c>
      <c r="J52" s="243">
        <v>2229</v>
      </c>
      <c r="K52" s="243">
        <v>2278</v>
      </c>
      <c r="L52" s="243">
        <v>2402</v>
      </c>
      <c r="M52" s="243">
        <v>2359</v>
      </c>
      <c r="N52" s="243">
        <v>2527</v>
      </c>
      <c r="O52" s="243">
        <v>2632</v>
      </c>
      <c r="P52" s="243">
        <v>2823</v>
      </c>
      <c r="Q52" s="243">
        <v>3009</v>
      </c>
      <c r="R52" s="243">
        <v>2762</v>
      </c>
      <c r="S52" s="243">
        <v>2674</v>
      </c>
      <c r="T52" s="243">
        <v>2666</v>
      </c>
      <c r="U52" s="366">
        <f t="shared" si="0"/>
        <v>2.0607241134093934</v>
      </c>
      <c r="V52" s="243">
        <f t="shared" si="1"/>
        <v>-8</v>
      </c>
      <c r="W52" s="250">
        <f t="shared" si="2"/>
        <v>-0.29917726252804977</v>
      </c>
      <c r="X52" s="221"/>
    </row>
    <row r="53" spans="1:24" ht="12" customHeight="1">
      <c r="A53" s="125" t="s">
        <v>18</v>
      </c>
      <c r="B53" s="170">
        <v>7512</v>
      </c>
      <c r="C53" s="170">
        <v>8371</v>
      </c>
      <c r="D53" s="170">
        <v>8483</v>
      </c>
      <c r="E53" s="243">
        <v>8800</v>
      </c>
      <c r="F53" s="243">
        <v>9230</v>
      </c>
      <c r="G53" s="243">
        <v>10021</v>
      </c>
      <c r="H53" s="243">
        <v>10172</v>
      </c>
      <c r="I53" s="243">
        <v>10301</v>
      </c>
      <c r="J53" s="243">
        <v>10730</v>
      </c>
      <c r="K53" s="243">
        <v>10879</v>
      </c>
      <c r="L53" s="243">
        <v>11162</v>
      </c>
      <c r="M53" s="243">
        <v>11392</v>
      </c>
      <c r="N53" s="243">
        <v>11888</v>
      </c>
      <c r="O53" s="243">
        <v>12140</v>
      </c>
      <c r="P53" s="243">
        <v>12455</v>
      </c>
      <c r="Q53" s="243">
        <v>12132</v>
      </c>
      <c r="R53" s="243">
        <v>11728</v>
      </c>
      <c r="S53" s="243">
        <v>11776</v>
      </c>
      <c r="T53" s="243">
        <v>11884</v>
      </c>
      <c r="U53" s="366">
        <f t="shared" si="0"/>
        <v>9.1859134897814059</v>
      </c>
      <c r="V53" s="243">
        <f t="shared" si="1"/>
        <v>108</v>
      </c>
      <c r="W53" s="250">
        <f t="shared" si="2"/>
        <v>0.91711956521738358</v>
      </c>
      <c r="X53" s="221"/>
    </row>
    <row r="54" spans="1:24" ht="12" customHeight="1">
      <c r="A54" s="125" t="s">
        <v>19</v>
      </c>
      <c r="B54" s="170">
        <v>9159</v>
      </c>
      <c r="C54" s="170">
        <v>9305</v>
      </c>
      <c r="D54" s="170">
        <v>9404</v>
      </c>
      <c r="E54" s="243">
        <v>9551</v>
      </c>
      <c r="F54" s="243">
        <v>9557</v>
      </c>
      <c r="G54" s="243">
        <v>9862</v>
      </c>
      <c r="H54" s="243">
        <v>9988</v>
      </c>
      <c r="I54" s="243">
        <v>10112</v>
      </c>
      <c r="J54" s="243">
        <v>10277</v>
      </c>
      <c r="K54" s="243">
        <v>10441</v>
      </c>
      <c r="L54" s="243">
        <v>10691</v>
      </c>
      <c r="M54" s="243">
        <v>10948</v>
      </c>
      <c r="N54" s="243">
        <v>11344</v>
      </c>
      <c r="O54" s="243">
        <v>11650</v>
      </c>
      <c r="P54" s="243">
        <v>11824</v>
      </c>
      <c r="Q54" s="243">
        <v>12024</v>
      </c>
      <c r="R54" s="243">
        <v>12141</v>
      </c>
      <c r="S54" s="243">
        <v>12251</v>
      </c>
      <c r="T54" s="243">
        <v>12553</v>
      </c>
      <c r="U54" s="366">
        <f t="shared" si="0"/>
        <v>9.7030269300930652</v>
      </c>
      <c r="V54" s="243">
        <f t="shared" si="1"/>
        <v>302</v>
      </c>
      <c r="W54" s="250">
        <f t="shared" si="2"/>
        <v>2.4651048893967742</v>
      </c>
      <c r="X54" s="221"/>
    </row>
    <row r="55" spans="1:24" ht="12" customHeight="1">
      <c r="A55" s="125" t="s">
        <v>20</v>
      </c>
      <c r="B55" s="170">
        <v>2207</v>
      </c>
      <c r="C55" s="170">
        <v>2239</v>
      </c>
      <c r="D55" s="170">
        <v>2264</v>
      </c>
      <c r="E55" s="243">
        <v>2259</v>
      </c>
      <c r="F55" s="243">
        <v>2297</v>
      </c>
      <c r="G55" s="243">
        <v>2348</v>
      </c>
      <c r="H55" s="243">
        <v>2403</v>
      </c>
      <c r="I55" s="243">
        <v>2427</v>
      </c>
      <c r="J55" s="243">
        <v>2454</v>
      </c>
      <c r="K55" s="243">
        <v>2506</v>
      </c>
      <c r="L55" s="243">
        <v>2578</v>
      </c>
      <c r="M55" s="243">
        <v>2623</v>
      </c>
      <c r="N55" s="243">
        <v>2713</v>
      </c>
      <c r="O55" s="243">
        <v>2797</v>
      </c>
      <c r="P55" s="243">
        <v>2816</v>
      </c>
      <c r="Q55" s="243">
        <v>2895</v>
      </c>
      <c r="R55" s="243">
        <v>2944</v>
      </c>
      <c r="S55" s="243">
        <v>2937</v>
      </c>
      <c r="T55" s="243">
        <v>3042</v>
      </c>
      <c r="U55" s="366">
        <f t="shared" si="0"/>
        <v>2.3513588720897873</v>
      </c>
      <c r="V55" s="243">
        <f t="shared" si="1"/>
        <v>105</v>
      </c>
      <c r="W55" s="250">
        <f t="shared" si="2"/>
        <v>3.5750766087844665</v>
      </c>
      <c r="X55" s="221"/>
    </row>
    <row r="56" spans="1:24" ht="12" customHeight="1">
      <c r="A56" s="125" t="s">
        <v>40</v>
      </c>
      <c r="B56" s="170">
        <v>3724</v>
      </c>
      <c r="C56" s="170">
        <v>3806</v>
      </c>
      <c r="D56" s="170">
        <v>3893</v>
      </c>
      <c r="E56" s="243">
        <v>3956</v>
      </c>
      <c r="F56" s="243">
        <v>4042</v>
      </c>
      <c r="G56" s="243">
        <v>4183</v>
      </c>
      <c r="H56" s="243">
        <v>4266</v>
      </c>
      <c r="I56" s="243">
        <v>4363</v>
      </c>
      <c r="J56" s="243">
        <v>4458</v>
      </c>
      <c r="K56" s="243">
        <v>4537</v>
      </c>
      <c r="L56" s="243">
        <v>4767</v>
      </c>
      <c r="M56" s="243">
        <v>4854</v>
      </c>
      <c r="N56" s="243">
        <v>5024</v>
      </c>
      <c r="O56" s="243">
        <v>5101</v>
      </c>
      <c r="P56" s="243">
        <v>5138</v>
      </c>
      <c r="Q56" s="243">
        <v>5197</v>
      </c>
      <c r="R56" s="243">
        <v>5282</v>
      </c>
      <c r="S56" s="243">
        <v>5400</v>
      </c>
      <c r="T56" s="243">
        <v>5542</v>
      </c>
      <c r="U56" s="368">
        <f t="shared" si="0"/>
        <v>4.283770831400922</v>
      </c>
      <c r="V56" s="243">
        <f t="shared" si="1"/>
        <v>142</v>
      </c>
      <c r="W56" s="250">
        <f t="shared" si="2"/>
        <v>2.6296296296296262</v>
      </c>
      <c r="X56" s="221"/>
    </row>
    <row r="57" spans="1:24" ht="12" customHeight="1">
      <c r="A57" s="125" t="s">
        <v>41</v>
      </c>
      <c r="B57" s="170">
        <v>3322</v>
      </c>
      <c r="C57" s="170">
        <v>3408</v>
      </c>
      <c r="D57" s="170">
        <v>3459</v>
      </c>
      <c r="E57" s="243">
        <v>3526</v>
      </c>
      <c r="F57" s="243">
        <v>3618</v>
      </c>
      <c r="G57" s="243">
        <v>3726</v>
      </c>
      <c r="H57" s="243">
        <v>3825</v>
      </c>
      <c r="I57" s="243">
        <v>3921</v>
      </c>
      <c r="J57" s="243">
        <v>4019</v>
      </c>
      <c r="K57" s="243">
        <v>4075</v>
      </c>
      <c r="L57" s="243">
        <v>4136</v>
      </c>
      <c r="M57" s="243">
        <v>4177</v>
      </c>
      <c r="N57" s="243">
        <v>4300</v>
      </c>
      <c r="O57" s="243">
        <v>4423</v>
      </c>
      <c r="P57" s="243">
        <v>4460</v>
      </c>
      <c r="Q57" s="243">
        <v>4506</v>
      </c>
      <c r="R57" s="243">
        <v>4500</v>
      </c>
      <c r="S57" s="243">
        <v>4627</v>
      </c>
      <c r="T57" s="243">
        <v>4725</v>
      </c>
      <c r="U57" s="368">
        <f t="shared" si="0"/>
        <v>3.6522586030980428</v>
      </c>
      <c r="V57" s="243">
        <f t="shared" si="1"/>
        <v>98</v>
      </c>
      <c r="W57" s="250">
        <f t="shared" si="2"/>
        <v>2.1180030257186067</v>
      </c>
      <c r="X57" s="221"/>
    </row>
    <row r="58" spans="1:24" s="11" customFormat="1" ht="15" customHeight="1">
      <c r="A58" s="166" t="s">
        <v>21</v>
      </c>
      <c r="B58" s="172">
        <v>79832</v>
      </c>
      <c r="C58" s="172">
        <v>83271</v>
      </c>
      <c r="D58" s="172">
        <v>84176</v>
      </c>
      <c r="E58" s="172">
        <v>86630</v>
      </c>
      <c r="F58" s="172">
        <v>89366</v>
      </c>
      <c r="G58" s="172">
        <v>93924</v>
      </c>
      <c r="H58" s="172">
        <v>95872</v>
      </c>
      <c r="I58" s="172">
        <v>98772</v>
      </c>
      <c r="J58" s="172">
        <v>102295</v>
      </c>
      <c r="K58" s="172">
        <v>104487</v>
      </c>
      <c r="L58" s="172">
        <v>107384</v>
      </c>
      <c r="M58" s="172">
        <f>SUM(M39:M57)</f>
        <v>110492</v>
      </c>
      <c r="N58" s="172">
        <v>114482</v>
      </c>
      <c r="O58" s="172">
        <v>118143</v>
      </c>
      <c r="P58" s="172">
        <v>121785</v>
      </c>
      <c r="Q58" s="172">
        <v>123391</v>
      </c>
      <c r="R58" s="172">
        <v>123872</v>
      </c>
      <c r="S58" s="172">
        <v>125951</v>
      </c>
      <c r="T58" s="172">
        <v>129372</v>
      </c>
      <c r="U58" s="367">
        <f t="shared" si="0"/>
        <v>100</v>
      </c>
      <c r="V58" s="172">
        <f t="shared" si="1"/>
        <v>3421</v>
      </c>
      <c r="W58" s="251">
        <f t="shared" si="2"/>
        <v>2.7161356400504877</v>
      </c>
      <c r="X58" s="221"/>
    </row>
    <row r="59" spans="1:24" s="11" customFormat="1" ht="15" customHeight="1">
      <c r="A59" s="166" t="s">
        <v>38</v>
      </c>
      <c r="B59" s="172">
        <v>561603</v>
      </c>
      <c r="C59" s="172">
        <v>572813</v>
      </c>
      <c r="D59" s="172">
        <v>579984</v>
      </c>
      <c r="E59" s="172">
        <v>590763</v>
      </c>
      <c r="F59" s="172">
        <v>600722</v>
      </c>
      <c r="G59" s="168">
        <v>609355</v>
      </c>
      <c r="H59" s="168">
        <v>616289</v>
      </c>
      <c r="I59" s="168">
        <v>625098</v>
      </c>
      <c r="J59" s="168">
        <v>635507</v>
      </c>
      <c r="K59" s="168">
        <v>649565</v>
      </c>
      <c r="L59" s="168">
        <v>667232</v>
      </c>
      <c r="M59" s="168">
        <v>682436</v>
      </c>
      <c r="N59" s="168">
        <v>703409</v>
      </c>
      <c r="O59" s="168">
        <v>730228</v>
      </c>
      <c r="P59" s="168">
        <v>760688</v>
      </c>
      <c r="Q59" s="168">
        <v>779249</v>
      </c>
      <c r="R59" s="168">
        <v>796801</v>
      </c>
      <c r="S59" s="168">
        <v>810508</v>
      </c>
      <c r="T59" s="168">
        <v>825267</v>
      </c>
      <c r="U59" s="347"/>
      <c r="V59" s="172">
        <f t="shared" si="1"/>
        <v>14759</v>
      </c>
      <c r="W59" s="251">
        <f t="shared" si="2"/>
        <v>1.820956733307999</v>
      </c>
      <c r="X59" s="221"/>
    </row>
    <row r="60" spans="1:24" s="11" customFormat="1" ht="15" customHeight="1">
      <c r="A60" s="166" t="s">
        <v>39</v>
      </c>
      <c r="B60" s="172">
        <v>255816</v>
      </c>
      <c r="C60" s="172">
        <v>259799</v>
      </c>
      <c r="D60" s="172">
        <v>261786</v>
      </c>
      <c r="E60" s="172">
        <v>265782</v>
      </c>
      <c r="F60" s="172">
        <v>269984</v>
      </c>
      <c r="G60" s="168">
        <v>275192</v>
      </c>
      <c r="H60" s="168">
        <v>278871</v>
      </c>
      <c r="I60" s="168">
        <v>282649</v>
      </c>
      <c r="J60" s="168">
        <v>284831</v>
      </c>
      <c r="K60" s="168">
        <v>293067</v>
      </c>
      <c r="L60" s="168">
        <v>300745</v>
      </c>
      <c r="M60" s="168">
        <v>306516</v>
      </c>
      <c r="N60" s="168">
        <v>313516</v>
      </c>
      <c r="O60" s="168">
        <v>321969</v>
      </c>
      <c r="P60" s="168">
        <v>332386</v>
      </c>
      <c r="Q60" s="168">
        <v>338640</v>
      </c>
      <c r="R60" s="168">
        <v>343215</v>
      </c>
      <c r="S60" s="168">
        <v>348710</v>
      </c>
      <c r="T60" s="168">
        <v>357841</v>
      </c>
      <c r="U60" s="347"/>
      <c r="V60" s="172">
        <f t="shared" si="1"/>
        <v>9131</v>
      </c>
      <c r="W60" s="251">
        <f t="shared" si="2"/>
        <v>2.618508215996096</v>
      </c>
      <c r="X60" s="221"/>
    </row>
    <row r="61" spans="1:24" s="11" customFormat="1" ht="15" customHeight="1">
      <c r="A61" s="166" t="s">
        <v>71</v>
      </c>
      <c r="B61" s="172">
        <v>897251</v>
      </c>
      <c r="C61" s="172">
        <v>915883</v>
      </c>
      <c r="D61" s="172">
        <v>925946</v>
      </c>
      <c r="E61" s="172">
        <v>943175</v>
      </c>
      <c r="F61" s="172">
        <v>960072</v>
      </c>
      <c r="G61" s="168">
        <v>978471</v>
      </c>
      <c r="H61" s="168">
        <v>991032</v>
      </c>
      <c r="I61" s="168">
        <v>1006519</v>
      </c>
      <c r="J61" s="168">
        <v>1025266</v>
      </c>
      <c r="K61" s="168">
        <v>1047119</v>
      </c>
      <c r="L61" s="168">
        <v>1075361</v>
      </c>
      <c r="M61" s="168">
        <v>1099444</v>
      </c>
      <c r="N61" s="168">
        <f t="shared" ref="N61:T61" si="3">SUM(N58:N60)</f>
        <v>1131407</v>
      </c>
      <c r="O61" s="168">
        <f t="shared" si="3"/>
        <v>1170340</v>
      </c>
      <c r="P61" s="168">
        <f t="shared" si="3"/>
        <v>1214859</v>
      </c>
      <c r="Q61" s="168">
        <f t="shared" si="3"/>
        <v>1241280</v>
      </c>
      <c r="R61" s="168">
        <f t="shared" si="3"/>
        <v>1263888</v>
      </c>
      <c r="S61" s="168">
        <f t="shared" ref="S61" si="4">SUM(S58:S60)</f>
        <v>1285169</v>
      </c>
      <c r="T61" s="168">
        <f t="shared" si="3"/>
        <v>1312480</v>
      </c>
      <c r="U61" s="347"/>
      <c r="V61" s="172">
        <f t="shared" si="1"/>
        <v>27311</v>
      </c>
      <c r="W61" s="251">
        <f t="shared" si="2"/>
        <v>2.1250901632392294</v>
      </c>
      <c r="X61" s="221"/>
    </row>
    <row r="62" spans="1:24" s="16" customFormat="1" ht="15" customHeight="1">
      <c r="A62" s="169" t="s">
        <v>121</v>
      </c>
      <c r="B62" s="204">
        <v>8.897398832656636</v>
      </c>
      <c r="C62" s="204">
        <v>9.0918818233333294</v>
      </c>
      <c r="D62" s="204">
        <v>9.0908109112194442</v>
      </c>
      <c r="E62" s="204">
        <v>9.184933866991809</v>
      </c>
      <c r="F62" s="204">
        <v>9.308260213817297</v>
      </c>
      <c r="G62" s="204">
        <v>9.5990581223153271</v>
      </c>
      <c r="H62" s="204">
        <v>9.6739560377465104</v>
      </c>
      <c r="I62" s="204">
        <v>9.813227569474595</v>
      </c>
      <c r="J62" s="204">
        <v>9.9774107402371683</v>
      </c>
      <c r="K62" s="204">
        <v>9.9785220208973389</v>
      </c>
      <c r="L62" s="204">
        <v>9.9858559125726156</v>
      </c>
      <c r="M62" s="204">
        <f>M58/M61*100</f>
        <v>10.049806993353004</v>
      </c>
      <c r="N62" s="204">
        <f t="shared" ref="N62:T62" si="5">N58/N61*100</f>
        <v>10.118551502686477</v>
      </c>
      <c r="O62" s="204">
        <f t="shared" si="5"/>
        <v>10.0947587880445</v>
      </c>
      <c r="P62" s="204">
        <f t="shared" si="5"/>
        <v>10.024620141102794</v>
      </c>
      <c r="Q62" s="204">
        <f t="shared" ref="Q62:S62" si="6">Q58/Q61*100</f>
        <v>9.9406258056200052</v>
      </c>
      <c r="R62" s="204">
        <f t="shared" si="6"/>
        <v>9.8008684313799961</v>
      </c>
      <c r="S62" s="204">
        <f t="shared" si="6"/>
        <v>9.8003453242336231</v>
      </c>
      <c r="T62" s="204">
        <f t="shared" si="5"/>
        <v>9.8570644886017309</v>
      </c>
      <c r="U62" s="207"/>
      <c r="V62" s="204"/>
      <c r="W62" s="205"/>
      <c r="X62" s="222"/>
    </row>
    <row r="63" spans="1:24" s="16" customFormat="1" ht="9" customHeight="1">
      <c r="A63" s="14"/>
      <c r="B63" s="15"/>
      <c r="C63" s="15"/>
      <c r="D63" s="15"/>
      <c r="E63" s="15"/>
      <c r="F63" s="15"/>
      <c r="G63" s="15"/>
      <c r="I63" s="15"/>
      <c r="J63" s="15"/>
      <c r="K63" s="15"/>
      <c r="L63" s="15"/>
      <c r="M63" s="15"/>
      <c r="O63" s="15"/>
      <c r="P63" s="15"/>
    </row>
    <row r="64" spans="1:24" s="79" customFormat="1" ht="9" customHeight="1">
      <c r="A64" s="79" t="s">
        <v>32</v>
      </c>
    </row>
    <row r="65" spans="1:14" s="79" customFormat="1" ht="9" customHeight="1">
      <c r="A65" s="54" t="s">
        <v>160</v>
      </c>
    </row>
    <row r="66" spans="1:14" ht="12" customHeight="1"/>
    <row r="67" spans="1:14">
      <c r="B67" s="35"/>
      <c r="C67" s="35"/>
      <c r="D67" s="35"/>
      <c r="E67" s="35"/>
      <c r="F67" s="35"/>
      <c r="G67" s="35"/>
      <c r="H67" s="35"/>
      <c r="I67" s="35"/>
      <c r="J67" s="35"/>
      <c r="K67" s="35"/>
      <c r="L67" s="35"/>
      <c r="M67" s="35"/>
      <c r="N67" s="35"/>
    </row>
  </sheetData>
  <mergeCells count="40">
    <mergeCell ref="V37:W37"/>
    <mergeCell ref="O7:O8"/>
    <mergeCell ref="P7:P8"/>
    <mergeCell ref="N7:N8"/>
    <mergeCell ref="M37:M38"/>
    <mergeCell ref="U37:U38"/>
    <mergeCell ref="T37:T38"/>
    <mergeCell ref="R7:R8"/>
    <mergeCell ref="P37:P38"/>
    <mergeCell ref="Q7:Q8"/>
    <mergeCell ref="N37:N38"/>
    <mergeCell ref="O37:O38"/>
    <mergeCell ref="Q37:Q38"/>
    <mergeCell ref="R37:R38"/>
    <mergeCell ref="S37:S38"/>
    <mergeCell ref="A7:A8"/>
    <mergeCell ref="A37:A38"/>
    <mergeCell ref="B7:B8"/>
    <mergeCell ref="C7:C8"/>
    <mergeCell ref="B37:B38"/>
    <mergeCell ref="C37:C38"/>
    <mergeCell ref="D37:D38"/>
    <mergeCell ref="E37:E38"/>
    <mergeCell ref="D7:D8"/>
    <mergeCell ref="E7:E8"/>
    <mergeCell ref="F7:F8"/>
    <mergeCell ref="G7:G8"/>
    <mergeCell ref="K37:K38"/>
    <mergeCell ref="F37:F38"/>
    <mergeCell ref="M7:M8"/>
    <mergeCell ref="G37:G38"/>
    <mergeCell ref="I7:I8"/>
    <mergeCell ref="J7:J8"/>
    <mergeCell ref="L37:L38"/>
    <mergeCell ref="H7:H8"/>
    <mergeCell ref="I37:I38"/>
    <mergeCell ref="K7:K8"/>
    <mergeCell ref="L7:L8"/>
    <mergeCell ref="H37:H38"/>
    <mergeCell ref="J37:J38"/>
  </mergeCells>
  <phoneticPr fontId="7" type="noConversion"/>
  <hyperlinks>
    <hyperlink ref="R1" location="F!A1" display="Retour au menu" xr:uid="{35D3050F-0845-45DA-8A12-F511E4631C60}"/>
  </hyperlinks>
  <pageMargins left="0.7" right="0.7" top="0.75" bottom="0.75" header="0.3" footer="0.3"/>
  <pageSetup paperSize="9" scale="67" fitToHeight="2" orientation="landscape" r:id="rId1"/>
  <headerFooter alignWithMargins="0">
    <oddFooter>&amp;L&amp;8&amp;K002060Le marché du travail bruxellois : Données statistiques - Caractéristiques des communes de la Région bruxelloise
Elaboration : view.brussels, www.actiris.be&amp;R&amp;8F &amp;P</oddFooter>
  </headerFooter>
  <rowBreaks count="1" manualBreakCount="1">
    <brk id="35" max="22"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O62"/>
  <sheetViews>
    <sheetView showGridLines="0" zoomScaleNormal="100" zoomScaleSheetLayoutView="80" workbookViewId="0"/>
  </sheetViews>
  <sheetFormatPr baseColWidth="10" defaultColWidth="10.28515625" defaultRowHeight="11.25"/>
  <cols>
    <col min="1" max="1" width="22.85546875" style="5" customWidth="1"/>
    <col min="2" max="10" width="12.28515625" style="5" customWidth="1"/>
    <col min="11" max="16384" width="10.28515625" style="5"/>
  </cols>
  <sheetData>
    <row r="1" spans="1:10" ht="23.25">
      <c r="A1" s="55" t="s">
        <v>109</v>
      </c>
      <c r="J1" s="245" t="s">
        <v>107</v>
      </c>
    </row>
    <row r="2" spans="1:10" ht="3" customHeight="1"/>
    <row r="3" spans="1:10" s="61" customFormat="1" ht="15.75" customHeight="1">
      <c r="A3" s="62" t="s">
        <v>120</v>
      </c>
    </row>
    <row r="4" spans="1:10" s="61" customFormat="1" ht="4.5" customHeight="1">
      <c r="A4" s="62"/>
    </row>
    <row r="5" spans="1:10" ht="19.5" customHeight="1">
      <c r="A5" s="87" t="s">
        <v>205</v>
      </c>
      <c r="B5" s="93"/>
      <c r="C5" s="93"/>
      <c r="D5" s="93"/>
      <c r="E5" s="93"/>
      <c r="F5" s="93"/>
      <c r="G5" s="93"/>
      <c r="H5" s="93"/>
      <c r="I5" s="93"/>
      <c r="J5" s="87"/>
    </row>
    <row r="6" spans="1:10" ht="4.5" customHeight="1">
      <c r="A6" s="6"/>
      <c r="J6" s="6"/>
    </row>
    <row r="7" spans="1:10" ht="12.75" customHeight="1">
      <c r="A7" s="460" t="s">
        <v>59</v>
      </c>
      <c r="B7" s="470" t="s">
        <v>73</v>
      </c>
      <c r="C7" s="470"/>
      <c r="D7" s="470" t="s">
        <v>103</v>
      </c>
      <c r="E7" s="470"/>
      <c r="F7" s="470"/>
      <c r="G7" s="470"/>
      <c r="H7" s="470"/>
      <c r="I7" s="470"/>
      <c r="J7" s="447" t="s">
        <v>8</v>
      </c>
    </row>
    <row r="8" spans="1:10" ht="22.5">
      <c r="A8" s="461"/>
      <c r="B8" s="210" t="s">
        <v>6</v>
      </c>
      <c r="C8" s="210" t="s">
        <v>7</v>
      </c>
      <c r="D8" s="210" t="s">
        <v>125</v>
      </c>
      <c r="E8" s="210" t="s">
        <v>31</v>
      </c>
      <c r="F8" s="206" t="s">
        <v>25</v>
      </c>
      <c r="G8" s="210" t="s">
        <v>123</v>
      </c>
      <c r="H8" s="206" t="s">
        <v>26</v>
      </c>
      <c r="I8" s="206" t="s">
        <v>29</v>
      </c>
      <c r="J8" s="448"/>
    </row>
    <row r="9" spans="1:10" ht="12" customHeight="1">
      <c r="A9" s="125" t="s">
        <v>9</v>
      </c>
      <c r="B9" s="350">
        <v>9878</v>
      </c>
      <c r="C9" s="350">
        <v>2473</v>
      </c>
      <c r="D9" s="131">
        <v>140</v>
      </c>
      <c r="E9" s="131">
        <v>6021</v>
      </c>
      <c r="F9" s="131">
        <v>2645</v>
      </c>
      <c r="G9" s="131">
        <v>2487</v>
      </c>
      <c r="H9" s="131">
        <v>848</v>
      </c>
      <c r="I9" s="131">
        <v>210</v>
      </c>
      <c r="J9" s="242">
        <f>SUM(B9:C9)</f>
        <v>12351</v>
      </c>
    </row>
    <row r="10" spans="1:10" ht="12" customHeight="1">
      <c r="A10" s="125" t="s">
        <v>10</v>
      </c>
      <c r="B10" s="350">
        <v>2362</v>
      </c>
      <c r="C10" s="350">
        <v>1486</v>
      </c>
      <c r="D10" s="131">
        <v>68</v>
      </c>
      <c r="E10" s="131">
        <v>576</v>
      </c>
      <c r="F10" s="131">
        <v>781</v>
      </c>
      <c r="G10" s="131">
        <v>2172</v>
      </c>
      <c r="H10" s="131">
        <v>179</v>
      </c>
      <c r="I10" s="131">
        <v>72</v>
      </c>
      <c r="J10" s="126">
        <f t="shared" ref="J10:J31" si="0">SUM(B10:C10)</f>
        <v>3848</v>
      </c>
    </row>
    <row r="11" spans="1:10" ht="12" customHeight="1">
      <c r="A11" s="125" t="s">
        <v>23</v>
      </c>
      <c r="B11" s="350">
        <v>1968</v>
      </c>
      <c r="C11" s="349">
        <v>695</v>
      </c>
      <c r="D11" s="131">
        <v>36</v>
      </c>
      <c r="E11" s="131">
        <v>1029</v>
      </c>
      <c r="F11" s="131">
        <v>594</v>
      </c>
      <c r="G11" s="131">
        <v>778</v>
      </c>
      <c r="H11" s="131">
        <v>177</v>
      </c>
      <c r="I11" s="131">
        <v>49</v>
      </c>
      <c r="J11" s="126">
        <f t="shared" si="0"/>
        <v>2663</v>
      </c>
    </row>
    <row r="12" spans="1:10" ht="12" customHeight="1">
      <c r="A12" s="125" t="s">
        <v>11</v>
      </c>
      <c r="B12" s="350">
        <v>14135</v>
      </c>
      <c r="C12" s="350">
        <v>5047</v>
      </c>
      <c r="D12" s="131">
        <v>243</v>
      </c>
      <c r="E12" s="131">
        <v>6519</v>
      </c>
      <c r="F12" s="131">
        <v>4372</v>
      </c>
      <c r="G12" s="131">
        <v>6500</v>
      </c>
      <c r="H12" s="131">
        <v>1109</v>
      </c>
      <c r="I12" s="131">
        <v>439</v>
      </c>
      <c r="J12" s="126">
        <f t="shared" si="0"/>
        <v>19182</v>
      </c>
    </row>
    <row r="13" spans="1:10" ht="12" customHeight="1">
      <c r="A13" s="125" t="s">
        <v>12</v>
      </c>
      <c r="B13" s="350">
        <v>3146</v>
      </c>
      <c r="C13" s="350">
        <v>1814</v>
      </c>
      <c r="D13" s="131">
        <v>64</v>
      </c>
      <c r="E13" s="131">
        <v>1074</v>
      </c>
      <c r="F13" s="131">
        <v>913</v>
      </c>
      <c r="G13" s="131">
        <v>2588</v>
      </c>
      <c r="H13" s="131">
        <v>216</v>
      </c>
      <c r="I13" s="131">
        <v>105</v>
      </c>
      <c r="J13" s="126">
        <f t="shared" si="0"/>
        <v>4960</v>
      </c>
    </row>
    <row r="14" spans="1:10" ht="12" customHeight="1">
      <c r="A14" s="125" t="s">
        <v>13</v>
      </c>
      <c r="B14" s="350">
        <v>2584</v>
      </c>
      <c r="C14" s="349">
        <v>947</v>
      </c>
      <c r="D14" s="131">
        <v>37</v>
      </c>
      <c r="E14" s="131">
        <v>1203</v>
      </c>
      <c r="F14" s="131">
        <v>900</v>
      </c>
      <c r="G14" s="131">
        <v>1093</v>
      </c>
      <c r="H14" s="131">
        <v>220</v>
      </c>
      <c r="I14" s="131">
        <v>78</v>
      </c>
      <c r="J14" s="126">
        <f t="shared" si="0"/>
        <v>3531</v>
      </c>
    </row>
    <row r="15" spans="1:10" ht="12" customHeight="1">
      <c r="A15" s="125" t="s">
        <v>14</v>
      </c>
      <c r="B15" s="350">
        <v>4729</v>
      </c>
      <c r="C15" s="350">
        <v>2146</v>
      </c>
      <c r="D15" s="131">
        <v>96</v>
      </c>
      <c r="E15" s="131">
        <v>2065</v>
      </c>
      <c r="F15" s="131">
        <v>1351</v>
      </c>
      <c r="G15" s="131">
        <v>2874</v>
      </c>
      <c r="H15" s="131">
        <v>361</v>
      </c>
      <c r="I15" s="131">
        <v>128</v>
      </c>
      <c r="J15" s="126">
        <f t="shared" si="0"/>
        <v>6875</v>
      </c>
    </row>
    <row r="16" spans="1:10" ht="12" customHeight="1">
      <c r="A16" s="125" t="s">
        <v>15</v>
      </c>
      <c r="B16" s="350">
        <v>2095</v>
      </c>
      <c r="C16" s="349">
        <v>677</v>
      </c>
      <c r="D16" s="131">
        <v>35</v>
      </c>
      <c r="E16" s="131">
        <v>1239</v>
      </c>
      <c r="F16" s="131">
        <v>565</v>
      </c>
      <c r="G16" s="131">
        <v>678</v>
      </c>
      <c r="H16" s="131">
        <v>198</v>
      </c>
      <c r="I16" s="131">
        <v>57</v>
      </c>
      <c r="J16" s="126">
        <f t="shared" si="0"/>
        <v>2772</v>
      </c>
    </row>
    <row r="17" spans="1:15" ht="12" customHeight="1">
      <c r="A17" s="125" t="s">
        <v>5</v>
      </c>
      <c r="B17" s="350">
        <v>6641</v>
      </c>
      <c r="C17" s="350">
        <v>4086</v>
      </c>
      <c r="D17" s="131">
        <v>128</v>
      </c>
      <c r="E17" s="131">
        <v>1772</v>
      </c>
      <c r="F17" s="131">
        <v>2240</v>
      </c>
      <c r="G17" s="131">
        <v>5966</v>
      </c>
      <c r="H17" s="131">
        <v>380</v>
      </c>
      <c r="I17" s="131">
        <v>241</v>
      </c>
      <c r="J17" s="126">
        <f t="shared" si="0"/>
        <v>10727</v>
      </c>
    </row>
    <row r="18" spans="1:15" ht="12" customHeight="1">
      <c r="A18" s="125" t="s">
        <v>16</v>
      </c>
      <c r="B18" s="350">
        <v>4598</v>
      </c>
      <c r="C18" s="350">
        <v>1372</v>
      </c>
      <c r="D18" s="131">
        <v>74</v>
      </c>
      <c r="E18" s="131">
        <v>2741</v>
      </c>
      <c r="F18" s="131">
        <v>1154</v>
      </c>
      <c r="G18" s="131">
        <v>1515</v>
      </c>
      <c r="H18" s="131">
        <v>382</v>
      </c>
      <c r="I18" s="131">
        <v>104</v>
      </c>
      <c r="J18" s="126">
        <f t="shared" si="0"/>
        <v>5970</v>
      </c>
    </row>
    <row r="19" spans="1:15" ht="12" customHeight="1">
      <c r="A19" s="125" t="s">
        <v>17</v>
      </c>
      <c r="B19" s="350">
        <v>2117</v>
      </c>
      <c r="C19" s="349">
        <v>543</v>
      </c>
      <c r="D19" s="131">
        <v>29</v>
      </c>
      <c r="E19" s="131">
        <v>1363</v>
      </c>
      <c r="F19" s="131">
        <v>435</v>
      </c>
      <c r="G19" s="131">
        <v>611</v>
      </c>
      <c r="H19" s="131">
        <v>183</v>
      </c>
      <c r="I19" s="131">
        <v>39</v>
      </c>
      <c r="J19" s="126">
        <f t="shared" si="0"/>
        <v>2660</v>
      </c>
    </row>
    <row r="20" spans="1:15" ht="12" customHeight="1">
      <c r="A20" s="125" t="s">
        <v>24</v>
      </c>
      <c r="B20" s="350">
        <v>5973</v>
      </c>
      <c r="C20" s="350">
        <v>1675</v>
      </c>
      <c r="D20" s="131">
        <v>92</v>
      </c>
      <c r="E20" s="131">
        <v>3090</v>
      </c>
      <c r="F20" s="131">
        <v>2024</v>
      </c>
      <c r="G20" s="131">
        <v>1803</v>
      </c>
      <c r="H20" s="131">
        <v>508</v>
      </c>
      <c r="I20" s="131">
        <v>131</v>
      </c>
      <c r="J20" s="126">
        <f t="shared" si="0"/>
        <v>7648</v>
      </c>
    </row>
    <row r="21" spans="1:15" ht="12" customHeight="1">
      <c r="A21" s="125" t="s">
        <v>28</v>
      </c>
      <c r="B21" s="350">
        <v>3985</v>
      </c>
      <c r="C21" s="350">
        <v>1788</v>
      </c>
      <c r="D21" s="131">
        <v>77</v>
      </c>
      <c r="E21" s="131">
        <v>1830</v>
      </c>
      <c r="F21" s="131">
        <v>1108</v>
      </c>
      <c r="G21" s="131">
        <v>2396</v>
      </c>
      <c r="H21" s="131">
        <v>253</v>
      </c>
      <c r="I21" s="131">
        <v>109</v>
      </c>
      <c r="J21" s="126">
        <f t="shared" si="0"/>
        <v>5773</v>
      </c>
    </row>
    <row r="22" spans="1:15" ht="12" customHeight="1">
      <c r="A22" s="125" t="s">
        <v>42</v>
      </c>
      <c r="B22" s="350">
        <v>2097</v>
      </c>
      <c r="C22" s="349">
        <v>569</v>
      </c>
      <c r="D22" s="131">
        <v>32</v>
      </c>
      <c r="E22" s="131">
        <v>1271</v>
      </c>
      <c r="F22" s="131">
        <v>546</v>
      </c>
      <c r="G22" s="131">
        <v>560</v>
      </c>
      <c r="H22" s="131">
        <v>208</v>
      </c>
      <c r="I22" s="131">
        <v>49</v>
      </c>
      <c r="J22" s="126">
        <f t="shared" si="0"/>
        <v>2666</v>
      </c>
    </row>
    <row r="23" spans="1:15" ht="12" customHeight="1">
      <c r="A23" s="125" t="s">
        <v>18</v>
      </c>
      <c r="B23" s="350">
        <v>8477</v>
      </c>
      <c r="C23" s="350">
        <v>3407</v>
      </c>
      <c r="D23" s="131">
        <v>146</v>
      </c>
      <c r="E23" s="131">
        <v>4028</v>
      </c>
      <c r="F23" s="131">
        <v>2532</v>
      </c>
      <c r="G23" s="131">
        <v>4141</v>
      </c>
      <c r="H23" s="131">
        <v>815</v>
      </c>
      <c r="I23" s="131">
        <v>222</v>
      </c>
      <c r="J23" s="126">
        <f t="shared" si="0"/>
        <v>11884</v>
      </c>
      <c r="O23" s="352"/>
    </row>
    <row r="24" spans="1:15" ht="12" customHeight="1">
      <c r="A24" s="125" t="s">
        <v>19</v>
      </c>
      <c r="B24" s="350">
        <v>7715</v>
      </c>
      <c r="C24" s="350">
        <v>4838</v>
      </c>
      <c r="D24" s="131">
        <v>202</v>
      </c>
      <c r="E24" s="131">
        <v>1953</v>
      </c>
      <c r="F24" s="131">
        <v>2893</v>
      </c>
      <c r="G24" s="131">
        <v>6784</v>
      </c>
      <c r="H24" s="131">
        <v>469</v>
      </c>
      <c r="I24" s="131">
        <v>252</v>
      </c>
      <c r="J24" s="126">
        <f t="shared" si="0"/>
        <v>12553</v>
      </c>
    </row>
    <row r="25" spans="1:15" ht="12" customHeight="1">
      <c r="A25" s="125" t="s">
        <v>20</v>
      </c>
      <c r="B25" s="350">
        <v>1770</v>
      </c>
      <c r="C25" s="350">
        <v>1272</v>
      </c>
      <c r="D25" s="131">
        <v>60</v>
      </c>
      <c r="E25" s="131">
        <v>346</v>
      </c>
      <c r="F25" s="131">
        <v>616</v>
      </c>
      <c r="G25" s="131">
        <v>1888</v>
      </c>
      <c r="H25" s="131">
        <v>77</v>
      </c>
      <c r="I25" s="131">
        <v>55</v>
      </c>
      <c r="J25" s="126">
        <f t="shared" si="0"/>
        <v>3042</v>
      </c>
    </row>
    <row r="26" spans="1:15" ht="12" customHeight="1">
      <c r="A26" s="125" t="s">
        <v>40</v>
      </c>
      <c r="B26" s="350">
        <v>3436</v>
      </c>
      <c r="C26" s="350">
        <v>2106</v>
      </c>
      <c r="D26" s="131">
        <v>72</v>
      </c>
      <c r="E26" s="131">
        <v>855</v>
      </c>
      <c r="F26" s="131">
        <v>1087</v>
      </c>
      <c r="G26" s="131">
        <v>3189</v>
      </c>
      <c r="H26" s="131">
        <v>217</v>
      </c>
      <c r="I26" s="131">
        <v>122</v>
      </c>
      <c r="J26" s="126">
        <f t="shared" si="0"/>
        <v>5542</v>
      </c>
    </row>
    <row r="27" spans="1:15" ht="12" customHeight="1">
      <c r="A27" s="125" t="s">
        <v>41</v>
      </c>
      <c r="B27" s="350">
        <v>2853</v>
      </c>
      <c r="C27" s="350">
        <v>1872</v>
      </c>
      <c r="D27" s="131">
        <v>88</v>
      </c>
      <c r="E27" s="131">
        <v>617</v>
      </c>
      <c r="F27" s="131">
        <v>986</v>
      </c>
      <c r="G27" s="131">
        <v>2814</v>
      </c>
      <c r="H27" s="131">
        <v>130</v>
      </c>
      <c r="I27" s="131">
        <v>90</v>
      </c>
      <c r="J27" s="126">
        <f t="shared" si="0"/>
        <v>4725</v>
      </c>
    </row>
    <row r="28" spans="1:15" ht="15" customHeight="1">
      <c r="A28" s="184" t="s">
        <v>21</v>
      </c>
      <c r="B28" s="323">
        <v>90559</v>
      </c>
      <c r="C28" s="323">
        <v>38813</v>
      </c>
      <c r="D28" s="323">
        <v>1719</v>
      </c>
      <c r="E28" s="323">
        <v>39592</v>
      </c>
      <c r="F28" s="323">
        <v>27742</v>
      </c>
      <c r="G28" s="323">
        <v>50837</v>
      </c>
      <c r="H28" s="323">
        <v>6930</v>
      </c>
      <c r="I28" s="323">
        <v>2552</v>
      </c>
      <c r="J28" s="208">
        <f t="shared" si="0"/>
        <v>129372</v>
      </c>
    </row>
    <row r="29" spans="1:15" ht="15" customHeight="1">
      <c r="A29" s="166" t="s">
        <v>38</v>
      </c>
      <c r="B29" s="323">
        <v>527923</v>
      </c>
      <c r="C29" s="323">
        <v>297344</v>
      </c>
      <c r="D29" s="323">
        <v>63621</v>
      </c>
      <c r="E29" s="323">
        <v>199102</v>
      </c>
      <c r="F29" s="323">
        <v>214352</v>
      </c>
      <c r="G29" s="323">
        <v>273129</v>
      </c>
      <c r="H29" s="323">
        <v>57733</v>
      </c>
      <c r="I29" s="323">
        <v>17330</v>
      </c>
      <c r="J29" s="208">
        <f t="shared" si="0"/>
        <v>825267</v>
      </c>
    </row>
    <row r="30" spans="1:15" ht="15" customHeight="1">
      <c r="A30" s="166" t="s">
        <v>39</v>
      </c>
      <c r="B30" s="227">
        <v>221225</v>
      </c>
      <c r="C30" s="227">
        <v>136616</v>
      </c>
      <c r="D30" s="323">
        <v>32205</v>
      </c>
      <c r="E30" s="323">
        <v>72168</v>
      </c>
      <c r="F30" s="323">
        <v>92523</v>
      </c>
      <c r="G30" s="323">
        <v>130569</v>
      </c>
      <c r="H30" s="323">
        <v>25200</v>
      </c>
      <c r="I30" s="323">
        <v>5176</v>
      </c>
      <c r="J30" s="208">
        <f t="shared" si="0"/>
        <v>357841</v>
      </c>
    </row>
    <row r="31" spans="1:15" ht="15" customHeight="1">
      <c r="A31" s="166" t="s">
        <v>71</v>
      </c>
      <c r="B31" s="323">
        <f>SUM(B28:B30)</f>
        <v>839707</v>
      </c>
      <c r="C31" s="323">
        <f t="shared" ref="C31:I31" si="1">SUM(C28:C30)</f>
        <v>472773</v>
      </c>
      <c r="D31" s="323">
        <f t="shared" si="1"/>
        <v>97545</v>
      </c>
      <c r="E31" s="323">
        <f t="shared" si="1"/>
        <v>310862</v>
      </c>
      <c r="F31" s="323">
        <f t="shared" si="1"/>
        <v>334617</v>
      </c>
      <c r="G31" s="323">
        <f t="shared" si="1"/>
        <v>454535</v>
      </c>
      <c r="H31" s="323">
        <f t="shared" si="1"/>
        <v>89863</v>
      </c>
      <c r="I31" s="323">
        <f t="shared" si="1"/>
        <v>25058</v>
      </c>
      <c r="J31" s="208">
        <f t="shared" si="0"/>
        <v>1312480</v>
      </c>
    </row>
    <row r="32" spans="1:15" ht="15" customHeight="1">
      <c r="A32" s="169" t="s">
        <v>72</v>
      </c>
      <c r="B32" s="209">
        <f>B28/B31*100</f>
        <v>10.784595102815626</v>
      </c>
      <c r="C32" s="209">
        <f t="shared" ref="C32:I32" si="2">C28/C31*100</f>
        <v>8.2096481821085376</v>
      </c>
      <c r="D32" s="209">
        <f t="shared" si="2"/>
        <v>1.7622635706596956</v>
      </c>
      <c r="E32" s="209">
        <f t="shared" si="2"/>
        <v>12.736198055728909</v>
      </c>
      <c r="F32" s="209">
        <f t="shared" si="2"/>
        <v>8.2906726197413771</v>
      </c>
      <c r="G32" s="209">
        <f t="shared" si="2"/>
        <v>11.184397241136546</v>
      </c>
      <c r="H32" s="209">
        <f t="shared" si="2"/>
        <v>7.7117389804480156</v>
      </c>
      <c r="I32" s="209">
        <f t="shared" si="2"/>
        <v>10.184372256365233</v>
      </c>
      <c r="J32" s="327"/>
    </row>
    <row r="33" spans="1:10" s="80" customFormat="1" ht="9" customHeight="1">
      <c r="A33" s="99"/>
      <c r="B33" s="100"/>
      <c r="C33" s="100"/>
      <c r="D33" s="100"/>
      <c r="E33" s="100"/>
      <c r="F33" s="100"/>
      <c r="G33" s="100"/>
      <c r="H33" s="100"/>
      <c r="I33" s="100"/>
      <c r="J33" s="100"/>
    </row>
    <row r="34" spans="1:10" s="84" customFormat="1" ht="9">
      <c r="A34" s="84" t="s">
        <v>161</v>
      </c>
    </row>
    <row r="35" spans="1:10" ht="4.5" customHeight="1"/>
    <row r="36" spans="1:10" ht="12.75" customHeight="1">
      <c r="A36" s="460" t="s">
        <v>60</v>
      </c>
      <c r="B36" s="470" t="s">
        <v>73</v>
      </c>
      <c r="C36" s="470"/>
      <c r="D36" s="470" t="s">
        <v>103</v>
      </c>
      <c r="E36" s="470"/>
      <c r="F36" s="470"/>
      <c r="G36" s="470"/>
      <c r="H36" s="470"/>
      <c r="I36" s="471"/>
      <c r="J36" s="472"/>
    </row>
    <row r="37" spans="1:10" ht="22.5">
      <c r="A37" s="461"/>
      <c r="B37" s="210" t="s">
        <v>6</v>
      </c>
      <c r="C37" s="210" t="s">
        <v>7</v>
      </c>
      <c r="D37" s="210" t="s">
        <v>125</v>
      </c>
      <c r="E37" s="210" t="s">
        <v>31</v>
      </c>
      <c r="F37" s="210" t="s">
        <v>25</v>
      </c>
      <c r="G37" s="210" t="s">
        <v>123</v>
      </c>
      <c r="H37" s="210" t="s">
        <v>26</v>
      </c>
      <c r="I37" s="324" t="s">
        <v>29</v>
      </c>
      <c r="J37" s="472"/>
    </row>
    <row r="38" spans="1:10" ht="12" customHeight="1">
      <c r="A38" s="125" t="s">
        <v>9</v>
      </c>
      <c r="B38" s="211">
        <f>B9/$J9*100</f>
        <v>79.977329770868749</v>
      </c>
      <c r="C38" s="211">
        <f t="shared" ref="C38:I38" si="3">C9/$J9*100</f>
        <v>20.022670229131244</v>
      </c>
      <c r="D38" s="211">
        <f t="shared" si="3"/>
        <v>1.1335114565622215</v>
      </c>
      <c r="E38" s="211">
        <f t="shared" si="3"/>
        <v>48.74908914257955</v>
      </c>
      <c r="F38" s="211">
        <f t="shared" si="3"/>
        <v>21.415270018621975</v>
      </c>
      <c r="G38" s="211">
        <f t="shared" si="3"/>
        <v>20.136021374787465</v>
      </c>
      <c r="H38" s="211">
        <f t="shared" si="3"/>
        <v>6.865840822605457</v>
      </c>
      <c r="I38" s="212">
        <f t="shared" si="3"/>
        <v>1.7002671848433324</v>
      </c>
      <c r="J38" s="122"/>
    </row>
    <row r="39" spans="1:10" ht="12" customHeight="1">
      <c r="A39" s="125" t="s">
        <v>10</v>
      </c>
      <c r="B39" s="211">
        <f t="shared" ref="B39:I39" si="4">B10/$J10*100</f>
        <v>61.382536382536379</v>
      </c>
      <c r="C39" s="211">
        <f t="shared" si="4"/>
        <v>38.617463617463613</v>
      </c>
      <c r="D39" s="211">
        <f t="shared" si="4"/>
        <v>1.7671517671517671</v>
      </c>
      <c r="E39" s="211">
        <f t="shared" si="4"/>
        <v>14.96881496881497</v>
      </c>
      <c r="F39" s="211">
        <f t="shared" si="4"/>
        <v>20.296257796257798</v>
      </c>
      <c r="G39" s="211">
        <f t="shared" si="4"/>
        <v>56.444906444906437</v>
      </c>
      <c r="H39" s="211">
        <f t="shared" si="4"/>
        <v>4.6517671517671522</v>
      </c>
      <c r="I39" s="212">
        <f t="shared" si="4"/>
        <v>1.8711018711018712</v>
      </c>
      <c r="J39" s="122"/>
    </row>
    <row r="40" spans="1:10" ht="12" customHeight="1">
      <c r="A40" s="125" t="s">
        <v>23</v>
      </c>
      <c r="B40" s="211">
        <f t="shared" ref="B40:I40" si="5">B11/$J11*100</f>
        <v>73.901614720240332</v>
      </c>
      <c r="C40" s="211">
        <f t="shared" si="5"/>
        <v>26.098385279759668</v>
      </c>
      <c r="D40" s="211">
        <f t="shared" si="5"/>
        <v>1.3518588058580547</v>
      </c>
      <c r="E40" s="211">
        <f t="shared" si="5"/>
        <v>38.640630867442731</v>
      </c>
      <c r="F40" s="211">
        <f t="shared" si="5"/>
        <v>22.305670296657905</v>
      </c>
      <c r="G40" s="211">
        <f t="shared" si="5"/>
        <v>29.215170859932403</v>
      </c>
      <c r="H40" s="211">
        <f t="shared" si="5"/>
        <v>6.6466391288021027</v>
      </c>
      <c r="I40" s="212">
        <f t="shared" si="5"/>
        <v>1.8400300413067969</v>
      </c>
      <c r="J40" s="122"/>
    </row>
    <row r="41" spans="1:10" ht="12" customHeight="1">
      <c r="A41" s="125" t="s">
        <v>11</v>
      </c>
      <c r="B41" s="211">
        <f t="shared" ref="B41:I41" si="6">B12/$J12*100</f>
        <v>73.688874986966951</v>
      </c>
      <c r="C41" s="211">
        <f t="shared" si="6"/>
        <v>26.311125013033056</v>
      </c>
      <c r="D41" s="211">
        <f t="shared" si="6"/>
        <v>1.2668126368470443</v>
      </c>
      <c r="E41" s="211">
        <f t="shared" si="6"/>
        <v>33.984985924304034</v>
      </c>
      <c r="F41" s="211">
        <f t="shared" si="6"/>
        <v>22.792201021791261</v>
      </c>
      <c r="G41" s="211">
        <f t="shared" si="6"/>
        <v>33.885934730476485</v>
      </c>
      <c r="H41" s="211">
        <f t="shared" si="6"/>
        <v>5.7814617870920655</v>
      </c>
      <c r="I41" s="212">
        <f t="shared" si="6"/>
        <v>2.2886038994891043</v>
      </c>
      <c r="J41" s="122"/>
    </row>
    <row r="42" spans="1:10" ht="12" customHeight="1">
      <c r="A42" s="125" t="s">
        <v>12</v>
      </c>
      <c r="B42" s="211">
        <f t="shared" ref="B42:I42" si="7">B13/$J13*100</f>
        <v>63.427419354838712</v>
      </c>
      <c r="C42" s="211">
        <f t="shared" si="7"/>
        <v>36.572580645161288</v>
      </c>
      <c r="D42" s="211">
        <f t="shared" si="7"/>
        <v>1.2903225806451613</v>
      </c>
      <c r="E42" s="211">
        <f t="shared" si="7"/>
        <v>21.653225806451612</v>
      </c>
      <c r="F42" s="211">
        <f t="shared" si="7"/>
        <v>18.407258064516128</v>
      </c>
      <c r="G42" s="211">
        <f t="shared" si="7"/>
        <v>52.177419354838705</v>
      </c>
      <c r="H42" s="211">
        <f t="shared" si="7"/>
        <v>4.354838709677419</v>
      </c>
      <c r="I42" s="212">
        <f t="shared" si="7"/>
        <v>2.1169354838709675</v>
      </c>
      <c r="J42" s="122"/>
    </row>
    <row r="43" spans="1:10" ht="12" customHeight="1">
      <c r="A43" s="125" t="s">
        <v>13</v>
      </c>
      <c r="B43" s="211">
        <f t="shared" ref="B43:I43" si="8">B14/$J14*100</f>
        <v>73.180402152364763</v>
      </c>
      <c r="C43" s="211">
        <f t="shared" si="8"/>
        <v>26.819597847635229</v>
      </c>
      <c r="D43" s="211">
        <f t="shared" si="8"/>
        <v>1.0478617955253469</v>
      </c>
      <c r="E43" s="211">
        <f t="shared" si="8"/>
        <v>34.069668649107903</v>
      </c>
      <c r="F43" s="211">
        <f t="shared" si="8"/>
        <v>25.488530161427359</v>
      </c>
      <c r="G43" s="211">
        <f t="shared" si="8"/>
        <v>30.954403851600116</v>
      </c>
      <c r="H43" s="211">
        <f t="shared" si="8"/>
        <v>6.2305295950155761</v>
      </c>
      <c r="I43" s="212">
        <f t="shared" si="8"/>
        <v>2.2090059473237043</v>
      </c>
      <c r="J43" s="122"/>
    </row>
    <row r="44" spans="1:10" ht="12" customHeight="1">
      <c r="A44" s="125" t="s">
        <v>14</v>
      </c>
      <c r="B44" s="211">
        <f t="shared" ref="B44:I44" si="9">B15/$J15*100</f>
        <v>68.785454545454556</v>
      </c>
      <c r="C44" s="211">
        <f t="shared" si="9"/>
        <v>31.214545454545455</v>
      </c>
      <c r="D44" s="211">
        <f t="shared" si="9"/>
        <v>1.3963636363636365</v>
      </c>
      <c r="E44" s="211">
        <f t="shared" si="9"/>
        <v>30.036363636363639</v>
      </c>
      <c r="F44" s="211">
        <f t="shared" si="9"/>
        <v>19.650909090909092</v>
      </c>
      <c r="G44" s="211">
        <f t="shared" si="9"/>
        <v>41.803636363636365</v>
      </c>
      <c r="H44" s="211">
        <f t="shared" si="9"/>
        <v>5.250909090909091</v>
      </c>
      <c r="I44" s="212">
        <f t="shared" si="9"/>
        <v>1.8618181818181818</v>
      </c>
      <c r="J44" s="122"/>
    </row>
    <row r="45" spans="1:10" ht="12" customHeight="1">
      <c r="A45" s="125" t="s">
        <v>15</v>
      </c>
      <c r="B45" s="211">
        <f t="shared" ref="B45:I45" si="10">B16/$J16*100</f>
        <v>75.577200577200571</v>
      </c>
      <c r="C45" s="211">
        <f t="shared" si="10"/>
        <v>24.422799422799425</v>
      </c>
      <c r="D45" s="211">
        <f t="shared" si="10"/>
        <v>1.2626262626262625</v>
      </c>
      <c r="E45" s="211">
        <f t="shared" si="10"/>
        <v>44.696969696969695</v>
      </c>
      <c r="F45" s="211">
        <f t="shared" si="10"/>
        <v>20.382395382395384</v>
      </c>
      <c r="G45" s="211">
        <f t="shared" si="10"/>
        <v>24.458874458874458</v>
      </c>
      <c r="H45" s="211">
        <f t="shared" si="10"/>
        <v>7.1428571428571423</v>
      </c>
      <c r="I45" s="212">
        <f t="shared" si="10"/>
        <v>2.0562770562770565</v>
      </c>
      <c r="J45" s="122"/>
    </row>
    <row r="46" spans="1:10" ht="12" customHeight="1">
      <c r="A46" s="125" t="s">
        <v>5</v>
      </c>
      <c r="B46" s="211">
        <f t="shared" ref="B46:I46" si="11">B17/$J17*100</f>
        <v>61.909201081383422</v>
      </c>
      <c r="C46" s="211">
        <f t="shared" si="11"/>
        <v>38.090798918616578</v>
      </c>
      <c r="D46" s="211">
        <f t="shared" si="11"/>
        <v>1.1932506758646406</v>
      </c>
      <c r="E46" s="211">
        <f t="shared" si="11"/>
        <v>16.519064044001119</v>
      </c>
      <c r="F46" s="211">
        <f t="shared" si="11"/>
        <v>20.88188682763121</v>
      </c>
      <c r="G46" s="211">
        <f t="shared" si="11"/>
        <v>55.616668220378486</v>
      </c>
      <c r="H46" s="211">
        <f t="shared" si="11"/>
        <v>3.5424629439731521</v>
      </c>
      <c r="I46" s="212">
        <f t="shared" si="11"/>
        <v>2.2466672881513938</v>
      </c>
      <c r="J46" s="122"/>
    </row>
    <row r="47" spans="1:10" ht="12" customHeight="1">
      <c r="A47" s="125" t="s">
        <v>16</v>
      </c>
      <c r="B47" s="211">
        <f t="shared" ref="B47:I47" si="12">B18/$J18*100</f>
        <v>77.018425460636522</v>
      </c>
      <c r="C47" s="211">
        <f t="shared" si="12"/>
        <v>22.981574539363482</v>
      </c>
      <c r="D47" s="211">
        <f t="shared" si="12"/>
        <v>1.2395309882747068</v>
      </c>
      <c r="E47" s="211">
        <f t="shared" si="12"/>
        <v>45.912897822445558</v>
      </c>
      <c r="F47" s="211">
        <f t="shared" si="12"/>
        <v>19.32998324958124</v>
      </c>
      <c r="G47" s="211">
        <f t="shared" si="12"/>
        <v>25.376884422110553</v>
      </c>
      <c r="H47" s="211">
        <f t="shared" si="12"/>
        <v>6.3986599664991619</v>
      </c>
      <c r="I47" s="212">
        <f t="shared" si="12"/>
        <v>1.7420435510887771</v>
      </c>
      <c r="J47" s="122"/>
    </row>
    <row r="48" spans="1:10" ht="12" customHeight="1">
      <c r="A48" s="125" t="s">
        <v>17</v>
      </c>
      <c r="B48" s="211">
        <f t="shared" ref="B48:I48" si="13">B19/$J19*100</f>
        <v>79.58646616541354</v>
      </c>
      <c r="C48" s="211">
        <f t="shared" si="13"/>
        <v>20.413533834586467</v>
      </c>
      <c r="D48" s="211">
        <f t="shared" si="13"/>
        <v>1.0902255639097744</v>
      </c>
      <c r="E48" s="211">
        <f t="shared" si="13"/>
        <v>51.2406015037594</v>
      </c>
      <c r="F48" s="211">
        <f t="shared" si="13"/>
        <v>16.353383458646618</v>
      </c>
      <c r="G48" s="211">
        <f t="shared" si="13"/>
        <v>22.969924812030076</v>
      </c>
      <c r="H48" s="211">
        <f t="shared" si="13"/>
        <v>6.8796992481203008</v>
      </c>
      <c r="I48" s="212">
        <f t="shared" si="13"/>
        <v>1.4661654135338347</v>
      </c>
      <c r="J48" s="122"/>
    </row>
    <row r="49" spans="1:10" ht="12" customHeight="1">
      <c r="A49" s="125" t="s">
        <v>24</v>
      </c>
      <c r="B49" s="211">
        <f t="shared" ref="B49:I49" si="14">B20/$J20*100</f>
        <v>78.098849372384933</v>
      </c>
      <c r="C49" s="211">
        <f t="shared" si="14"/>
        <v>21.901150627615063</v>
      </c>
      <c r="D49" s="211">
        <f t="shared" si="14"/>
        <v>1.2029288702928871</v>
      </c>
      <c r="E49" s="211">
        <f t="shared" si="14"/>
        <v>40.402719665271967</v>
      </c>
      <c r="F49" s="211">
        <f t="shared" si="14"/>
        <v>26.464435146443517</v>
      </c>
      <c r="G49" s="211">
        <f t="shared" si="14"/>
        <v>23.57479079497908</v>
      </c>
      <c r="H49" s="211">
        <f t="shared" si="14"/>
        <v>6.6422594142259417</v>
      </c>
      <c r="I49" s="212">
        <f t="shared" si="14"/>
        <v>1.7128661087866111</v>
      </c>
      <c r="J49" s="122"/>
    </row>
    <row r="50" spans="1:10" ht="12" customHeight="1">
      <c r="A50" s="125" t="s">
        <v>28</v>
      </c>
      <c r="B50" s="211">
        <f t="shared" ref="B50:I50" si="15">B21/$J21*100</f>
        <v>69.028234886540801</v>
      </c>
      <c r="C50" s="211">
        <f t="shared" si="15"/>
        <v>30.971765113459206</v>
      </c>
      <c r="D50" s="211">
        <f t="shared" si="15"/>
        <v>1.3337952537675386</v>
      </c>
      <c r="E50" s="211">
        <f t="shared" si="15"/>
        <v>31.699289797332408</v>
      </c>
      <c r="F50" s="211">
        <f t="shared" si="15"/>
        <v>19.192794041226399</v>
      </c>
      <c r="G50" s="211">
        <f t="shared" si="15"/>
        <v>41.503551013337955</v>
      </c>
      <c r="H50" s="211">
        <f t="shared" si="15"/>
        <v>4.3824701195219129</v>
      </c>
      <c r="I50" s="212">
        <f t="shared" si="15"/>
        <v>1.8880997748137882</v>
      </c>
      <c r="J50" s="122"/>
    </row>
    <row r="51" spans="1:10" ht="12" customHeight="1">
      <c r="A51" s="125" t="s">
        <v>42</v>
      </c>
      <c r="B51" s="211">
        <f t="shared" ref="B51:I51" si="16">B22/$J22*100</f>
        <v>78.657164291072775</v>
      </c>
      <c r="C51" s="211">
        <f t="shared" si="16"/>
        <v>21.342835708927232</v>
      </c>
      <c r="D51" s="211">
        <f t="shared" si="16"/>
        <v>1.2003000750187547</v>
      </c>
      <c r="E51" s="211">
        <f t="shared" si="16"/>
        <v>47.674418604651166</v>
      </c>
      <c r="F51" s="211">
        <f t="shared" si="16"/>
        <v>20.480120030007502</v>
      </c>
      <c r="G51" s="211">
        <f t="shared" si="16"/>
        <v>21.005251312828207</v>
      </c>
      <c r="H51" s="211">
        <f t="shared" si="16"/>
        <v>7.8019504876219061</v>
      </c>
      <c r="I51" s="212">
        <f t="shared" si="16"/>
        <v>1.837959489872468</v>
      </c>
      <c r="J51" s="122"/>
    </row>
    <row r="52" spans="1:10" ht="12" customHeight="1">
      <c r="A52" s="125" t="s">
        <v>18</v>
      </c>
      <c r="B52" s="211">
        <f t="shared" ref="B52:I52" si="17">B23/$J23*100</f>
        <v>71.33120161561763</v>
      </c>
      <c r="C52" s="211">
        <f t="shared" si="17"/>
        <v>28.66879838438236</v>
      </c>
      <c r="D52" s="211">
        <f t="shared" si="17"/>
        <v>1.2285425782564794</v>
      </c>
      <c r="E52" s="211">
        <f t="shared" si="17"/>
        <v>33.894311679569164</v>
      </c>
      <c r="F52" s="211">
        <f t="shared" si="17"/>
        <v>21.305957590037025</v>
      </c>
      <c r="G52" s="211">
        <f t="shared" si="17"/>
        <v>34.84516997643891</v>
      </c>
      <c r="H52" s="211">
        <f t="shared" si="17"/>
        <v>6.8579602827330861</v>
      </c>
      <c r="I52" s="212">
        <f t="shared" si="17"/>
        <v>1.8680578929653315</v>
      </c>
      <c r="J52" s="122"/>
    </row>
    <row r="53" spans="1:10" ht="12" customHeight="1">
      <c r="A53" s="125" t="s">
        <v>19</v>
      </c>
      <c r="B53" s="211">
        <f t="shared" ref="B53:I53" si="18">B24/$J24*100</f>
        <v>61.459412092726836</v>
      </c>
      <c r="C53" s="211">
        <f t="shared" si="18"/>
        <v>38.540587907273164</v>
      </c>
      <c r="D53" s="211">
        <f t="shared" si="18"/>
        <v>1.6091770891420376</v>
      </c>
      <c r="E53" s="211">
        <f t="shared" si="18"/>
        <v>15.55803393611089</v>
      </c>
      <c r="F53" s="211">
        <f t="shared" si="18"/>
        <v>23.046283756870867</v>
      </c>
      <c r="G53" s="211">
        <f t="shared" si="18"/>
        <v>54.042858280889028</v>
      </c>
      <c r="H53" s="211">
        <f t="shared" si="18"/>
        <v>3.7361586871664145</v>
      </c>
      <c r="I53" s="212">
        <f t="shared" si="18"/>
        <v>2.00748824982076</v>
      </c>
      <c r="J53" s="122"/>
    </row>
    <row r="54" spans="1:10" ht="12" customHeight="1">
      <c r="A54" s="125" t="s">
        <v>20</v>
      </c>
      <c r="B54" s="211">
        <f t="shared" ref="B54:I54" si="19">B25/$J25*100</f>
        <v>58.185404339250489</v>
      </c>
      <c r="C54" s="211">
        <f t="shared" si="19"/>
        <v>41.814595660749511</v>
      </c>
      <c r="D54" s="211">
        <f t="shared" si="19"/>
        <v>1.9723865877712032</v>
      </c>
      <c r="E54" s="211">
        <f t="shared" si="19"/>
        <v>11.374095989480605</v>
      </c>
      <c r="F54" s="211">
        <f t="shared" si="19"/>
        <v>20.249835634451017</v>
      </c>
      <c r="G54" s="211">
        <f t="shared" si="19"/>
        <v>62.064431295200528</v>
      </c>
      <c r="H54" s="211">
        <f t="shared" si="19"/>
        <v>2.5312294543063771</v>
      </c>
      <c r="I54" s="212">
        <f t="shared" si="19"/>
        <v>1.8080210387902695</v>
      </c>
      <c r="J54" s="122"/>
    </row>
    <row r="55" spans="1:10" ht="12" customHeight="1">
      <c r="A55" s="125" t="s">
        <v>40</v>
      </c>
      <c r="B55" s="211">
        <f t="shared" ref="B55:I55" si="20">B26/$J26*100</f>
        <v>61.999278238902924</v>
      </c>
      <c r="C55" s="211">
        <f t="shared" si="20"/>
        <v>38.000721761097076</v>
      </c>
      <c r="D55" s="211">
        <f t="shared" si="20"/>
        <v>1.2991699747383616</v>
      </c>
      <c r="E55" s="211">
        <f t="shared" si="20"/>
        <v>15.427643450018044</v>
      </c>
      <c r="F55" s="211">
        <f t="shared" si="20"/>
        <v>19.613857813063877</v>
      </c>
      <c r="G55" s="211">
        <f t="shared" si="20"/>
        <v>57.542403464453265</v>
      </c>
      <c r="H55" s="211">
        <f t="shared" si="20"/>
        <v>3.9155539516420061</v>
      </c>
      <c r="I55" s="212">
        <f t="shared" si="20"/>
        <v>2.201371346084446</v>
      </c>
      <c r="J55" s="122"/>
    </row>
    <row r="56" spans="1:10" ht="12" customHeight="1">
      <c r="A56" s="125" t="s">
        <v>41</v>
      </c>
      <c r="B56" s="211">
        <f t="shared" ref="B56:I56" si="21">B27/$J27*100</f>
        <v>60.38095238095238</v>
      </c>
      <c r="C56" s="211">
        <f t="shared" si="21"/>
        <v>39.61904761904762</v>
      </c>
      <c r="D56" s="211">
        <f t="shared" si="21"/>
        <v>1.8624338624338623</v>
      </c>
      <c r="E56" s="211">
        <f t="shared" si="21"/>
        <v>13.058201058201057</v>
      </c>
      <c r="F56" s="211">
        <f t="shared" si="21"/>
        <v>20.867724867724867</v>
      </c>
      <c r="G56" s="211">
        <f t="shared" si="21"/>
        <v>59.55555555555555</v>
      </c>
      <c r="H56" s="211">
        <f t="shared" si="21"/>
        <v>2.7513227513227512</v>
      </c>
      <c r="I56" s="212">
        <f t="shared" si="21"/>
        <v>1.9047619047619049</v>
      </c>
      <c r="J56" s="122"/>
    </row>
    <row r="57" spans="1:10" ht="15" customHeight="1">
      <c r="A57" s="184" t="s">
        <v>21</v>
      </c>
      <c r="B57" s="213">
        <f t="shared" ref="B57:I57" si="22">B28/$J28*100</f>
        <v>69.998917849302785</v>
      </c>
      <c r="C57" s="213">
        <f t="shared" si="22"/>
        <v>30.001082150697219</v>
      </c>
      <c r="D57" s="213">
        <f t="shared" si="22"/>
        <v>1.3287264632223355</v>
      </c>
      <c r="E57" s="213">
        <f t="shared" si="22"/>
        <v>30.603221717218567</v>
      </c>
      <c r="F57" s="213">
        <f t="shared" si="22"/>
        <v>21.443589030083789</v>
      </c>
      <c r="G57" s="213">
        <f t="shared" si="22"/>
        <v>39.295210710200045</v>
      </c>
      <c r="H57" s="213">
        <f t="shared" si="22"/>
        <v>5.3566459512104627</v>
      </c>
      <c r="I57" s="214">
        <f t="shared" si="22"/>
        <v>1.9726061280648053</v>
      </c>
      <c r="J57" s="123"/>
    </row>
    <row r="58" spans="1:10" ht="15" customHeight="1">
      <c r="A58" s="166" t="s">
        <v>38</v>
      </c>
      <c r="B58" s="213">
        <f t="shared" ref="B58:I58" si="23">B29/$J29*100</f>
        <v>63.96996366024571</v>
      </c>
      <c r="C58" s="213">
        <f t="shared" si="23"/>
        <v>36.030036339754282</v>
      </c>
      <c r="D58" s="213">
        <f t="shared" si="23"/>
        <v>7.7091414051452434</v>
      </c>
      <c r="E58" s="213">
        <f t="shared" si="23"/>
        <v>24.125767781820915</v>
      </c>
      <c r="F58" s="213">
        <f t="shared" si="23"/>
        <v>25.973654586939745</v>
      </c>
      <c r="G58" s="213">
        <f t="shared" si="23"/>
        <v>33.095834439036089</v>
      </c>
      <c r="H58" s="213">
        <f t="shared" si="23"/>
        <v>6.9956753390114947</v>
      </c>
      <c r="I58" s="214">
        <f t="shared" si="23"/>
        <v>2.099926448046511</v>
      </c>
      <c r="J58" s="123"/>
    </row>
    <row r="59" spans="1:10" ht="15" customHeight="1">
      <c r="A59" s="166" t="s">
        <v>39</v>
      </c>
      <c r="B59" s="213">
        <f t="shared" ref="B59:I59" si="24">B30/$J30*100</f>
        <v>61.82215006106064</v>
      </c>
      <c r="C59" s="213">
        <f t="shared" si="24"/>
        <v>38.17784993893936</v>
      </c>
      <c r="D59" s="213">
        <f t="shared" si="24"/>
        <v>8.9998071769305366</v>
      </c>
      <c r="E59" s="213">
        <f t="shared" si="24"/>
        <v>20.167616343571588</v>
      </c>
      <c r="F59" s="213">
        <f t="shared" si="24"/>
        <v>25.855896892754043</v>
      </c>
      <c r="G59" s="213">
        <f t="shared" si="24"/>
        <v>36.48799327075433</v>
      </c>
      <c r="H59" s="213">
        <f t="shared" si="24"/>
        <v>7.042233841287052</v>
      </c>
      <c r="I59" s="214">
        <f t="shared" si="24"/>
        <v>1.4464524747024516</v>
      </c>
      <c r="J59" s="123"/>
    </row>
    <row r="60" spans="1:10" s="9" customFormat="1" ht="15" customHeight="1">
      <c r="A60" s="166" t="s">
        <v>71</v>
      </c>
      <c r="B60" s="213">
        <f t="shared" ref="B60:I60" si="25">B31/$J31*100</f>
        <v>63.978651103254904</v>
      </c>
      <c r="C60" s="213">
        <f t="shared" si="25"/>
        <v>36.021348896745096</v>
      </c>
      <c r="D60" s="213">
        <f t="shared" si="25"/>
        <v>7.4321132512495431</v>
      </c>
      <c r="E60" s="213">
        <f t="shared" si="25"/>
        <v>23.685084725100573</v>
      </c>
      <c r="F60" s="213">
        <f t="shared" si="25"/>
        <v>25.495017066926735</v>
      </c>
      <c r="G60" s="213">
        <f t="shared" si="25"/>
        <v>34.631765817383886</v>
      </c>
      <c r="H60" s="213">
        <f t="shared" si="25"/>
        <v>6.8468090942338176</v>
      </c>
      <c r="I60" s="214">
        <f t="shared" si="25"/>
        <v>1.9092100451054492</v>
      </c>
      <c r="J60" s="124"/>
    </row>
    <row r="61" spans="1:10" s="84" customFormat="1" ht="9" customHeight="1">
      <c r="J61" s="117"/>
    </row>
    <row r="62" spans="1:10" s="84" customFormat="1" ht="9">
      <c r="A62" s="84" t="s">
        <v>161</v>
      </c>
    </row>
  </sheetData>
  <mergeCells count="8">
    <mergeCell ref="J7:J8"/>
    <mergeCell ref="A36:A37"/>
    <mergeCell ref="A7:A8"/>
    <mergeCell ref="B7:C7"/>
    <mergeCell ref="B36:C36"/>
    <mergeCell ref="D7:I7"/>
    <mergeCell ref="D36:I36"/>
    <mergeCell ref="J36:J37"/>
  </mergeCells>
  <phoneticPr fontId="7" type="noConversion"/>
  <hyperlinks>
    <hyperlink ref="J1" location="F!A1" display="Retour au menu" xr:uid="{00000000-0004-0000-1300-000000000000}"/>
  </hyperlinks>
  <pageMargins left="0.7" right="0.7" top="0.75" bottom="0.75" header="0.3" footer="0.3"/>
  <pageSetup paperSize="9" scale="88" fitToHeight="2" orientation="landscape" r:id="rId1"/>
  <headerFooter alignWithMargins="0">
    <oddFooter>&amp;L&amp;8&amp;K002060Le marché du travail bruxellois : Données statistiques - Caractéristiques des communes de la Région bruxelloise
Elaboration : view.brussels, www.actiris.be&amp;R&amp;8F &amp;P</oddFooter>
  </headerFooter>
  <rowBreaks count="1" manualBreakCount="1">
    <brk id="34"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20</vt:i4>
      </vt:variant>
      <vt:variant>
        <vt:lpstr>Plages nommées</vt:lpstr>
      </vt:variant>
      <vt:variant>
        <vt:i4>39</vt:i4>
      </vt:variant>
    </vt:vector>
  </HeadingPairs>
  <TitlesOfParts>
    <vt:vector size="59" baseType="lpstr">
      <vt:lpstr>F</vt:lpstr>
      <vt:lpstr>F.1.1</vt:lpstr>
      <vt:lpstr>F.1.2</vt:lpstr>
      <vt:lpstr>F.1.3</vt:lpstr>
      <vt:lpstr>F.2.1</vt:lpstr>
      <vt:lpstr>F.2.2</vt:lpstr>
      <vt:lpstr>F.2.2.1</vt:lpstr>
      <vt:lpstr>F.2.2.2</vt:lpstr>
      <vt:lpstr>F.2.2.3</vt:lpstr>
      <vt:lpstr>F.2.2.4</vt:lpstr>
      <vt:lpstr>F.3.1</vt:lpstr>
      <vt:lpstr>F.3.2</vt:lpstr>
      <vt:lpstr>F.4.1</vt:lpstr>
      <vt:lpstr>F.4.2</vt:lpstr>
      <vt:lpstr>F.4.3</vt:lpstr>
      <vt:lpstr>F.5.1</vt:lpstr>
      <vt:lpstr>F.5.2</vt:lpstr>
      <vt:lpstr>F.5.3</vt:lpstr>
      <vt:lpstr>F.6.1</vt:lpstr>
      <vt:lpstr>F.6.2</vt:lpstr>
      <vt:lpstr>F.1.1!Impression_des_titres</vt:lpstr>
      <vt:lpstr>F.1.2!Impression_des_titres</vt:lpstr>
      <vt:lpstr>F.1.3!Impression_des_titres</vt:lpstr>
      <vt:lpstr>F.2.1!Impression_des_titres</vt:lpstr>
      <vt:lpstr>F.2.2!Impression_des_titres</vt:lpstr>
      <vt:lpstr>F.2.2.1!Impression_des_titres</vt:lpstr>
      <vt:lpstr>F.2.2.2!Impression_des_titres</vt:lpstr>
      <vt:lpstr>F.2.2.3!Impression_des_titres</vt:lpstr>
      <vt:lpstr>F.2.2.4!Impression_des_titres</vt:lpstr>
      <vt:lpstr>F.3.1!Impression_des_titres</vt:lpstr>
      <vt:lpstr>F.3.2!Impression_des_titres</vt:lpstr>
      <vt:lpstr>F.4.1!Impression_des_titres</vt:lpstr>
      <vt:lpstr>F.4.2!Impression_des_titres</vt:lpstr>
      <vt:lpstr>F.4.3!Impression_des_titres</vt:lpstr>
      <vt:lpstr>F.5.1!Impression_des_titres</vt:lpstr>
      <vt:lpstr>F.5.2!Impression_des_titres</vt:lpstr>
      <vt:lpstr>F.5.3!Impression_des_titres</vt:lpstr>
      <vt:lpstr>F.6.1!Impression_des_titres</vt:lpstr>
      <vt:lpstr>F.6.2!Impression_des_titres</vt:lpstr>
      <vt:lpstr>F!Zone_d_impression</vt:lpstr>
      <vt:lpstr>F.1.1!Zone_d_impression</vt:lpstr>
      <vt:lpstr>F.1.2!Zone_d_impression</vt:lpstr>
      <vt:lpstr>F.1.3!Zone_d_impression</vt:lpstr>
      <vt:lpstr>F.2.1!Zone_d_impression</vt:lpstr>
      <vt:lpstr>F.2.2!Zone_d_impression</vt:lpstr>
      <vt:lpstr>F.2.2.1!Zone_d_impression</vt:lpstr>
      <vt:lpstr>F.2.2.2!Zone_d_impression</vt:lpstr>
      <vt:lpstr>F.2.2.3!Zone_d_impression</vt:lpstr>
      <vt:lpstr>F.2.2.4!Zone_d_impression</vt:lpstr>
      <vt:lpstr>F.3.1!Zone_d_impression</vt:lpstr>
      <vt:lpstr>F.3.2!Zone_d_impression</vt:lpstr>
      <vt:lpstr>F.4.1!Zone_d_impression</vt:lpstr>
      <vt:lpstr>F.4.2!Zone_d_impression</vt:lpstr>
      <vt:lpstr>F.4.3!Zone_d_impression</vt:lpstr>
      <vt:lpstr>F.5.1!Zone_d_impression</vt:lpstr>
      <vt:lpstr>F.5.2!Zone_d_impression</vt:lpstr>
      <vt:lpstr>F.5.3!Zone_d_impression</vt:lpstr>
      <vt:lpstr>F.6.1!Zone_d_impression</vt:lpstr>
      <vt:lpstr>F.6.2!Zone_d_impression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Caractéristiques des communes de la Région bruxelloise</dc:title>
  <dc:creator>BERTRAND Amandine</dc:creator>
  <cp:lastModifiedBy>LAI The man</cp:lastModifiedBy>
  <cp:lastPrinted>2026-10-06T12:21:51Z</cp:lastPrinted>
  <dcterms:created xsi:type="dcterms:W3CDTF">2003-10-14T14:35:20Z</dcterms:created>
  <dcterms:modified xsi:type="dcterms:W3CDTF">2026-10-06T12:22:06Z</dcterms:modified>
</cp:coreProperties>
</file>