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dhondt\Desktop\Files\3- AP7 AAZW\Communication\Te sturen naar Com\"/>
    </mc:Choice>
  </mc:AlternateContent>
  <xr:revisionPtr revIDLastSave="0" documentId="13_ncr:1_{B214E2C1-0B5A-49AF-935A-46BAB53989B8}" xr6:coauthVersionLast="47" xr6:coauthVersionMax="47" xr10:uidLastSave="{00000000-0000-0000-0000-000000000000}"/>
  <bookViews>
    <workbookView xWindow="-108" yWindow="-108" windowWidth="23256" windowHeight="12720" xr2:uid="{29016DA7-FD38-47FF-ABE2-F3011E7A5E18}"/>
  </bookViews>
  <sheets>
    <sheet name="Simul Opérateur" sheetId="1" r:id="rId1"/>
    <sheet name="Input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8" i="1" l="1" a="1"/>
  <c r="F18" i="1" s="1"/>
  <c r="G18" i="1" s="1"/>
  <c r="F19" i="1" a="1"/>
  <c r="F19" i="1" s="1"/>
  <c r="G19" i="1" s="1"/>
  <c r="H19" i="1" s="1"/>
  <c r="I19" i="1" s="1"/>
  <c r="F20" i="1" a="1"/>
  <c r="F20" i="1" s="1"/>
  <c r="G20" i="1" s="1"/>
  <c r="H20" i="1" s="1"/>
  <c r="I20" i="1" s="1"/>
  <c r="F16" i="1" a="1"/>
  <c r="F16" i="1" s="1"/>
  <c r="G16" i="1" s="1"/>
  <c r="H16" i="1" s="1"/>
  <c r="I16" i="1" s="1"/>
  <c r="F17" i="1" a="1"/>
  <c r="F17" i="1" s="1"/>
  <c r="G17" i="1" s="1"/>
  <c r="H17" i="1" s="1"/>
  <c r="E10" i="1"/>
  <c r="E11" i="1"/>
  <c r="F7" i="1" a="1"/>
  <c r="F7" i="1" s="1"/>
  <c r="H7" i="1" a="1"/>
  <c r="H7" i="1" s="1"/>
  <c r="K15" i="1" a="1"/>
  <c r="K15" i="1" s="1"/>
  <c r="J15" i="1"/>
  <c r="H15" i="1" a="1"/>
  <c r="H15" i="1" s="1"/>
  <c r="G15" i="1" a="1"/>
  <c r="G15" i="1" s="1"/>
  <c r="F15" i="1" a="1"/>
  <c r="F15" i="1" s="1"/>
  <c r="J19" i="1" l="1"/>
  <c r="K19" i="1"/>
  <c r="J16" i="1"/>
  <c r="J20" i="1"/>
  <c r="K16" i="1"/>
  <c r="K20" i="1"/>
  <c r="H18" i="1"/>
  <c r="I18" i="1" s="1"/>
  <c r="F27" i="1" a="1"/>
  <c r="F27" i="1" s="1"/>
  <c r="F24" i="1" a="1"/>
  <c r="F24" i="1" s="1"/>
  <c r="G24" i="1" s="1"/>
  <c r="J21" i="1" a="1"/>
  <c r="J21" i="1" s="1"/>
  <c r="F25" i="1"/>
  <c r="J18" i="1" l="1"/>
  <c r="K18" i="1"/>
  <c r="I15" i="1" a="1"/>
  <c r="I15" i="1" s="1"/>
  <c r="I17" i="1"/>
  <c r="H24" i="1"/>
  <c r="J17" i="1" s="1"/>
  <c r="G25" i="1"/>
  <c r="K17" i="1" s="1"/>
  <c r="K21" i="1" l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2">
    <metadataType name="XLDAPR" minSupportedVersion="120000" copy="1" pasteAll="1" pasteValues="1" merge="1" splitFirst="1" rowColShift="1" clearFormats="1" clearComments="1" assign="1" coerce="1" cellMeta="1"/>
    <metadataType name="XLRICHVALUE" minSupportedVersion="120000" copy="1" pasteAll="1" pasteValues="1" merge="1" splitFirst="1" rowColShift="1" clearFormats="1" clearComments="1" assign="1" coerce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futureMetadata name="XLRICHVALUE" count="1">
    <bk>
      <extLst>
        <ext uri="{3e2802c4-a4d2-4d8b-9148-e3be6c30e623}">
          <xlrd:rvb i="0"/>
        </ext>
      </extLst>
    </bk>
  </futureMetadata>
  <cellMetadata count="1">
    <bk>
      <rc t="1" v="0"/>
    </bk>
  </cellMetadata>
  <valueMetadata count="1">
    <bk>
      <rc t="2" v="0"/>
    </bk>
  </valueMetadata>
</metadata>
</file>

<file path=xl/sharedStrings.xml><?xml version="1.0" encoding="utf-8"?>
<sst xmlns="http://schemas.openxmlformats.org/spreadsheetml/2006/main" count="10" uniqueCount="10">
  <si>
    <t>Outil de simulation pour opérateurs / Simulatietool voor operatoren</t>
  </si>
  <si>
    <t>Quel rôle linguistique? / Welk is uw taalrol ?</t>
  </si>
  <si>
    <t>CU1</t>
  </si>
  <si>
    <t>CU2</t>
  </si>
  <si>
    <t>CU3</t>
  </si>
  <si>
    <t>CU4</t>
  </si>
  <si>
    <t>CU5</t>
  </si>
  <si>
    <t>CU Selon Cahier des charges</t>
  </si>
  <si>
    <t>€</t>
  </si>
  <si>
    <t>nb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</si>
</sst>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Aptos Narrow"/>
      <family val="2"/>
      <scheme val="minor"/>
    </font>
    <font>
      <b/>
      <sz val="20"/>
      <color theme="1"/>
      <name val="Arial"/>
      <family val="2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b/>
      <sz val="11"/>
      <color rgb="FF0070C0"/>
      <name val="Arial"/>
      <family val="2"/>
    </font>
    <font>
      <b/>
      <sz val="11"/>
      <color theme="1"/>
      <name val="Arial"/>
      <family val="2"/>
    </font>
    <font>
      <b/>
      <sz val="11"/>
      <color rgb="FFFF0000"/>
      <name val="Arial"/>
      <family val="2"/>
    </font>
    <font>
      <b/>
      <sz val="11"/>
      <color theme="1" tint="0.499984740745262"/>
      <name val="Arial"/>
      <family val="2"/>
    </font>
    <font>
      <b/>
      <sz val="10"/>
      <color theme="0"/>
      <name val="Arial"/>
      <family val="2"/>
    </font>
    <font>
      <b/>
      <sz val="9"/>
      <color theme="0"/>
      <name val="Arial"/>
      <family val="2"/>
    </font>
    <font>
      <sz val="10"/>
      <color theme="1"/>
      <name val="Arial"/>
      <family val="2"/>
    </font>
    <font>
      <b/>
      <sz val="11"/>
      <color theme="0"/>
      <name val="Arial"/>
      <family val="2"/>
    </font>
    <font>
      <sz val="16"/>
      <color theme="1"/>
      <name val="Arial"/>
      <family val="2"/>
    </font>
    <font>
      <sz val="20"/>
      <color theme="1"/>
      <name val="Arial"/>
      <family val="2"/>
    </font>
    <font>
      <sz val="11"/>
      <color theme="0"/>
      <name val="Aptos Narrow"/>
      <family val="2"/>
      <scheme val="minor"/>
    </font>
    <font>
      <sz val="8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dashed">
        <color indexed="64"/>
      </bottom>
      <diagonal/>
    </border>
    <border>
      <left style="dashed">
        <color indexed="64"/>
      </left>
      <right/>
      <top style="thin">
        <color indexed="64"/>
      </top>
      <bottom style="dashed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ouble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2" borderId="0" xfId="0" applyFill="1" applyProtection="1">
      <protection hidden="1"/>
    </xf>
    <xf numFmtId="0" fontId="2" fillId="2" borderId="0" xfId="0" applyFont="1" applyFill="1" applyProtection="1">
      <protection hidden="1"/>
    </xf>
    <xf numFmtId="0" fontId="3" fillId="2" borderId="0" xfId="0" applyFont="1" applyFill="1" applyProtection="1">
      <protection hidden="1"/>
    </xf>
    <xf numFmtId="0" fontId="4" fillId="2" borderId="0" xfId="0" applyFont="1" applyFill="1" applyAlignment="1" applyProtection="1">
      <alignment horizontal="right"/>
      <protection hidden="1"/>
    </xf>
    <xf numFmtId="0" fontId="5" fillId="2" borderId="0" xfId="0" applyFont="1" applyFill="1" applyAlignment="1" applyProtection="1">
      <alignment horizontal="center"/>
      <protection hidden="1"/>
    </xf>
    <xf numFmtId="0" fontId="6" fillId="2" borderId="0" xfId="0" applyFont="1" applyFill="1" applyAlignment="1" applyProtection="1">
      <alignment horizontal="left" indent="1"/>
      <protection hidden="1"/>
    </xf>
    <xf numFmtId="0" fontId="0" fillId="2" borderId="0" xfId="0" applyFill="1"/>
    <xf numFmtId="0" fontId="5" fillId="2" borderId="0" xfId="0" applyFont="1" applyFill="1" applyAlignment="1" applyProtection="1">
      <alignment horizontal="center"/>
      <protection locked="0" hidden="1"/>
    </xf>
    <xf numFmtId="0" fontId="4" fillId="2" borderId="0" xfId="0" applyFont="1" applyFill="1" applyAlignment="1" applyProtection="1">
      <alignment vertical="top" wrapText="1"/>
      <protection hidden="1"/>
    </xf>
    <xf numFmtId="0" fontId="0" fillId="2" borderId="4" xfId="0" applyFill="1" applyBorder="1"/>
    <xf numFmtId="0" fontId="4" fillId="2" borderId="6" xfId="0" applyFont="1" applyFill="1" applyBorder="1" applyAlignment="1" applyProtection="1">
      <alignment vertical="top" wrapText="1"/>
      <protection hidden="1"/>
    </xf>
    <xf numFmtId="0" fontId="4" fillId="2" borderId="9" xfId="0" applyFont="1" applyFill="1" applyBorder="1" applyAlignment="1" applyProtection="1">
      <alignment vertical="top" wrapText="1"/>
      <protection hidden="1"/>
    </xf>
    <xf numFmtId="0" fontId="0" fillId="2" borderId="2" xfId="0" applyFill="1" applyBorder="1" applyProtection="1">
      <protection hidden="1"/>
    </xf>
    <xf numFmtId="0" fontId="2" fillId="2" borderId="3" xfId="0" applyFont="1" applyFill="1" applyBorder="1" applyProtection="1">
      <protection hidden="1"/>
    </xf>
    <xf numFmtId="0" fontId="2" fillId="2" borderId="4" xfId="0" applyFont="1" applyFill="1" applyBorder="1" applyProtection="1">
      <protection hidden="1"/>
    </xf>
    <xf numFmtId="0" fontId="0" fillId="2" borderId="5" xfId="0" applyFill="1" applyBorder="1" applyProtection="1">
      <protection hidden="1"/>
    </xf>
    <xf numFmtId="0" fontId="8" fillId="3" borderId="10" xfId="0" applyFont="1" applyFill="1" applyBorder="1" applyAlignment="1" applyProtection="1">
      <alignment horizontal="center" vertical="center" wrapText="1"/>
      <protection hidden="1"/>
    </xf>
    <xf numFmtId="0" fontId="9" fillId="3" borderId="10" xfId="0" applyFont="1" applyFill="1" applyBorder="1" applyAlignment="1" applyProtection="1">
      <alignment horizontal="center" vertical="center" wrapText="1"/>
      <protection hidden="1"/>
    </xf>
    <xf numFmtId="0" fontId="9" fillId="3" borderId="11" xfId="0" applyFont="1" applyFill="1" applyBorder="1" applyAlignment="1" applyProtection="1">
      <alignment horizontal="center" vertical="center" wrapText="1"/>
      <protection hidden="1"/>
    </xf>
    <xf numFmtId="0" fontId="9" fillId="3" borderId="12" xfId="0" applyFont="1" applyFill="1" applyBorder="1" applyAlignment="1" applyProtection="1">
      <alignment horizontal="center" vertical="center" wrapText="1"/>
      <protection hidden="1"/>
    </xf>
    <xf numFmtId="0" fontId="9" fillId="2" borderId="6" xfId="0" applyFont="1" applyFill="1" applyBorder="1" applyAlignment="1" applyProtection="1">
      <alignment horizontal="center" vertical="center" wrapText="1"/>
      <protection hidden="1"/>
    </xf>
    <xf numFmtId="0" fontId="10" fillId="2" borderId="13" xfId="0" applyFont="1" applyFill="1" applyBorder="1" applyProtection="1">
      <protection hidden="1"/>
    </xf>
    <xf numFmtId="4" fontId="2" fillId="2" borderId="13" xfId="0" applyNumberFormat="1" applyFont="1" applyFill="1" applyBorder="1" applyProtection="1">
      <protection hidden="1"/>
    </xf>
    <xf numFmtId="3" fontId="2" fillId="2" borderId="13" xfId="0" applyNumberFormat="1" applyFont="1" applyFill="1" applyBorder="1" applyAlignment="1" applyProtection="1">
      <alignment horizontal="center"/>
      <protection hidden="1"/>
    </xf>
    <xf numFmtId="0" fontId="2" fillId="2" borderId="13" xfId="0" applyFont="1" applyFill="1" applyBorder="1" applyAlignment="1" applyProtection="1">
      <alignment horizontal="center"/>
      <protection hidden="1"/>
    </xf>
    <xf numFmtId="0" fontId="2" fillId="2" borderId="13" xfId="0" applyFont="1" applyFill="1" applyBorder="1" applyAlignment="1" applyProtection="1">
      <alignment horizontal="right"/>
      <protection hidden="1"/>
    </xf>
    <xf numFmtId="4" fontId="2" fillId="2" borderId="14" xfId="0" applyNumberFormat="1" applyFont="1" applyFill="1" applyBorder="1" applyProtection="1">
      <protection hidden="1"/>
    </xf>
    <xf numFmtId="4" fontId="2" fillId="2" borderId="6" xfId="0" applyNumberFormat="1" applyFont="1" applyFill="1" applyBorder="1" applyProtection="1">
      <protection hidden="1"/>
    </xf>
    <xf numFmtId="1" fontId="2" fillId="2" borderId="13" xfId="0" applyNumberFormat="1" applyFont="1" applyFill="1" applyBorder="1" applyAlignment="1" applyProtection="1">
      <alignment horizontal="center"/>
      <protection hidden="1"/>
    </xf>
    <xf numFmtId="2" fontId="2" fillId="2" borderId="13" xfId="0" applyNumberFormat="1" applyFont="1" applyFill="1" applyBorder="1" applyAlignment="1" applyProtection="1">
      <alignment horizontal="center"/>
      <protection hidden="1"/>
    </xf>
    <xf numFmtId="1" fontId="2" fillId="2" borderId="13" xfId="0" applyNumberFormat="1" applyFont="1" applyFill="1" applyBorder="1" applyAlignment="1" applyProtection="1">
      <alignment horizontal="right"/>
      <protection hidden="1"/>
    </xf>
    <xf numFmtId="3" fontId="2" fillId="2" borderId="13" xfId="0" applyNumberFormat="1" applyFont="1" applyFill="1" applyBorder="1" applyAlignment="1" applyProtection="1">
      <alignment horizontal="right"/>
      <protection hidden="1"/>
    </xf>
    <xf numFmtId="0" fontId="10" fillId="2" borderId="15" xfId="0" applyFont="1" applyFill="1" applyBorder="1" applyProtection="1">
      <protection hidden="1"/>
    </xf>
    <xf numFmtId="4" fontId="2" fillId="2" borderId="15" xfId="0" applyNumberFormat="1" applyFont="1" applyFill="1" applyBorder="1" applyProtection="1">
      <protection hidden="1"/>
    </xf>
    <xf numFmtId="0" fontId="2" fillId="2" borderId="15" xfId="0" applyFont="1" applyFill="1" applyBorder="1" applyAlignment="1" applyProtection="1">
      <alignment horizontal="center"/>
      <protection hidden="1"/>
    </xf>
    <xf numFmtId="0" fontId="2" fillId="2" borderId="15" xfId="0" applyFont="1" applyFill="1" applyBorder="1" applyAlignment="1" applyProtection="1">
      <alignment horizontal="right"/>
      <protection hidden="1"/>
    </xf>
    <xf numFmtId="4" fontId="2" fillId="2" borderId="16" xfId="0" applyNumberFormat="1" applyFont="1" applyFill="1" applyBorder="1" applyProtection="1">
      <protection hidden="1"/>
    </xf>
    <xf numFmtId="0" fontId="5" fillId="2" borderId="17" xfId="0" applyFont="1" applyFill="1" applyBorder="1" applyProtection="1">
      <protection hidden="1"/>
    </xf>
    <xf numFmtId="0" fontId="5" fillId="2" borderId="17" xfId="0" applyFont="1" applyFill="1" applyBorder="1" applyAlignment="1" applyProtection="1">
      <alignment horizontal="right"/>
      <protection hidden="1"/>
    </xf>
    <xf numFmtId="4" fontId="5" fillId="2" borderId="17" xfId="0" applyNumberFormat="1" applyFont="1" applyFill="1" applyBorder="1" applyProtection="1">
      <protection hidden="1"/>
    </xf>
    <xf numFmtId="4" fontId="5" fillId="2" borderId="6" xfId="0" applyNumberFormat="1" applyFont="1" applyFill="1" applyBorder="1" applyProtection="1">
      <protection hidden="1"/>
    </xf>
    <xf numFmtId="0" fontId="0" fillId="2" borderId="7" xfId="0" applyFill="1" applyBorder="1" applyProtection="1">
      <protection hidden="1"/>
    </xf>
    <xf numFmtId="0" fontId="0" fillId="2" borderId="8" xfId="0" applyFill="1" applyBorder="1" applyProtection="1">
      <protection hidden="1"/>
    </xf>
    <xf numFmtId="0" fontId="2" fillId="2" borderId="8" xfId="0" applyFont="1" applyFill="1" applyBorder="1" applyProtection="1">
      <protection hidden="1"/>
    </xf>
    <xf numFmtId="0" fontId="2" fillId="2" borderId="9" xfId="0" applyFont="1" applyFill="1" applyBorder="1" applyProtection="1">
      <protection hidden="1"/>
    </xf>
    <xf numFmtId="0" fontId="2" fillId="2" borderId="0" xfId="0" applyFont="1" applyFill="1" applyAlignment="1" applyProtection="1">
      <alignment horizontal="right"/>
      <protection hidden="1"/>
    </xf>
    <xf numFmtId="9" fontId="5" fillId="2" borderId="0" xfId="0" applyNumberFormat="1" applyFont="1" applyFill="1" applyAlignment="1" applyProtection="1">
      <alignment horizontal="center"/>
      <protection hidden="1"/>
    </xf>
    <xf numFmtId="9" fontId="11" fillId="2" borderId="0" xfId="0" applyNumberFormat="1" applyFont="1" applyFill="1" applyAlignment="1" applyProtection="1">
      <alignment horizontal="center"/>
      <protection hidden="1"/>
    </xf>
    <xf numFmtId="2" fontId="5" fillId="2" borderId="0" xfId="0" applyNumberFormat="1" applyFont="1" applyFill="1" applyAlignment="1" applyProtection="1">
      <alignment horizontal="center"/>
      <protection hidden="1"/>
    </xf>
    <xf numFmtId="9" fontId="2" fillId="2" borderId="0" xfId="0" applyNumberFormat="1" applyFont="1" applyFill="1" applyProtection="1">
      <protection hidden="1"/>
    </xf>
    <xf numFmtId="0" fontId="12" fillId="2" borderId="0" xfId="0" applyFont="1" applyFill="1" applyAlignment="1" applyProtection="1">
      <alignment horizontal="justify" vertical="justify" wrapText="1"/>
      <protection hidden="1"/>
    </xf>
    <xf numFmtId="0" fontId="13" fillId="2" borderId="0" xfId="0" applyFont="1" applyFill="1" applyAlignment="1" applyProtection="1">
      <alignment vertical="justify" wrapText="1"/>
      <protection hidden="1"/>
    </xf>
    <xf numFmtId="0" fontId="2" fillId="2" borderId="0" xfId="0" applyFont="1" applyFill="1" applyAlignment="1">
      <alignment horizontal="right"/>
    </xf>
    <xf numFmtId="9" fontId="2" fillId="2" borderId="0" xfId="0" applyNumberFormat="1" applyFont="1" applyFill="1"/>
    <xf numFmtId="0" fontId="2" fillId="2" borderId="0" xfId="0" applyFont="1" applyFill="1"/>
    <xf numFmtId="0" fontId="5" fillId="5" borderId="1" xfId="0" applyFont="1" applyFill="1" applyBorder="1" applyAlignment="1" applyProtection="1">
      <alignment horizontal="center"/>
      <protection locked="0"/>
    </xf>
    <xf numFmtId="0" fontId="0" fillId="0" borderId="0" xfId="0" applyProtection="1">
      <protection hidden="1"/>
    </xf>
    <xf numFmtId="0" fontId="0" fillId="5" borderId="0" xfId="0" applyFill="1" applyProtection="1">
      <protection hidden="1"/>
    </xf>
    <xf numFmtId="0" fontId="14" fillId="6" borderId="0" xfId="0" applyFont="1" applyFill="1" applyProtection="1">
      <protection hidden="1"/>
    </xf>
    <xf numFmtId="0" fontId="14" fillId="6" borderId="0" xfId="0" applyFont="1" applyFill="1" applyAlignment="1" applyProtection="1">
      <alignment horizontal="center" vertical="center"/>
      <protection hidden="1"/>
    </xf>
    <xf numFmtId="0" fontId="0" fillId="7" borderId="0" xfId="0" applyFill="1" applyAlignment="1" applyProtection="1">
      <alignment horizontal="right"/>
      <protection hidden="1"/>
    </xf>
    <xf numFmtId="0" fontId="1" fillId="2" borderId="0" xfId="0" applyFont="1" applyFill="1" applyAlignment="1" applyProtection="1">
      <alignment horizontal="center" vertical="center"/>
      <protection hidden="1"/>
    </xf>
    <xf numFmtId="0" fontId="7" fillId="2" borderId="2" xfId="0" applyFont="1" applyFill="1" applyBorder="1" applyAlignment="1" applyProtection="1">
      <alignment horizontal="left" vertical="top" wrapText="1"/>
      <protection hidden="1"/>
    </xf>
    <xf numFmtId="0" fontId="7" fillId="2" borderId="3" xfId="0" applyFont="1" applyFill="1" applyBorder="1" applyAlignment="1" applyProtection="1">
      <alignment horizontal="left" vertical="top" wrapText="1"/>
      <protection hidden="1"/>
    </xf>
    <xf numFmtId="0" fontId="4" fillId="2" borderId="3" xfId="0" applyFont="1" applyFill="1" applyBorder="1" applyAlignment="1" applyProtection="1">
      <alignment horizontal="center" vertical="top" wrapText="1"/>
      <protection hidden="1"/>
    </xf>
    <xf numFmtId="0" fontId="4" fillId="2" borderId="0" xfId="0" applyFont="1" applyFill="1" applyAlignment="1" applyProtection="1">
      <alignment horizontal="center" vertical="top" wrapText="1"/>
      <protection hidden="1"/>
    </xf>
    <xf numFmtId="0" fontId="4" fillId="2" borderId="8" xfId="0" applyFont="1" applyFill="1" applyBorder="1" applyAlignment="1" applyProtection="1">
      <alignment horizontal="center" vertical="top" wrapText="1"/>
      <protection hidden="1"/>
    </xf>
    <xf numFmtId="0" fontId="7" fillId="2" borderId="5" xfId="0" applyFont="1" applyFill="1" applyBorder="1" applyAlignment="1" applyProtection="1">
      <alignment horizontal="left" vertical="top" wrapText="1"/>
      <protection hidden="1"/>
    </xf>
    <xf numFmtId="0" fontId="7" fillId="2" borderId="0" xfId="0" applyFont="1" applyFill="1" applyAlignment="1" applyProtection="1">
      <alignment horizontal="left" vertical="top" wrapText="1"/>
      <protection hidden="1"/>
    </xf>
    <xf numFmtId="0" fontId="7" fillId="2" borderId="7" xfId="0" applyFont="1" applyFill="1" applyBorder="1" applyAlignment="1" applyProtection="1">
      <alignment horizontal="left" vertical="top" wrapText="1"/>
      <protection hidden="1"/>
    </xf>
    <xf numFmtId="0" fontId="7" fillId="2" borderId="8" xfId="0" applyFont="1" applyFill="1" applyBorder="1" applyAlignment="1" applyProtection="1">
      <alignment horizontal="left" vertical="top" wrapText="1"/>
      <protection hidden="1"/>
    </xf>
    <xf numFmtId="0" fontId="12" fillId="4" borderId="0" xfId="0" applyFont="1" applyFill="1" applyAlignment="1" applyProtection="1">
      <alignment horizontal="justify" vertical="justify" wrapText="1"/>
      <protection hidden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B6DEC4-27EF-466B-B83E-8EAB912509C8}">
  <dimension ref="A1:O35"/>
  <sheetViews>
    <sheetView tabSelected="1" topLeftCell="E1" zoomScale="85" zoomScaleNormal="85" workbookViewId="0">
      <selection activeCell="G5" sqref="G5"/>
    </sheetView>
  </sheetViews>
  <sheetFormatPr defaultColWidth="0" defaultRowHeight="14.4" zeroHeight="1" x14ac:dyDescent="0.3"/>
  <cols>
    <col min="1" max="4" width="3.88671875" style="7" customWidth="1"/>
    <col min="5" max="5" width="2.109375" style="7" customWidth="1"/>
    <col min="6" max="6" width="69.88671875" style="7" customWidth="1"/>
    <col min="7" max="7" width="9.88671875" style="7" customWidth="1"/>
    <col min="8" max="8" width="12.88671875" style="7" customWidth="1"/>
    <col min="9" max="9" width="13" style="7" customWidth="1"/>
    <col min="10" max="10" width="35.6640625" style="7" customWidth="1"/>
    <col min="11" max="11" width="16.33203125" style="7" customWidth="1"/>
    <col min="12" max="12" width="3.88671875" style="7" customWidth="1"/>
    <col min="13" max="13" width="6.44140625" style="7" customWidth="1"/>
    <col min="14" max="14" width="13.5546875" style="7" customWidth="1"/>
    <col min="15" max="15" width="8.88671875" style="7" hidden="1" customWidth="1"/>
    <col min="16" max="16384" width="8.88671875" style="7" hidden="1"/>
  </cols>
  <sheetData>
    <row r="1" spans="1:15" customForma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Format="1" x14ac:dyDescent="0.3">
      <c r="A2" s="1"/>
      <c r="B2" s="1"/>
      <c r="C2" s="1"/>
      <c r="D2" s="1"/>
      <c r="E2" s="1"/>
      <c r="F2" s="62" t="s">
        <v>0</v>
      </c>
      <c r="G2" s="62"/>
      <c r="H2" s="62"/>
      <c r="I2" s="62"/>
      <c r="J2" s="62"/>
      <c r="K2" s="62"/>
      <c r="L2" s="62"/>
      <c r="M2" s="62"/>
      <c r="N2" s="1"/>
      <c r="O2" s="1"/>
    </row>
    <row r="3" spans="1:15" customFormat="1" x14ac:dyDescent="0.3">
      <c r="A3" s="1"/>
      <c r="B3" s="1"/>
      <c r="C3" s="1"/>
      <c r="D3" s="1"/>
      <c r="E3" s="1"/>
      <c r="F3" s="62"/>
      <c r="G3" s="62"/>
      <c r="H3" s="62"/>
      <c r="I3" s="62"/>
      <c r="J3" s="62"/>
      <c r="K3" s="62"/>
      <c r="L3" s="62"/>
      <c r="M3" s="62"/>
      <c r="N3" s="2"/>
      <c r="O3" s="1"/>
    </row>
    <row r="4" spans="1:15" customFormat="1" ht="17.399999999999999" x14ac:dyDescent="0.3">
      <c r="A4" s="1"/>
      <c r="B4" s="1"/>
      <c r="C4" s="1"/>
      <c r="D4" s="1"/>
      <c r="E4" s="1"/>
      <c r="F4" s="3"/>
      <c r="G4" s="2"/>
      <c r="H4" s="2"/>
      <c r="I4" s="2"/>
      <c r="J4" s="2"/>
      <c r="K4" s="2"/>
      <c r="L4" s="2"/>
      <c r="M4" s="2"/>
      <c r="N4" s="2"/>
      <c r="O4" s="1"/>
    </row>
    <row r="5" spans="1:15" customFormat="1" x14ac:dyDescent="0.3">
      <c r="A5" s="1"/>
      <c r="B5" s="1"/>
      <c r="C5" s="1"/>
      <c r="D5" s="1"/>
      <c r="E5" s="1"/>
      <c r="F5" s="4" t="s">
        <v>1</v>
      </c>
      <c r="G5" s="56"/>
      <c r="H5" s="5"/>
      <c r="I5" s="5"/>
      <c r="J5" s="2"/>
      <c r="K5" s="2"/>
      <c r="L5" s="2"/>
      <c r="M5" s="2"/>
      <c r="N5" s="2"/>
      <c r="O5" s="1"/>
    </row>
    <row r="6" spans="1:15" customFormat="1" x14ac:dyDescent="0.3">
      <c r="A6" s="1"/>
      <c r="B6" s="1"/>
      <c r="C6" s="1"/>
      <c r="D6" s="1"/>
      <c r="E6" s="1"/>
      <c r="F6" s="4"/>
      <c r="G6" s="5"/>
      <c r="H6" s="5"/>
      <c r="I6" s="5"/>
      <c r="J6" s="2"/>
      <c r="K6" s="2"/>
      <c r="L6" s="2"/>
      <c r="M6" s="2"/>
      <c r="N6" s="2"/>
      <c r="O6" s="1"/>
    </row>
    <row r="7" spans="1:15" customFormat="1" x14ac:dyDescent="0.3">
      <c r="A7" s="1"/>
      <c r="B7" s="1"/>
      <c r="C7" s="1"/>
      <c r="D7" s="1"/>
      <c r="E7" s="1"/>
      <c r="F7" s="4" t="str" cm="1">
        <f t="array" ref="F7">IFERROR(_xlfn.IFS($G$5="FR","Indiquer le nb d'ETP demandé comme votre valeur cible :",$G$5="NL","Geef het aantal VTE aan dat u als uw streefwaarde wenst :"),"Indiquez d'abord votre rôle linguistique / Eerst uw taalrol invoeren aub")</f>
        <v>Indiquez d'abord votre rôle linguistique / Eerst uw taalrol invoeren aub</v>
      </c>
      <c r="G7" s="56"/>
      <c r="H7" s="6" t="str" cm="1">
        <f t="array" ref="H7">IFERROR(_xlfn.IFS($G$5="FR",IF(G7&lt;4,"Vous devez demander minimum 4 ETP !",IF(G7&gt;6,"Vous ne pouvez pas demander plus que 6 ETP","")),$G$5="NL",IF(G7&lt;4,"U moet minimum 4 VTE aanvragen!",IF(G7&gt;6,"U mag niet meer dan 6 VTE aanvragen",""))),"")</f>
        <v/>
      </c>
      <c r="I7" s="5"/>
      <c r="J7" s="7"/>
      <c r="K7" s="2"/>
      <c r="L7" s="2"/>
      <c r="M7" s="2"/>
      <c r="N7" s="2"/>
      <c r="O7" s="1"/>
    </row>
    <row r="8" spans="1:15" customFormat="1" x14ac:dyDescent="0.3">
      <c r="A8" s="1"/>
      <c r="B8" s="1"/>
      <c r="C8" s="1"/>
      <c r="D8" s="1"/>
      <c r="E8" s="1"/>
      <c r="F8" s="4"/>
      <c r="G8" s="8"/>
      <c r="H8" s="8"/>
      <c r="I8" s="8"/>
      <c r="J8" s="6"/>
      <c r="K8" s="2"/>
      <c r="L8" s="2"/>
      <c r="M8" s="2"/>
      <c r="N8" s="2"/>
      <c r="O8" s="1"/>
    </row>
    <row r="9" spans="1:15" customFormat="1" ht="14.4" customHeight="1" thickBot="1" x14ac:dyDescent="0.35">
      <c r="A9" s="1"/>
      <c r="B9" s="1"/>
      <c r="C9" s="1"/>
      <c r="D9" s="1"/>
      <c r="E9" s="1"/>
      <c r="F9" s="7"/>
      <c r="G9" s="7"/>
      <c r="H9" s="7"/>
      <c r="I9" s="7"/>
      <c r="J9" s="7"/>
      <c r="K9" s="7"/>
      <c r="L9" s="7"/>
      <c r="M9" s="9"/>
      <c r="N9" s="2"/>
      <c r="O9" s="1"/>
    </row>
    <row r="10" spans="1:15" customFormat="1" ht="14.4" customHeight="1" x14ac:dyDescent="0.3">
      <c r="A10" s="1"/>
      <c r="B10" s="1"/>
      <c r="C10" s="1"/>
      <c r="D10" s="1"/>
      <c r="E10" s="63" t="str">
        <f>IF(G5="","",IF($G$5="FR","Attention : les opérateurs doivent obligatoirement introduire une proposition pour le financement de minimum 4 à maximum 6 ETP. ","Opgelet: de operatoren zijn verplicht een voorstel in te dienen voor de financiering van minimaal 4 en maximaal 6 VTE. "))</f>
        <v/>
      </c>
      <c r="F10" s="64"/>
      <c r="G10" s="64"/>
      <c r="H10" s="64"/>
      <c r="I10" s="64"/>
      <c r="J10" s="64"/>
      <c r="K10" s="65" t="e" vm="1">
        <v>#VALUE!</v>
      </c>
      <c r="L10" s="10"/>
      <c r="M10" s="9"/>
      <c r="N10" s="2"/>
      <c r="O10" s="1"/>
    </row>
    <row r="11" spans="1:15" customFormat="1" ht="15.6" customHeight="1" x14ac:dyDescent="0.3">
      <c r="A11" s="1"/>
      <c r="B11" s="1"/>
      <c r="C11" s="1"/>
      <c r="D11" s="1"/>
      <c r="E11" s="68" t="str">
        <f>IF(G5="","",IF($G$5="FR","Seuls les ETP affectés directement à l’action seront éligibles pour le financement, avec une affectation au minimum de 30 % d’un equivalent temps plein.", "Enkel de VTE’s die rechtstreeks aan de actie worden toegewezen, komen in aanmerking voor financiering, met een minimale toewijzing van 30% van een voltijdsequivalent."))</f>
        <v/>
      </c>
      <c r="F11" s="69"/>
      <c r="G11" s="69"/>
      <c r="H11" s="69"/>
      <c r="I11" s="69"/>
      <c r="J11" s="69"/>
      <c r="K11" s="66"/>
      <c r="L11" s="11"/>
      <c r="M11" s="9"/>
      <c r="N11" s="2"/>
      <c r="O11" s="1"/>
    </row>
    <row r="12" spans="1:15" customFormat="1" ht="15" thickBot="1" x14ac:dyDescent="0.35">
      <c r="A12" s="1"/>
      <c r="B12" s="1"/>
      <c r="C12" s="1"/>
      <c r="D12" s="1"/>
      <c r="E12" s="70"/>
      <c r="F12" s="71"/>
      <c r="G12" s="71"/>
      <c r="H12" s="71"/>
      <c r="I12" s="71"/>
      <c r="J12" s="71"/>
      <c r="K12" s="67"/>
      <c r="L12" s="12"/>
      <c r="M12" s="9"/>
      <c r="N12" s="2"/>
      <c r="O12" s="1"/>
    </row>
    <row r="13" spans="1:15" customFormat="1" ht="15" thickBot="1" x14ac:dyDescent="0.35">
      <c r="A13" s="1"/>
      <c r="B13" s="1"/>
      <c r="C13" s="1"/>
      <c r="D13" s="1"/>
      <c r="E13" s="1"/>
      <c r="F13" s="4"/>
      <c r="G13" s="5"/>
      <c r="H13" s="5"/>
      <c r="I13" s="5"/>
      <c r="J13" s="6"/>
      <c r="K13" s="2"/>
      <c r="L13" s="2"/>
      <c r="M13" s="2"/>
      <c r="N13" s="2"/>
      <c r="O13" s="1"/>
    </row>
    <row r="14" spans="1:15" customFormat="1" ht="9.6" customHeight="1" x14ac:dyDescent="0.3">
      <c r="A14" s="1"/>
      <c r="B14" s="1"/>
      <c r="C14" s="1"/>
      <c r="D14" s="1"/>
      <c r="E14" s="13"/>
      <c r="F14" s="14"/>
      <c r="G14" s="14"/>
      <c r="H14" s="14"/>
      <c r="I14" s="14"/>
      <c r="J14" s="14"/>
      <c r="K14" s="14"/>
      <c r="L14" s="15"/>
      <c r="M14" s="2"/>
      <c r="N14" s="1"/>
    </row>
    <row r="15" spans="1:15" customFormat="1" ht="48" x14ac:dyDescent="0.3">
      <c r="A15" s="1"/>
      <c r="B15" s="1"/>
      <c r="C15" s="1"/>
      <c r="D15" s="1"/>
      <c r="E15" s="16"/>
      <c r="F15" s="17" t="str" cm="1">
        <f t="array" ref="F15">_xlfn.IFS($G$5="FR","Libellé de l'indicateur",$G$5="NL","Benaming van de indicator",$G$5="","")</f>
        <v/>
      </c>
      <c r="G15" s="18" t="str" cm="1">
        <f t="array" ref="G15">_xlfn.IFS($G$5="FR","Coût unitaire",$G$5="NL","Eenheids-kost",$G$5="","")</f>
        <v/>
      </c>
      <c r="H15" s="18" t="str" cm="1">
        <f t="array" ref="H15">_xlfn.IFS($G$5="FR","Valeur cible par ETP",$G$5="NL","Streefwaarde per VTE",$G$5="","")</f>
        <v/>
      </c>
      <c r="I15" s="18" t="str" cm="1">
        <f t="array" ref="I15">_xlfn.IFS($G$5="FR","Valeur cible par ETP avec "&amp;TEXT($G$24*100,"##")&amp;" % de déperdition",$G$5="NL","Streefwaarde per VTE met "&amp;TEXT($G$24*100,"##")&amp;" % uitval",$G$5="","")</f>
        <v/>
      </c>
      <c r="J15" s="19" t="str">
        <f>IF(G5="NL","Berekening",IF(G5="FR","Formule",""))</f>
        <v/>
      </c>
      <c r="K15" s="20" t="str" cm="1">
        <f t="array" ref="K15">_xlfn.IFS($G$5="FR","Montant maximal de la subvention demandé par l'opérateur",$G$5="NL","Maximaal aangevraagde subsidiebedrag door de operator",$G$5="","")</f>
        <v/>
      </c>
      <c r="L15" s="21"/>
      <c r="M15" s="2"/>
      <c r="N15" s="1"/>
    </row>
    <row r="16" spans="1:15" customFormat="1" x14ac:dyDescent="0.3">
      <c r="A16" s="1"/>
      <c r="B16" s="1"/>
      <c r="C16" s="1"/>
      <c r="D16" s="1"/>
      <c r="E16" s="16"/>
      <c r="F16" s="22" t="str" cm="1">
        <f t="array" ref="F16">_xlfn.IFS($G$5="FR","1. Analyse de la demande et outillage",$G$5="NL","1. Analyse van de vraag en ter beschikking stellen van tools",$G$5="","")</f>
        <v/>
      </c>
      <c r="G16" s="23" t="str">
        <f>IF(F16="","",Input!B2)</f>
        <v/>
      </c>
      <c r="H16" s="24" t="str">
        <f>IF(G16="","",Input!C2)</f>
        <v/>
      </c>
      <c r="I16" s="25" t="str">
        <f>+H16</f>
        <v/>
      </c>
      <c r="J16" s="26" t="str">
        <f>IF(F16="","",IF($G$5="NL",(TEXT($G$7,"#,00")&amp;" VTE x ("&amp;TEXT(G16,"###,00 €")&amp;" x "&amp;TEXT(H16,"###")&amp;")"),(TEXT($G$7,"#,00")&amp;" ETP x ("&amp;TEXT(G16,"###,00 €")&amp;" x "&amp;TEXT(H16,"###")&amp;")")))</f>
        <v/>
      </c>
      <c r="K16" s="27" t="str">
        <f>IF(F16="","",$G$7*G16*H16)</f>
        <v/>
      </c>
      <c r="L16" s="28"/>
      <c r="M16" s="2"/>
      <c r="N16" s="1"/>
    </row>
    <row r="17" spans="1:15" customFormat="1" x14ac:dyDescent="0.3">
      <c r="A17" s="1"/>
      <c r="B17" s="1"/>
      <c r="C17" s="1"/>
      <c r="D17" s="1"/>
      <c r="E17" s="16"/>
      <c r="F17" s="22" t="str" cm="1">
        <f t="array" ref="F17">_xlfn.IFS($G$5="FR","2. Recherche d'emploi, de formation ou de stage",$G$5="NL","2. Zoektocht naar werk, opleiding of stage",$G$5="","")</f>
        <v/>
      </c>
      <c r="G17" s="23" t="str">
        <f>IF(F17="","",Input!B3)</f>
        <v/>
      </c>
      <c r="H17" s="29" t="str">
        <f>IF(G17="","",Input!C3)</f>
        <v/>
      </c>
      <c r="I17" s="30" t="str">
        <f>IF(G24="",TEXT(H17,"###"),(+(100%-G24)*H17))</f>
        <v/>
      </c>
      <c r="J17" s="31" t="str">
        <f>IF(F17="","",IF($G$5="NL",(TEXT($G$7,"#,00")&amp;" VTE x ("&amp;TEXT(G17,"###,00 €")&amp;" x "&amp;TEXT(H17,"###")&amp;" x "&amp;TEXT(H24,"0,00")&amp;")"),(TEXT($G$7,"#0,00")&amp;" ETP x ("&amp;TEXT(G17,"###,00 €")&amp;" x "&amp;TEXT(H17,"###")&amp;" x "&amp;TEXT($H$24,"0,00")&amp;")")))</f>
        <v/>
      </c>
      <c r="K17" s="27" t="str">
        <f>IF(F17="","",IF(G25="",0,$G$7*G17*G25))</f>
        <v/>
      </c>
      <c r="L17" s="28"/>
      <c r="M17" s="2"/>
      <c r="N17" s="1"/>
    </row>
    <row r="18" spans="1:15" customFormat="1" x14ac:dyDescent="0.3">
      <c r="A18" s="1"/>
      <c r="B18" s="1"/>
      <c r="C18" s="1"/>
      <c r="D18" s="1"/>
      <c r="E18" s="16"/>
      <c r="F18" s="22" t="str" cm="1">
        <f t="array" ref="F18">_xlfn.IFS($G$5="FR","3. Détermination Projet Professionnel",$G$5="NL","3. Bepaling van het beroepsproject",$G$5="","")</f>
        <v/>
      </c>
      <c r="G18" s="23" t="str">
        <f>IF(F18="","",Input!B4)</f>
        <v/>
      </c>
      <c r="H18" s="24" t="str">
        <f>IF(G18="","",Input!C4)</f>
        <v/>
      </c>
      <c r="I18" s="24" t="str">
        <f>+H18</f>
        <v/>
      </c>
      <c r="J18" s="32" t="str">
        <f>IF(F18="","",IF($G$5="NL",(TEXT($G$7,"#,00")&amp;" VTE x ("&amp;TEXT(G18,"###,00 €")&amp;" x "&amp;TEXT(H18,"###")&amp;")"),(TEXT($G$7,"#,00")&amp;" ETP x ("&amp;TEXT(G18,"###,00 €")&amp;" x "&amp;TEXT(H18,"###")&amp;")")))</f>
        <v/>
      </c>
      <c r="K18" s="27" t="str">
        <f>IF(F18="","",$G$7*G18*H18)</f>
        <v/>
      </c>
      <c r="L18" s="28"/>
      <c r="M18" s="2"/>
      <c r="N18" s="1"/>
    </row>
    <row r="19" spans="1:15" customFormat="1" x14ac:dyDescent="0.3">
      <c r="A19" s="1"/>
      <c r="B19" s="1"/>
      <c r="C19" s="1"/>
      <c r="D19" s="1"/>
      <c r="E19" s="16"/>
      <c r="F19" s="22" t="str" cm="1">
        <f t="array" ref="F19">_xlfn.IFS($G$5="FR","4. Réalisation et téléchargement d'un CV dans MyActiris",$G$5="NL","4. Opstellen en uploaden van een CV in MyActiris",$G$5="","")</f>
        <v/>
      </c>
      <c r="G19" s="23" t="str">
        <f>IF(F19="","",Input!B5)</f>
        <v/>
      </c>
      <c r="H19" s="25" t="str">
        <f>IF(G19="","",Input!C5)</f>
        <v/>
      </c>
      <c r="I19" s="25" t="str">
        <f>+H19</f>
        <v/>
      </c>
      <c r="J19" s="26" t="str">
        <f>IF(F19="","",IF($G$5="NL",(TEXT($G$7,"#,00")&amp;" VTE x ("&amp;TEXT(G19,"###,00 €")&amp;" x "&amp;TEXT(H19,"###")&amp;")"),(TEXT($G$7,"#,00")&amp;" ETP x ("&amp;TEXT(G19,"###,00 €")&amp;" x "&amp;TEXT(H19,"###")&amp;")")))</f>
        <v/>
      </c>
      <c r="K19" s="27" t="str">
        <f>IF(F19="","",$G$7*G19*H19)</f>
        <v/>
      </c>
      <c r="L19" s="28"/>
      <c r="M19" s="2"/>
      <c r="N19" s="1"/>
    </row>
    <row r="20" spans="1:15" customFormat="1" ht="15" thickBot="1" x14ac:dyDescent="0.35">
      <c r="A20" s="1"/>
      <c r="B20" s="1"/>
      <c r="C20" s="1"/>
      <c r="D20" s="1"/>
      <c r="E20" s="16"/>
      <c r="F20" s="33" t="str" cm="1">
        <f t="array" ref="F20">_xlfn.IFS($G$5="FR","5. Réalisation et téléchargement d'une lettre de motivation dans MyActiris",$G$5="NL","5. Opstellen en uploaden van een motivatiebrief in MyActiris",$G$5="","")</f>
        <v/>
      </c>
      <c r="G20" s="34" t="str">
        <f>IF(F20="","",Input!B6)</f>
        <v/>
      </c>
      <c r="H20" s="35" t="str">
        <f>IF(G20="","",Input!C6)</f>
        <v/>
      </c>
      <c r="I20" s="35" t="str">
        <f>+H20</f>
        <v/>
      </c>
      <c r="J20" s="36" t="str">
        <f>IF(F20="","",IF($G$5="NL",(TEXT($G$7,"#,00")&amp;" VTE x ("&amp;TEXT(G20,"###,00 €")&amp;" x "&amp;TEXT(H20,"###")&amp;")"),(TEXT($G$7,"#,00")&amp;" ETP x ("&amp;TEXT(G20,"###,00 €")&amp;" x "&amp;TEXT(H20,"###")&amp;")")))</f>
        <v/>
      </c>
      <c r="K20" s="37" t="str">
        <f>IF(F20="","",$G$7*G20*H20)</f>
        <v/>
      </c>
      <c r="L20" s="28"/>
      <c r="M20" s="2"/>
      <c r="N20" s="1"/>
    </row>
    <row r="21" spans="1:15" customFormat="1" ht="15" thickTop="1" x14ac:dyDescent="0.3">
      <c r="A21" s="1"/>
      <c r="B21" s="1"/>
      <c r="C21" s="1"/>
      <c r="D21" s="1"/>
      <c r="E21" s="16"/>
      <c r="F21" s="38"/>
      <c r="G21" s="38"/>
      <c r="H21" s="38"/>
      <c r="I21" s="38"/>
      <c r="J21" s="39" t="str" cm="1">
        <f t="array" ref="J21">IFERROR(_xlfn.IFS($G$5="FR","Le montant maximal pour "&amp;TEXT($G$7,"#.###,00")&amp;" ETP est de : ",$G$5="NL","Het maximale bedrag voor "&amp;TEXT($G$7,"#.###,00")&amp;" VTE bedraagt :"),"")</f>
        <v/>
      </c>
      <c r="K21" s="40">
        <f>SUM(K16:K20)</f>
        <v>0</v>
      </c>
      <c r="L21" s="41"/>
      <c r="M21" s="2"/>
      <c r="N21" s="1"/>
    </row>
    <row r="22" spans="1:15" customFormat="1" ht="8.4" customHeight="1" thickBot="1" x14ac:dyDescent="0.35">
      <c r="A22" s="1"/>
      <c r="B22" s="1"/>
      <c r="C22" s="1"/>
      <c r="D22" s="1"/>
      <c r="E22" s="42"/>
      <c r="F22" s="43"/>
      <c r="G22" s="43"/>
      <c r="H22" s="43"/>
      <c r="I22" s="43"/>
      <c r="J22" s="44"/>
      <c r="K22" s="44"/>
      <c r="L22" s="45"/>
      <c r="M22" s="2"/>
      <c r="N22" s="1"/>
    </row>
    <row r="23" spans="1:15" customFormat="1" x14ac:dyDescent="0.3">
      <c r="A23" s="1"/>
      <c r="B23" s="1"/>
      <c r="C23" s="1"/>
      <c r="D23" s="1"/>
      <c r="E23" s="1"/>
      <c r="F23" s="1"/>
      <c r="G23" s="1"/>
      <c r="H23" s="1"/>
      <c r="I23" s="1"/>
      <c r="J23" s="2"/>
      <c r="K23" s="2"/>
      <c r="L23" s="2"/>
      <c r="M23" s="2"/>
      <c r="N23" s="2"/>
      <c r="O23" s="1"/>
    </row>
    <row r="24" spans="1:15" customFormat="1" x14ac:dyDescent="0.3">
      <c r="A24" s="1"/>
      <c r="B24" s="1"/>
      <c r="C24" s="1"/>
      <c r="D24" s="1"/>
      <c r="E24" s="1"/>
      <c r="F24" s="46" t="str" cm="1">
        <f t="array" ref="F24">IFERROR(_xlfn.IFS($G$5="FR","Note: Taux de déperdition dans la phase 2 est estimé à :",$G$5="NL","Opmerking : Uitvalpercentage in fase 2 is geraamd op :"),"")</f>
        <v/>
      </c>
      <c r="G24" s="47" t="str">
        <f>IF(F24="","",10%)</f>
        <v/>
      </c>
      <c r="H24" s="48" t="str">
        <f>IF(G24="","",100%-G24)</f>
        <v/>
      </c>
      <c r="I24" s="47"/>
      <c r="J24" s="7"/>
      <c r="K24" s="2"/>
      <c r="L24" s="2"/>
      <c r="M24" s="2"/>
      <c r="N24" s="2"/>
      <c r="O24" s="1"/>
    </row>
    <row r="25" spans="1:15" customFormat="1" x14ac:dyDescent="0.3">
      <c r="A25" s="1"/>
      <c r="B25" s="1"/>
      <c r="C25" s="1"/>
      <c r="D25" s="1"/>
      <c r="E25" s="1"/>
      <c r="F25" s="46" t="str">
        <f>IF(G5="NL","De streefwaarde/VTE voor fase 2 wordt :",IF(G5="FR","La valeur cible / ETP devient :",""))</f>
        <v/>
      </c>
      <c r="G25" s="49" t="str">
        <f>IF(F25="","",H17*(100%-G24))</f>
        <v/>
      </c>
      <c r="H25" s="49"/>
      <c r="I25" s="49"/>
      <c r="J25" s="2"/>
      <c r="K25" s="2"/>
      <c r="L25" s="2"/>
      <c r="M25" s="2"/>
      <c r="N25" s="2"/>
      <c r="O25" s="1"/>
    </row>
    <row r="26" spans="1:15" customFormat="1" x14ac:dyDescent="0.3">
      <c r="A26" s="1"/>
      <c r="B26" s="1"/>
      <c r="C26" s="1"/>
      <c r="D26" s="1"/>
      <c r="E26" s="1"/>
      <c r="F26" s="46"/>
      <c r="G26" s="50"/>
      <c r="H26" s="50"/>
      <c r="I26" s="50"/>
      <c r="J26" s="2"/>
      <c r="K26" s="2"/>
      <c r="L26" s="2"/>
      <c r="M26" s="2"/>
      <c r="N26" s="2"/>
      <c r="O26" s="1"/>
    </row>
    <row r="27" spans="1:15" customFormat="1" ht="14.4" customHeight="1" x14ac:dyDescent="0.3">
      <c r="A27" s="1"/>
      <c r="B27" s="1"/>
      <c r="C27" s="1"/>
      <c r="D27" s="1"/>
      <c r="E27" s="1"/>
      <c r="F27" s="72" t="str" cm="1">
        <f t="array" ref="F27">IFERROR(_xlfn.IFS(G5="NL","Door de hierboven omkaderde tabel als afbeelding te kopiëren en in uw kandidaatsdossier op te nemen, beperkt u het risico op fouten !",G5="FR","En copiant le tableau encadré ci-dessus sous forme d’image et en l’intégrant à votre dossier de candidature, vous réduisez le risque d’erreurs !"),"")</f>
        <v/>
      </c>
      <c r="G27" s="72"/>
      <c r="H27" s="72"/>
      <c r="I27" s="72"/>
      <c r="J27" s="72"/>
      <c r="K27" s="72"/>
      <c r="L27" s="72"/>
      <c r="M27" s="51"/>
      <c r="N27" s="2"/>
      <c r="O27" s="1"/>
    </row>
    <row r="28" spans="1:15" customFormat="1" ht="14.4" customHeight="1" x14ac:dyDescent="0.3">
      <c r="A28" s="1"/>
      <c r="B28" s="1"/>
      <c r="C28" s="1"/>
      <c r="D28" s="1"/>
      <c r="E28" s="1"/>
      <c r="F28" s="72"/>
      <c r="G28" s="72"/>
      <c r="H28" s="72"/>
      <c r="I28" s="72"/>
      <c r="J28" s="72"/>
      <c r="K28" s="72"/>
      <c r="L28" s="72"/>
      <c r="M28" s="51"/>
      <c r="N28" s="2"/>
      <c r="O28" s="1"/>
    </row>
    <row r="29" spans="1:15" customFormat="1" ht="14.4" customHeight="1" x14ac:dyDescent="0.3">
      <c r="A29" s="1"/>
      <c r="B29" s="1"/>
      <c r="C29" s="1"/>
      <c r="D29" s="1"/>
      <c r="E29" s="1"/>
      <c r="F29" s="72"/>
      <c r="G29" s="72"/>
      <c r="H29" s="72"/>
      <c r="I29" s="72"/>
      <c r="J29" s="72"/>
      <c r="K29" s="72"/>
      <c r="L29" s="72"/>
      <c r="M29" s="51"/>
      <c r="N29" s="2"/>
      <c r="O29" s="1"/>
    </row>
    <row r="30" spans="1:15" customFormat="1" ht="14.4" customHeight="1" x14ac:dyDescent="0.3">
      <c r="A30" s="1"/>
      <c r="B30" s="1"/>
      <c r="C30" s="1"/>
      <c r="D30" s="1"/>
      <c r="E30" s="1"/>
      <c r="F30" s="52"/>
      <c r="G30" s="52"/>
      <c r="H30" s="52"/>
      <c r="I30" s="52"/>
      <c r="J30" s="52"/>
      <c r="K30" s="52"/>
      <c r="L30" s="52"/>
      <c r="M30" s="52"/>
      <c r="N30" s="2"/>
      <c r="O30" s="1"/>
    </row>
    <row r="31" spans="1:15" customFormat="1" ht="14.4" customHeight="1" x14ac:dyDescent="0.3">
      <c r="A31" s="1"/>
      <c r="B31" s="1"/>
      <c r="C31" s="1"/>
      <c r="D31" s="1"/>
      <c r="E31" s="1"/>
      <c r="F31" s="52"/>
      <c r="G31" s="52"/>
      <c r="H31" s="52"/>
      <c r="I31" s="52"/>
      <c r="J31" s="52"/>
      <c r="K31" s="52"/>
      <c r="L31" s="52"/>
      <c r="M31" s="52"/>
      <c r="N31" s="2"/>
      <c r="O31" s="1"/>
    </row>
    <row r="32" spans="1:15" customFormat="1" hidden="1" x14ac:dyDescent="0.3">
      <c r="A32" s="7"/>
      <c r="B32" s="7"/>
      <c r="C32" s="7"/>
      <c r="D32" s="7"/>
      <c r="E32" s="7"/>
      <c r="F32" s="53"/>
      <c r="G32" s="54"/>
      <c r="H32" s="54"/>
      <c r="I32" s="54"/>
      <c r="J32" s="55"/>
      <c r="K32" s="55"/>
      <c r="L32" s="55"/>
      <c r="M32" s="55"/>
      <c r="N32" s="55"/>
      <c r="O32" s="7"/>
    </row>
    <row r="33" spans="1:15" customFormat="1" hidden="1" x14ac:dyDescent="0.3">
      <c r="A33" s="7"/>
      <c r="B33" s="7"/>
      <c r="C33" s="7"/>
      <c r="D33" s="7"/>
      <c r="E33" s="7"/>
      <c r="F33" s="53"/>
      <c r="G33" s="54"/>
      <c r="H33" s="54"/>
      <c r="I33" s="54"/>
      <c r="J33" s="55"/>
      <c r="K33" s="55"/>
      <c r="L33" s="55"/>
      <c r="M33" s="55"/>
      <c r="N33" s="55"/>
      <c r="O33" s="7"/>
    </row>
    <row r="34" spans="1:15" customFormat="1" hidden="1" x14ac:dyDescent="0.3">
      <c r="A34" s="7"/>
      <c r="B34" s="7"/>
      <c r="C34" s="7"/>
      <c r="D34" s="7"/>
      <c r="E34" s="7"/>
      <c r="F34" s="53"/>
      <c r="G34" s="54"/>
      <c r="H34" s="54"/>
      <c r="I34" s="54"/>
      <c r="J34" s="55"/>
      <c r="K34" s="55"/>
      <c r="L34" s="55"/>
      <c r="M34" s="55"/>
      <c r="N34" s="55"/>
      <c r="O34" s="7"/>
    </row>
    <row r="35" spans="1:15" customFormat="1" hidden="1" x14ac:dyDescent="0.3">
      <c r="A35" s="7"/>
      <c r="B35" s="7"/>
      <c r="C35" s="7"/>
      <c r="D35" s="7"/>
      <c r="E35" s="7"/>
      <c r="F35" s="55"/>
      <c r="G35" s="55"/>
      <c r="H35" s="55"/>
      <c r="I35" s="55"/>
      <c r="J35" s="55"/>
      <c r="K35" s="55"/>
      <c r="L35" s="55"/>
      <c r="M35" s="55"/>
      <c r="N35" s="55"/>
      <c r="O35" s="7"/>
    </row>
  </sheetData>
  <sheetProtection algorithmName="SHA-512" hashValue="YuqehI3OfnYSVBl+1cS/AMw/ydEfv78ljnqEO8HBQcBgvgFlsYr+LxX7WhO/OxvXQaSQy885xzkEivS+zbNBmg==" saltValue="Dfu9NFyHak+Np95Eq9i+RQ==" spinCount="100000" sheet="1" objects="1" scenarios="1"/>
  <mergeCells count="5">
    <mergeCell ref="F2:M3"/>
    <mergeCell ref="E10:J10"/>
    <mergeCell ref="K10:K12"/>
    <mergeCell ref="E11:J12"/>
    <mergeCell ref="F27:L29"/>
  </mergeCells>
  <dataValidations count="1">
    <dataValidation type="list" allowBlank="1" showInputMessage="1" showErrorMessage="1" sqref="G5" xr:uid="{4D11B7EB-C8DF-421C-94D9-6CEE2FC59360}">
      <formula1>"NL,FR"</formula1>
    </dataValidation>
  </dataValidations>
  <pageMargins left="0.7" right="0.7" top="0.75" bottom="0.75" header="0.3" footer="0.3"/>
  <ignoredErrors>
    <ignoredError sqref="I17 J17:K17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E29F7C-A76A-4A07-B60B-147E95D43092}">
  <dimension ref="A1:C21"/>
  <sheetViews>
    <sheetView workbookViewId="0">
      <selection activeCell="A2" sqref="A2:A6"/>
    </sheetView>
  </sheetViews>
  <sheetFormatPr defaultColWidth="0" defaultRowHeight="14.4" zeroHeight="1" x14ac:dyDescent="0.3"/>
  <cols>
    <col min="1" max="1" width="24.21875" bestFit="1" customWidth="1"/>
    <col min="2" max="3" width="8.88671875" customWidth="1"/>
    <col min="4" max="16384" width="8.88671875" hidden="1"/>
  </cols>
  <sheetData>
    <row r="1" spans="1:3" x14ac:dyDescent="0.3">
      <c r="A1" s="59" t="s">
        <v>7</v>
      </c>
      <c r="B1" s="60" t="s">
        <v>8</v>
      </c>
      <c r="C1" s="60" t="s">
        <v>9</v>
      </c>
    </row>
    <row r="2" spans="1:3" x14ac:dyDescent="0.3">
      <c r="A2" s="61" t="s">
        <v>2</v>
      </c>
      <c r="B2" s="58">
        <v>324.73</v>
      </c>
      <c r="C2" s="58">
        <v>105</v>
      </c>
    </row>
    <row r="3" spans="1:3" x14ac:dyDescent="0.3">
      <c r="A3" s="61" t="s">
        <v>3</v>
      </c>
      <c r="B3" s="58">
        <v>492.95</v>
      </c>
      <c r="C3" s="58">
        <v>105</v>
      </c>
    </row>
    <row r="4" spans="1:3" x14ac:dyDescent="0.3">
      <c r="A4" s="61" t="s">
        <v>4</v>
      </c>
      <c r="B4" s="58">
        <v>312.39</v>
      </c>
      <c r="C4" s="58">
        <v>24</v>
      </c>
    </row>
    <row r="5" spans="1:3" x14ac:dyDescent="0.3">
      <c r="A5" s="61" t="s">
        <v>5</v>
      </c>
      <c r="B5" s="58">
        <v>109.34</v>
      </c>
      <c r="C5" s="58">
        <v>30</v>
      </c>
    </row>
    <row r="6" spans="1:3" x14ac:dyDescent="0.3">
      <c r="A6" s="61" t="s">
        <v>6</v>
      </c>
      <c r="B6" s="58">
        <v>109.34</v>
      </c>
      <c r="C6" s="58">
        <v>20</v>
      </c>
    </row>
    <row r="7" spans="1:3" hidden="1" x14ac:dyDescent="0.3">
      <c r="A7" s="57"/>
      <c r="B7" s="57"/>
      <c r="C7" s="57"/>
    </row>
    <row r="8" spans="1:3" hidden="1" x14ac:dyDescent="0.3">
      <c r="A8" s="57"/>
      <c r="B8" s="57"/>
      <c r="C8" s="57"/>
    </row>
    <row r="9" spans="1:3" hidden="1" x14ac:dyDescent="0.3">
      <c r="A9" s="57"/>
      <c r="B9" s="57"/>
      <c r="C9" s="57"/>
    </row>
    <row r="17" customFormat="1" hidden="1" x14ac:dyDescent="0.3"/>
    <row r="18" customFormat="1" hidden="1" x14ac:dyDescent="0.3"/>
    <row r="19" customFormat="1" hidden="1" x14ac:dyDescent="0.3"/>
    <row r="20" customFormat="1" hidden="1" x14ac:dyDescent="0.3"/>
    <row r="21" customFormat="1" hidden="1" x14ac:dyDescent="0.3"/>
  </sheetData>
  <sheetProtection algorithmName="SHA-512" hashValue="o/JtcfV+qFV/8yyWCiHiqVKPEQvFyrcfU9jEiAva/BS7Cyk8d+q80Nk823kNOhxUFrtDgZclFb/4vsS++nbr3Q==" saltValue="+o8P2Omfdr3aXXbz2MqL2w==" spinCount="100000" sheet="1" objects="1" scenarios="1" selectLockedCells="1" selectUnlockedCells="1"/>
  <phoneticPr fontId="1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Simul Opérateur</vt:lpstr>
      <vt:lpstr>Input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Nicolas D'HONDT</dc:creator>
  <cp:lastModifiedBy>Nicolas D'HONDT</cp:lastModifiedBy>
  <dcterms:created xsi:type="dcterms:W3CDTF">2025-06-03T16:05:47Z</dcterms:created>
  <dcterms:modified xsi:type="dcterms:W3CDTF">2025-06-14T10:26:58Z</dcterms:modified>
</cp:coreProperties>
</file>