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lai\Desktop\MAI 2020\Caractéristiques des communes de la Région bruxelloise\"/>
    </mc:Choice>
  </mc:AlternateContent>
  <bookViews>
    <workbookView xWindow="3780" yWindow="0" windowWidth="27540" windowHeight="13020" tabRatio="808"/>
  </bookViews>
  <sheets>
    <sheet name="F" sheetId="53" r:id="rId1"/>
    <sheet name="F.1.1" sheetId="67" r:id="rId2"/>
    <sheet name="F.1.2" sheetId="61" r:id="rId3"/>
    <sheet name="F.1.3" sheetId="68" r:id="rId4"/>
    <sheet name="F.2.1" sheetId="34" r:id="rId5"/>
    <sheet name="F.2.2" sheetId="51" r:id="rId6"/>
    <sheet name="F.2.2.1" sheetId="54" r:id="rId7"/>
    <sheet name="F.2.2.2" sheetId="55" r:id="rId8"/>
    <sheet name="F.2.2.3" sheetId="56" r:id="rId9"/>
    <sheet name="F.2.2.4" sheetId="57" r:id="rId10"/>
    <sheet name="F.3.1" sheetId="58" r:id="rId11"/>
    <sheet name="F.3.2" sheetId="59" r:id="rId12"/>
    <sheet name="F.4.1" sheetId="69" r:id="rId13"/>
    <sheet name="F.4.2" sheetId="70" r:id="rId14"/>
    <sheet name="F.4.3" sheetId="71" r:id="rId15"/>
    <sheet name="F.5.1" sheetId="72" r:id="rId16"/>
    <sheet name="F.5.2" sheetId="73" r:id="rId17"/>
    <sheet name="F.5.3" sheetId="74" r:id="rId18"/>
    <sheet name="F.6.1" sheetId="65" r:id="rId19"/>
    <sheet name="F.6.2" sheetId="49" r:id="rId20"/>
  </sheets>
  <externalReferences>
    <externalReference r:id="rId21"/>
  </externalReferences>
  <definedNames>
    <definedName name="A._Kerncijfers" localSheetId="3">[1]A!#REF!</definedName>
    <definedName name="A._Kerncijfers">[1]A!#REF!</definedName>
    <definedName name="_xlnm.Database" localSheetId="3">#REF!</definedName>
    <definedName name="_xlnm.Database" localSheetId="18">#REF!</definedName>
    <definedName name="_xlnm.Database" localSheetId="19">#REF!</definedName>
    <definedName name="_xlnm.Database">#REF!</definedName>
    <definedName name="_xlnm.Print_Titles" localSheetId="1">F.1.1!$1:$5</definedName>
    <definedName name="_xlnm.Print_Titles" localSheetId="2">F.1.2!$1:$5</definedName>
    <definedName name="_xlnm.Print_Titles" localSheetId="3">F.1.3!$1:$5</definedName>
    <definedName name="_xlnm.Print_Titles" localSheetId="4">F.2.1!$A:$A,F.2.1!$1:$5</definedName>
    <definedName name="_xlnm.Print_Titles" localSheetId="5">F.2.2!$1:$5</definedName>
    <definedName name="_xlnm.Print_Titles" localSheetId="6">F.2.2.1!$1:$5</definedName>
    <definedName name="_xlnm.Print_Titles" localSheetId="7">F.2.2.2!$1:$5</definedName>
    <definedName name="_xlnm.Print_Titles" localSheetId="8">F.2.2.3!$1:$5</definedName>
    <definedName name="_xlnm.Print_Titles" localSheetId="9">F.2.2.4!$1:$5</definedName>
    <definedName name="_xlnm.Print_Titles" localSheetId="10">F.3.1!$1:$5</definedName>
    <definedName name="_xlnm.Print_Titles" localSheetId="11">F.3.2!$1:$5</definedName>
    <definedName name="_xlnm.Print_Titles" localSheetId="12">F.4.1!$1:$5</definedName>
    <definedName name="_xlnm.Print_Titles" localSheetId="13">F.4.2!$1:$5</definedName>
    <definedName name="_xlnm.Print_Titles" localSheetId="14">F.4.3!$1:$5</definedName>
    <definedName name="_xlnm.Print_Titles" localSheetId="15">F.5.1!$1:$5</definedName>
    <definedName name="_xlnm.Print_Titles" localSheetId="16">F.5.2!$1:$5</definedName>
    <definedName name="_xlnm.Print_Titles" localSheetId="17">F.5.3!$1:$5</definedName>
    <definedName name="_xlnm.Print_Titles" localSheetId="18">F.6.1!$1:$5</definedName>
    <definedName name="_xlnm.Print_Titles" localSheetId="19">F.6.2!$1:$5</definedName>
    <definedName name="Query1" localSheetId="3">#REF!</definedName>
    <definedName name="Query1">#REF!</definedName>
    <definedName name="_xlnm.Print_Area" localSheetId="0">F!$A$1:$H$63</definedName>
    <definedName name="_xlnm.Print_Area" localSheetId="1">F.1.1!$A$1:$O$93</definedName>
    <definedName name="_xlnm.Print_Area" localSheetId="2">F.1.2!$A$1:$I$67</definedName>
    <definedName name="_xlnm.Print_Area" localSheetId="3">F.1.3!$A$1:$I$44</definedName>
    <definedName name="_xlnm.Print_Area" localSheetId="4">F.2.1!$A$1:$AF$80</definedName>
    <definedName name="_xlnm.Print_Area" localSheetId="5">F.2.2!$A$1:$L$55</definedName>
    <definedName name="_xlnm.Print_Area" localSheetId="6">F.2.2.1!$A$1:$K$55</definedName>
    <definedName name="_xlnm.Print_Area" localSheetId="7">F.2.2.2!$A$1:$N$55</definedName>
    <definedName name="_xlnm.Print_Area" localSheetId="8">F.2.2.3!$A$1:$N$55</definedName>
    <definedName name="_xlnm.Print_Area" localSheetId="9">F.2.2.4!$A$1:$K$55</definedName>
    <definedName name="_xlnm.Print_Area" localSheetId="10">F.3.1!$A$1:$W$80</definedName>
    <definedName name="_xlnm.Print_Area" localSheetId="11">F.3.2!$A$1:$T$77</definedName>
    <definedName name="_xlnm.Print_Area" localSheetId="12">F.4.1!$A$1:$P$68</definedName>
    <definedName name="_xlnm.Print_Area" localSheetId="13">F.4.2!$A$1:$W$70</definedName>
    <definedName name="_xlnm.Print_Area" localSheetId="14">F.4.3!$A$1:$K$64</definedName>
    <definedName name="_xlnm.Print_Area" localSheetId="15">F.5.1!$A$1:$P$67</definedName>
    <definedName name="_xlnm.Print_Area" localSheetId="16">F.5.2!$A$1:$I$64</definedName>
    <definedName name="_xlnm.Print_Area" localSheetId="17">F.5.3!$A$1:$W$68</definedName>
    <definedName name="_xlnm.Print_Area" localSheetId="18">F.6.1!$A$1:$R$65</definedName>
    <definedName name="_xlnm.Print_Area" localSheetId="19">F.6.2!$A$1:$J$62</definedName>
  </definedNames>
  <calcPr calcId="152511"/>
</workbook>
</file>

<file path=xl/calcChain.xml><?xml version="1.0" encoding="utf-8"?>
<calcChain xmlns="http://schemas.openxmlformats.org/spreadsheetml/2006/main">
  <c r="I32" i="71" l="1"/>
  <c r="J32" i="71"/>
  <c r="J62" i="71" s="1"/>
  <c r="H32" i="71"/>
  <c r="H62" i="71" s="1"/>
  <c r="I62" i="71"/>
  <c r="R61" i="65" l="1"/>
  <c r="R60" i="65"/>
  <c r="R59" i="65"/>
  <c r="R58" i="65"/>
  <c r="R57" i="65"/>
  <c r="R56" i="65"/>
  <c r="R55" i="65"/>
  <c r="R54" i="65"/>
  <c r="R53" i="65"/>
  <c r="R52" i="65"/>
  <c r="R51" i="65"/>
  <c r="R50" i="65"/>
  <c r="R49" i="65"/>
  <c r="R48" i="65"/>
  <c r="R47" i="65"/>
  <c r="R46" i="65"/>
  <c r="R45" i="65"/>
  <c r="R44" i="65"/>
  <c r="R43" i="65"/>
  <c r="R42" i="65"/>
  <c r="R41" i="65"/>
  <c r="R40" i="65"/>
  <c r="R39" i="65"/>
  <c r="Q61" i="65"/>
  <c r="Q60" i="65"/>
  <c r="Q59" i="65"/>
  <c r="Q58" i="65"/>
  <c r="Q57" i="65"/>
  <c r="Q56" i="65"/>
  <c r="Q55" i="65"/>
  <c r="Q54" i="65"/>
  <c r="Q53" i="65"/>
  <c r="Q52" i="65"/>
  <c r="Q51" i="65"/>
  <c r="Q50" i="65"/>
  <c r="Q49" i="65"/>
  <c r="Q48" i="65"/>
  <c r="Q47" i="65"/>
  <c r="Q46" i="65"/>
  <c r="Q45" i="65"/>
  <c r="Q44" i="65"/>
  <c r="Q43" i="65"/>
  <c r="Q42" i="65"/>
  <c r="Q41" i="65"/>
  <c r="Q40" i="65"/>
  <c r="Q39" i="65"/>
  <c r="O61" i="65"/>
  <c r="N58" i="65"/>
  <c r="N62" i="65" s="1"/>
  <c r="C60" i="73" l="1"/>
  <c r="D60" i="73"/>
  <c r="E60" i="73"/>
  <c r="C61" i="73"/>
  <c r="D61" i="73"/>
  <c r="E61" i="73"/>
  <c r="G29" i="71"/>
  <c r="H29" i="71"/>
  <c r="I29" i="71"/>
  <c r="J29" i="71"/>
  <c r="F29" i="71"/>
  <c r="F32" i="71" s="1"/>
  <c r="G32" i="71"/>
  <c r="D32" i="71"/>
  <c r="W64" i="74"/>
  <c r="V64" i="74"/>
  <c r="U64" i="74"/>
  <c r="T64" i="74"/>
  <c r="S64" i="74"/>
  <c r="R64" i="74"/>
  <c r="Q64" i="74"/>
  <c r="P64" i="74"/>
  <c r="O64" i="74"/>
  <c r="N64" i="74"/>
  <c r="M64" i="74"/>
  <c r="L64" i="74"/>
  <c r="K64" i="74"/>
  <c r="J64" i="74"/>
  <c r="I64" i="74"/>
  <c r="H64" i="74"/>
  <c r="G64" i="74"/>
  <c r="F64" i="74"/>
  <c r="E64" i="74"/>
  <c r="D64" i="74"/>
  <c r="C64" i="74"/>
  <c r="B64" i="74"/>
  <c r="W63" i="74"/>
  <c r="V63" i="74"/>
  <c r="U63" i="74"/>
  <c r="T63" i="74"/>
  <c r="S63" i="74"/>
  <c r="R63" i="74"/>
  <c r="Q63" i="74"/>
  <c r="P63" i="74"/>
  <c r="O63" i="74"/>
  <c r="N63" i="74"/>
  <c r="M63" i="74"/>
  <c r="L63" i="74"/>
  <c r="K63" i="74"/>
  <c r="J63" i="74"/>
  <c r="I63" i="74"/>
  <c r="H63" i="74"/>
  <c r="G63" i="74"/>
  <c r="F63" i="74"/>
  <c r="E63" i="74"/>
  <c r="D63" i="74"/>
  <c r="C63" i="74"/>
  <c r="B63" i="74"/>
  <c r="W62" i="74"/>
  <c r="V62" i="74"/>
  <c r="U62" i="74"/>
  <c r="T62" i="74"/>
  <c r="S62" i="74"/>
  <c r="R62" i="74"/>
  <c r="Q62" i="74"/>
  <c r="P62" i="74"/>
  <c r="O62" i="74"/>
  <c r="N62" i="74"/>
  <c r="M62" i="74"/>
  <c r="L62" i="74"/>
  <c r="K62" i="74"/>
  <c r="J62" i="74"/>
  <c r="I62" i="74"/>
  <c r="H62" i="74"/>
  <c r="G62" i="74"/>
  <c r="F62" i="74"/>
  <c r="E62" i="74"/>
  <c r="D62" i="74"/>
  <c r="C62" i="74"/>
  <c r="B62" i="74"/>
  <c r="W61" i="74"/>
  <c r="V61" i="74"/>
  <c r="U61" i="74"/>
  <c r="T61" i="74"/>
  <c r="S61" i="74"/>
  <c r="R61" i="74"/>
  <c r="Q61" i="74"/>
  <c r="P61" i="74"/>
  <c r="O61" i="74"/>
  <c r="N61" i="74"/>
  <c r="M61" i="74"/>
  <c r="L61" i="74"/>
  <c r="K61" i="74"/>
  <c r="J61" i="74"/>
  <c r="I61" i="74"/>
  <c r="H61" i="74"/>
  <c r="G61" i="74"/>
  <c r="F61" i="74"/>
  <c r="E61" i="74"/>
  <c r="D61" i="74"/>
  <c r="C61" i="74"/>
  <c r="B61" i="74"/>
  <c r="W60" i="74"/>
  <c r="V60" i="74"/>
  <c r="U60" i="74"/>
  <c r="T60" i="74"/>
  <c r="S60" i="74"/>
  <c r="R60" i="74"/>
  <c r="Q60" i="74"/>
  <c r="P60" i="74"/>
  <c r="O60" i="74"/>
  <c r="N60" i="74"/>
  <c r="M60" i="74"/>
  <c r="L60" i="74"/>
  <c r="K60" i="74"/>
  <c r="J60" i="74"/>
  <c r="I60" i="74"/>
  <c r="H60" i="74"/>
  <c r="G60" i="74"/>
  <c r="F60" i="74"/>
  <c r="E60" i="74"/>
  <c r="D60" i="74"/>
  <c r="C60" i="74"/>
  <c r="B60" i="74"/>
  <c r="W59" i="74"/>
  <c r="V59" i="74"/>
  <c r="U59" i="74"/>
  <c r="T59" i="74"/>
  <c r="S59" i="74"/>
  <c r="R59" i="74"/>
  <c r="Q59" i="74"/>
  <c r="P59" i="74"/>
  <c r="O59" i="74"/>
  <c r="N59" i="74"/>
  <c r="M59" i="74"/>
  <c r="L59" i="74"/>
  <c r="K59" i="74"/>
  <c r="J59" i="74"/>
  <c r="I59" i="74"/>
  <c r="H59" i="74"/>
  <c r="G59" i="74"/>
  <c r="F59" i="74"/>
  <c r="E59" i="74"/>
  <c r="D59" i="74"/>
  <c r="C59" i="74"/>
  <c r="B59" i="74"/>
  <c r="W58" i="74"/>
  <c r="V58" i="74"/>
  <c r="U58" i="74"/>
  <c r="T58" i="74"/>
  <c r="S58" i="74"/>
  <c r="R58" i="74"/>
  <c r="Q58" i="74"/>
  <c r="P58" i="74"/>
  <c r="O58" i="74"/>
  <c r="N58" i="74"/>
  <c r="M58" i="74"/>
  <c r="L58" i="74"/>
  <c r="K58" i="74"/>
  <c r="J58" i="74"/>
  <c r="I58" i="74"/>
  <c r="H58" i="74"/>
  <c r="G58" i="74"/>
  <c r="F58" i="74"/>
  <c r="E58" i="74"/>
  <c r="D58" i="74"/>
  <c r="C58" i="74"/>
  <c r="B58" i="74"/>
  <c r="W57" i="74"/>
  <c r="V57" i="74"/>
  <c r="U57" i="74"/>
  <c r="T57" i="74"/>
  <c r="S57" i="74"/>
  <c r="R57" i="74"/>
  <c r="Q57" i="74"/>
  <c r="P57" i="74"/>
  <c r="O57" i="74"/>
  <c r="N57" i="74"/>
  <c r="M57" i="74"/>
  <c r="L57" i="74"/>
  <c r="K57" i="74"/>
  <c r="J57" i="74"/>
  <c r="I57" i="74"/>
  <c r="H57" i="74"/>
  <c r="G57" i="74"/>
  <c r="F57" i="74"/>
  <c r="E57" i="74"/>
  <c r="D57" i="74"/>
  <c r="C57" i="74"/>
  <c r="B57" i="74"/>
  <c r="W56" i="74"/>
  <c r="V56" i="74"/>
  <c r="U56" i="74"/>
  <c r="T56" i="74"/>
  <c r="S56" i="74"/>
  <c r="R56" i="74"/>
  <c r="Q56" i="74"/>
  <c r="P56" i="74"/>
  <c r="O56" i="74"/>
  <c r="N56" i="74"/>
  <c r="M56" i="74"/>
  <c r="L56" i="74"/>
  <c r="K56" i="74"/>
  <c r="J56" i="74"/>
  <c r="I56" i="74"/>
  <c r="H56" i="74"/>
  <c r="G56" i="74"/>
  <c r="F56" i="74"/>
  <c r="E56" i="74"/>
  <c r="D56" i="74"/>
  <c r="C56" i="74"/>
  <c r="B56" i="74"/>
  <c r="W55" i="74"/>
  <c r="V55" i="74"/>
  <c r="U55" i="74"/>
  <c r="T55" i="74"/>
  <c r="S55" i="74"/>
  <c r="R55" i="74"/>
  <c r="Q55" i="74"/>
  <c r="P55" i="74"/>
  <c r="O55" i="74"/>
  <c r="N55" i="74"/>
  <c r="M55" i="74"/>
  <c r="L55" i="74"/>
  <c r="K55" i="74"/>
  <c r="J55" i="74"/>
  <c r="I55" i="74"/>
  <c r="H55" i="74"/>
  <c r="G55" i="74"/>
  <c r="F55" i="74"/>
  <c r="E55" i="74"/>
  <c r="D55" i="74"/>
  <c r="C55" i="74"/>
  <c r="B55" i="74"/>
  <c r="W54" i="74"/>
  <c r="V54" i="74"/>
  <c r="U54" i="74"/>
  <c r="T54" i="74"/>
  <c r="S54" i="74"/>
  <c r="R54" i="74"/>
  <c r="Q54" i="74"/>
  <c r="P54" i="74"/>
  <c r="O54" i="74"/>
  <c r="N54" i="74"/>
  <c r="M54" i="74"/>
  <c r="L54" i="74"/>
  <c r="K54" i="74"/>
  <c r="J54" i="74"/>
  <c r="I54" i="74"/>
  <c r="H54" i="74"/>
  <c r="G54" i="74"/>
  <c r="F54" i="74"/>
  <c r="E54" i="74"/>
  <c r="D54" i="74"/>
  <c r="C54" i="74"/>
  <c r="B54" i="74"/>
  <c r="W53" i="74"/>
  <c r="V53" i="74"/>
  <c r="U53" i="74"/>
  <c r="T53" i="74"/>
  <c r="S53" i="74"/>
  <c r="R53" i="74"/>
  <c r="Q53" i="74"/>
  <c r="P53" i="74"/>
  <c r="O53" i="74"/>
  <c r="N53" i="74"/>
  <c r="M53" i="74"/>
  <c r="L53" i="74"/>
  <c r="K53" i="74"/>
  <c r="J53" i="74"/>
  <c r="I53" i="74"/>
  <c r="H53" i="74"/>
  <c r="G53" i="74"/>
  <c r="F53" i="74"/>
  <c r="E53" i="74"/>
  <c r="D53" i="74"/>
  <c r="C53" i="74"/>
  <c r="B53" i="74"/>
  <c r="W52" i="74"/>
  <c r="V52" i="74"/>
  <c r="U52" i="74"/>
  <c r="T52" i="74"/>
  <c r="S52" i="74"/>
  <c r="R52" i="74"/>
  <c r="Q52" i="74"/>
  <c r="P52" i="74"/>
  <c r="O52" i="74"/>
  <c r="N52" i="74"/>
  <c r="M52" i="74"/>
  <c r="L52" i="74"/>
  <c r="K52" i="74"/>
  <c r="J52" i="74"/>
  <c r="I52" i="74"/>
  <c r="H52" i="74"/>
  <c r="G52" i="74"/>
  <c r="F52" i="74"/>
  <c r="E52" i="74"/>
  <c r="D52" i="74"/>
  <c r="C52" i="74"/>
  <c r="B52" i="74"/>
  <c r="W51" i="74"/>
  <c r="V51" i="74"/>
  <c r="U51" i="74"/>
  <c r="T51" i="74"/>
  <c r="S51" i="74"/>
  <c r="R51" i="74"/>
  <c r="Q51" i="74"/>
  <c r="P51" i="74"/>
  <c r="O51" i="74"/>
  <c r="N51" i="74"/>
  <c r="M51" i="74"/>
  <c r="L51" i="74"/>
  <c r="K51" i="74"/>
  <c r="J51" i="74"/>
  <c r="I51" i="74"/>
  <c r="H51" i="74"/>
  <c r="G51" i="74"/>
  <c r="F51" i="74"/>
  <c r="E51" i="74"/>
  <c r="D51" i="74"/>
  <c r="C51" i="74"/>
  <c r="B51" i="74"/>
  <c r="W50" i="74"/>
  <c r="V50" i="74"/>
  <c r="U50" i="74"/>
  <c r="T50" i="74"/>
  <c r="S50" i="74"/>
  <c r="R50" i="74"/>
  <c r="Q50" i="74"/>
  <c r="P50" i="74"/>
  <c r="O50" i="74"/>
  <c r="N50" i="74"/>
  <c r="M50" i="74"/>
  <c r="L50" i="74"/>
  <c r="K50" i="74"/>
  <c r="J50" i="74"/>
  <c r="I50" i="74"/>
  <c r="H50" i="74"/>
  <c r="G50" i="74"/>
  <c r="F50" i="74"/>
  <c r="E50" i="74"/>
  <c r="D50" i="74"/>
  <c r="C50" i="74"/>
  <c r="B50" i="74"/>
  <c r="W49" i="74"/>
  <c r="V49" i="74"/>
  <c r="U49" i="74"/>
  <c r="T49" i="74"/>
  <c r="S49" i="74"/>
  <c r="R49" i="74"/>
  <c r="Q49" i="74"/>
  <c r="P49" i="74"/>
  <c r="O49" i="74"/>
  <c r="N49" i="74"/>
  <c r="M49" i="74"/>
  <c r="L49" i="74"/>
  <c r="K49" i="74"/>
  <c r="J49" i="74"/>
  <c r="I49" i="74"/>
  <c r="H49" i="74"/>
  <c r="G49" i="74"/>
  <c r="F49" i="74"/>
  <c r="E49" i="74"/>
  <c r="D49" i="74"/>
  <c r="C49" i="74"/>
  <c r="B49" i="74"/>
  <c r="W48" i="74"/>
  <c r="V48" i="74"/>
  <c r="U48" i="74"/>
  <c r="T48" i="74"/>
  <c r="S48" i="74"/>
  <c r="R48" i="74"/>
  <c r="Q48" i="74"/>
  <c r="P48" i="74"/>
  <c r="O48" i="74"/>
  <c r="N48" i="74"/>
  <c r="M48" i="74"/>
  <c r="L48" i="74"/>
  <c r="K48" i="74"/>
  <c r="J48" i="74"/>
  <c r="I48" i="74"/>
  <c r="H48" i="74"/>
  <c r="G48" i="74"/>
  <c r="F48" i="74"/>
  <c r="E48" i="74"/>
  <c r="D48" i="74"/>
  <c r="C48" i="74"/>
  <c r="B48" i="74"/>
  <c r="W47" i="74"/>
  <c r="V47" i="74"/>
  <c r="U47" i="74"/>
  <c r="T47" i="74"/>
  <c r="S47" i="74"/>
  <c r="R47" i="74"/>
  <c r="Q47" i="74"/>
  <c r="P47" i="74"/>
  <c r="O47" i="74"/>
  <c r="N47" i="74"/>
  <c r="M47" i="74"/>
  <c r="L47" i="74"/>
  <c r="K47" i="74"/>
  <c r="J47" i="74"/>
  <c r="I47" i="74"/>
  <c r="H47" i="74"/>
  <c r="G47" i="74"/>
  <c r="F47" i="74"/>
  <c r="E47" i="74"/>
  <c r="D47" i="74"/>
  <c r="C47" i="74"/>
  <c r="B47" i="74"/>
  <c r="W46" i="74"/>
  <c r="V46" i="74"/>
  <c r="U46" i="74"/>
  <c r="T46" i="74"/>
  <c r="S46" i="74"/>
  <c r="R46" i="74"/>
  <c r="Q46" i="74"/>
  <c r="P46" i="74"/>
  <c r="O46" i="74"/>
  <c r="N46" i="74"/>
  <c r="M46" i="74"/>
  <c r="L46" i="74"/>
  <c r="K46" i="74"/>
  <c r="J46" i="74"/>
  <c r="I46" i="74"/>
  <c r="H46" i="74"/>
  <c r="G46" i="74"/>
  <c r="F46" i="74"/>
  <c r="E46" i="74"/>
  <c r="D46" i="74"/>
  <c r="C46" i="74"/>
  <c r="B46" i="74"/>
  <c r="W45" i="74"/>
  <c r="V45" i="74"/>
  <c r="U45" i="74"/>
  <c r="T45" i="74"/>
  <c r="S45" i="74"/>
  <c r="R45" i="74"/>
  <c r="Q45" i="74"/>
  <c r="P45" i="74"/>
  <c r="O45" i="74"/>
  <c r="N45" i="74"/>
  <c r="M45" i="74"/>
  <c r="L45" i="74"/>
  <c r="K45" i="74"/>
  <c r="J45" i="74"/>
  <c r="I45" i="74"/>
  <c r="H45" i="74"/>
  <c r="G45" i="74"/>
  <c r="F45" i="74"/>
  <c r="E45" i="74"/>
  <c r="D45" i="74"/>
  <c r="C45" i="74"/>
  <c r="B45" i="74"/>
  <c r="W44" i="74"/>
  <c r="V44" i="74"/>
  <c r="U44" i="74"/>
  <c r="T44" i="74"/>
  <c r="S44" i="74"/>
  <c r="R44" i="74"/>
  <c r="Q44" i="74"/>
  <c r="P44" i="74"/>
  <c r="O44" i="74"/>
  <c r="N44" i="74"/>
  <c r="M44" i="74"/>
  <c r="L44" i="74"/>
  <c r="K44" i="74"/>
  <c r="J44" i="74"/>
  <c r="I44" i="74"/>
  <c r="H44" i="74"/>
  <c r="G44" i="74"/>
  <c r="F44" i="74"/>
  <c r="E44" i="74"/>
  <c r="D44" i="74"/>
  <c r="C44" i="74"/>
  <c r="B44" i="74"/>
  <c r="V34" i="74"/>
  <c r="V35" i="74" s="1"/>
  <c r="U34" i="74"/>
  <c r="T34" i="74"/>
  <c r="S34" i="74"/>
  <c r="S35" i="74" s="1"/>
  <c r="R34" i="74"/>
  <c r="R35" i="74" s="1"/>
  <c r="Q34" i="74"/>
  <c r="P34" i="74"/>
  <c r="O34" i="74"/>
  <c r="O35" i="74" s="1"/>
  <c r="N34" i="74"/>
  <c r="N35" i="74" s="1"/>
  <c r="M34" i="74"/>
  <c r="L34" i="74"/>
  <c r="K34" i="74"/>
  <c r="K35" i="74" s="1"/>
  <c r="J34" i="74"/>
  <c r="J35" i="74" s="1"/>
  <c r="I34" i="74"/>
  <c r="H34" i="74"/>
  <c r="G34" i="74"/>
  <c r="G35" i="74" s="1"/>
  <c r="F34" i="74"/>
  <c r="F35" i="74" s="1"/>
  <c r="E34" i="74"/>
  <c r="D34" i="74"/>
  <c r="C34" i="74"/>
  <c r="C35" i="74" s="1"/>
  <c r="B34" i="74"/>
  <c r="B35" i="74" s="1"/>
  <c r="U66" i="74"/>
  <c r="W65" i="74"/>
  <c r="F39" i="73"/>
  <c r="G39" i="73"/>
  <c r="F40" i="73"/>
  <c r="G40" i="73"/>
  <c r="F41" i="73"/>
  <c r="G41" i="73"/>
  <c r="F42" i="73"/>
  <c r="G42" i="73"/>
  <c r="F43" i="73"/>
  <c r="G43" i="73"/>
  <c r="F44" i="73"/>
  <c r="G44" i="73"/>
  <c r="F45" i="73"/>
  <c r="G45" i="73"/>
  <c r="F46" i="73"/>
  <c r="G46" i="73"/>
  <c r="F47" i="73"/>
  <c r="G47" i="73"/>
  <c r="F48" i="73"/>
  <c r="G48" i="73"/>
  <c r="F49" i="73"/>
  <c r="G49" i="73"/>
  <c r="F50" i="73"/>
  <c r="G50" i="73"/>
  <c r="F51" i="73"/>
  <c r="G51" i="73"/>
  <c r="F52" i="73"/>
  <c r="G52" i="73"/>
  <c r="F53" i="73"/>
  <c r="G53" i="73"/>
  <c r="F54" i="73"/>
  <c r="G54" i="73"/>
  <c r="F55" i="73"/>
  <c r="G55" i="73"/>
  <c r="F56" i="73"/>
  <c r="G56" i="73"/>
  <c r="F57" i="73"/>
  <c r="G57" i="73"/>
  <c r="F58" i="73"/>
  <c r="G58" i="73"/>
  <c r="F60" i="73"/>
  <c r="G60" i="73"/>
  <c r="F61" i="73"/>
  <c r="G61" i="73"/>
  <c r="H66" i="74" l="1"/>
  <c r="P66" i="74"/>
  <c r="B66" i="74"/>
  <c r="J66" i="74"/>
  <c r="R66" i="74"/>
  <c r="D66" i="74"/>
  <c r="L66" i="74"/>
  <c r="T66" i="74"/>
  <c r="F66" i="74"/>
  <c r="N66" i="74"/>
  <c r="V66" i="74"/>
  <c r="B65" i="74"/>
  <c r="F65" i="74"/>
  <c r="J65" i="74"/>
  <c r="N65" i="74"/>
  <c r="R65" i="74"/>
  <c r="V65" i="74"/>
  <c r="D35" i="74"/>
  <c r="H35" i="74"/>
  <c r="L35" i="74"/>
  <c r="P35" i="74"/>
  <c r="T35" i="74"/>
  <c r="D65" i="74"/>
  <c r="H65" i="74"/>
  <c r="L65" i="74"/>
  <c r="P65" i="74"/>
  <c r="T65" i="74"/>
  <c r="W34" i="74"/>
  <c r="M67" i="74" s="1"/>
  <c r="E35" i="74"/>
  <c r="I35" i="74"/>
  <c r="M35" i="74"/>
  <c r="Q35" i="74"/>
  <c r="U35" i="74"/>
  <c r="E65" i="74"/>
  <c r="I65" i="74"/>
  <c r="M65" i="74"/>
  <c r="Q65" i="74"/>
  <c r="U65" i="74"/>
  <c r="C66" i="74"/>
  <c r="G66" i="74"/>
  <c r="K66" i="74"/>
  <c r="O66" i="74"/>
  <c r="S66" i="74"/>
  <c r="W66" i="74"/>
  <c r="C65" i="74"/>
  <c r="G65" i="74"/>
  <c r="K65" i="74"/>
  <c r="O65" i="74"/>
  <c r="S65" i="74"/>
  <c r="E66" i="74"/>
  <c r="I66" i="74"/>
  <c r="M66" i="74"/>
  <c r="Q66" i="74"/>
  <c r="L67" i="74" l="1"/>
  <c r="V67" i="74"/>
  <c r="I67" i="74"/>
  <c r="D67" i="74"/>
  <c r="N67" i="74"/>
  <c r="O67" i="74"/>
  <c r="F67" i="74"/>
  <c r="T67" i="74"/>
  <c r="G67" i="74"/>
  <c r="Q67" i="74"/>
  <c r="P67" i="74"/>
  <c r="S67" i="74"/>
  <c r="C67" i="74"/>
  <c r="J67" i="74"/>
  <c r="W67" i="74"/>
  <c r="W35" i="74"/>
  <c r="B67" i="74"/>
  <c r="H67" i="74"/>
  <c r="K67" i="74"/>
  <c r="R67" i="74"/>
  <c r="U67" i="74"/>
  <c r="E67" i="74"/>
  <c r="Q35" i="70" l="1"/>
  <c r="R35" i="70"/>
  <c r="S35" i="70"/>
  <c r="U35" i="70"/>
  <c r="V35" i="70"/>
  <c r="P34" i="70"/>
  <c r="P35" i="70" s="1"/>
  <c r="Q34" i="70"/>
  <c r="R34" i="70"/>
  <c r="S34" i="70"/>
  <c r="T34" i="70"/>
  <c r="T35" i="70" s="1"/>
  <c r="U34" i="70"/>
  <c r="V34" i="70"/>
  <c r="B45" i="70"/>
  <c r="C45" i="70"/>
  <c r="D45" i="70"/>
  <c r="E45" i="70"/>
  <c r="F45" i="70"/>
  <c r="G45" i="70"/>
  <c r="H45" i="70"/>
  <c r="I45" i="70"/>
  <c r="J45" i="70"/>
  <c r="K45" i="70"/>
  <c r="L45" i="70"/>
  <c r="M45" i="70"/>
  <c r="N45" i="70"/>
  <c r="O45" i="70"/>
  <c r="P45" i="70"/>
  <c r="Q45" i="70"/>
  <c r="R45" i="70"/>
  <c r="S45" i="70"/>
  <c r="T45" i="70"/>
  <c r="U45" i="70"/>
  <c r="V45" i="70"/>
  <c r="W45" i="70"/>
  <c r="B46" i="70"/>
  <c r="C46" i="70"/>
  <c r="D46" i="70"/>
  <c r="E46" i="70"/>
  <c r="F46" i="70"/>
  <c r="G46" i="70"/>
  <c r="H46" i="70"/>
  <c r="I46" i="70"/>
  <c r="J46" i="70"/>
  <c r="K46" i="70"/>
  <c r="L46" i="70"/>
  <c r="M46" i="70"/>
  <c r="N46" i="70"/>
  <c r="O46" i="70"/>
  <c r="P46" i="70"/>
  <c r="Q46" i="70"/>
  <c r="R46" i="70"/>
  <c r="S46" i="70"/>
  <c r="T46" i="70"/>
  <c r="U46" i="70"/>
  <c r="V46" i="70"/>
  <c r="W46" i="70"/>
  <c r="B47" i="70"/>
  <c r="C47" i="70"/>
  <c r="D47" i="70"/>
  <c r="E47" i="70"/>
  <c r="F47" i="70"/>
  <c r="G47" i="70"/>
  <c r="H47" i="70"/>
  <c r="I47" i="70"/>
  <c r="J47" i="70"/>
  <c r="K47" i="70"/>
  <c r="L47" i="70"/>
  <c r="M47" i="70"/>
  <c r="N47" i="70"/>
  <c r="O47" i="70"/>
  <c r="P47" i="70"/>
  <c r="Q47" i="70"/>
  <c r="R47" i="70"/>
  <c r="S47" i="70"/>
  <c r="T47" i="70"/>
  <c r="U47" i="70"/>
  <c r="V47" i="70"/>
  <c r="W47" i="70"/>
  <c r="B48" i="70"/>
  <c r="C48" i="70"/>
  <c r="D48" i="70"/>
  <c r="E48" i="70"/>
  <c r="F48" i="70"/>
  <c r="G48" i="70"/>
  <c r="H48" i="70"/>
  <c r="I48" i="70"/>
  <c r="J48" i="70"/>
  <c r="K48" i="70"/>
  <c r="L48" i="70"/>
  <c r="M48" i="70"/>
  <c r="N48" i="70"/>
  <c r="O48" i="70"/>
  <c r="P48" i="70"/>
  <c r="Q48" i="70"/>
  <c r="R48" i="70"/>
  <c r="S48" i="70"/>
  <c r="T48" i="70"/>
  <c r="U48" i="70"/>
  <c r="V48" i="70"/>
  <c r="W48" i="70"/>
  <c r="B49" i="70"/>
  <c r="C49" i="70"/>
  <c r="D49" i="70"/>
  <c r="E49" i="70"/>
  <c r="F49" i="70"/>
  <c r="G49" i="70"/>
  <c r="H49" i="70"/>
  <c r="I49" i="70"/>
  <c r="J49" i="70"/>
  <c r="K49" i="70"/>
  <c r="L49" i="70"/>
  <c r="M49" i="70"/>
  <c r="N49" i="70"/>
  <c r="O49" i="70"/>
  <c r="P49" i="70"/>
  <c r="Q49" i="70"/>
  <c r="R49" i="70"/>
  <c r="S49" i="70"/>
  <c r="T49" i="70"/>
  <c r="U49" i="70"/>
  <c r="V49" i="70"/>
  <c r="W49" i="70"/>
  <c r="B50" i="70"/>
  <c r="C50" i="70"/>
  <c r="D50" i="70"/>
  <c r="E50" i="70"/>
  <c r="F50" i="70"/>
  <c r="G50" i="70"/>
  <c r="H50" i="70"/>
  <c r="I50" i="70"/>
  <c r="J50" i="70"/>
  <c r="K50" i="70"/>
  <c r="L50" i="70"/>
  <c r="M50" i="70"/>
  <c r="N50" i="70"/>
  <c r="O50" i="70"/>
  <c r="P50" i="70"/>
  <c r="Q50" i="70"/>
  <c r="R50" i="70"/>
  <c r="S50" i="70"/>
  <c r="T50" i="70"/>
  <c r="U50" i="70"/>
  <c r="V50" i="70"/>
  <c r="W50" i="70"/>
  <c r="B51" i="70"/>
  <c r="C51" i="70"/>
  <c r="D51" i="70"/>
  <c r="E51" i="70"/>
  <c r="F51" i="70"/>
  <c r="G51" i="70"/>
  <c r="H51" i="70"/>
  <c r="I51" i="70"/>
  <c r="J51" i="70"/>
  <c r="K51" i="70"/>
  <c r="L51" i="70"/>
  <c r="M51" i="70"/>
  <c r="N51" i="70"/>
  <c r="O51" i="70"/>
  <c r="P51" i="70"/>
  <c r="Q51" i="70"/>
  <c r="R51" i="70"/>
  <c r="S51" i="70"/>
  <c r="T51" i="70"/>
  <c r="U51" i="70"/>
  <c r="V51" i="70"/>
  <c r="W51" i="70"/>
  <c r="B52" i="70"/>
  <c r="C52" i="70"/>
  <c r="D52" i="70"/>
  <c r="E52" i="70"/>
  <c r="F52" i="70"/>
  <c r="G52" i="70"/>
  <c r="H52" i="70"/>
  <c r="I52" i="70"/>
  <c r="J52" i="70"/>
  <c r="K52" i="70"/>
  <c r="L52" i="70"/>
  <c r="M52" i="70"/>
  <c r="N52" i="70"/>
  <c r="O52" i="70"/>
  <c r="P52" i="70"/>
  <c r="Q52" i="70"/>
  <c r="R52" i="70"/>
  <c r="S52" i="70"/>
  <c r="T52" i="70"/>
  <c r="U52" i="70"/>
  <c r="V52" i="70"/>
  <c r="W52" i="70"/>
  <c r="B53" i="70"/>
  <c r="C53" i="70"/>
  <c r="D53" i="70"/>
  <c r="E53" i="70"/>
  <c r="F53" i="70"/>
  <c r="G53" i="70"/>
  <c r="H53" i="70"/>
  <c r="I53" i="70"/>
  <c r="J53" i="70"/>
  <c r="K53" i="70"/>
  <c r="L53" i="70"/>
  <c r="M53" i="70"/>
  <c r="N53" i="70"/>
  <c r="O53" i="70"/>
  <c r="P53" i="70"/>
  <c r="Q53" i="70"/>
  <c r="R53" i="70"/>
  <c r="S53" i="70"/>
  <c r="T53" i="70"/>
  <c r="U53" i="70"/>
  <c r="V53" i="70"/>
  <c r="W53" i="70"/>
  <c r="B54" i="70"/>
  <c r="C54" i="70"/>
  <c r="D54" i="70"/>
  <c r="E54" i="70"/>
  <c r="F54" i="70"/>
  <c r="G54" i="70"/>
  <c r="H54" i="70"/>
  <c r="I54" i="70"/>
  <c r="J54" i="70"/>
  <c r="K54" i="70"/>
  <c r="L54" i="70"/>
  <c r="M54" i="70"/>
  <c r="N54" i="70"/>
  <c r="O54" i="70"/>
  <c r="P54" i="70"/>
  <c r="Q54" i="70"/>
  <c r="R54" i="70"/>
  <c r="S54" i="70"/>
  <c r="T54" i="70"/>
  <c r="U54" i="70"/>
  <c r="V54" i="70"/>
  <c r="W54" i="70"/>
  <c r="B55" i="70"/>
  <c r="C55" i="70"/>
  <c r="D55" i="70"/>
  <c r="E55" i="70"/>
  <c r="F55" i="70"/>
  <c r="G55" i="70"/>
  <c r="H55" i="70"/>
  <c r="I55" i="70"/>
  <c r="J55" i="70"/>
  <c r="K55" i="70"/>
  <c r="L55" i="70"/>
  <c r="M55" i="70"/>
  <c r="N55" i="70"/>
  <c r="O55" i="70"/>
  <c r="P55" i="70"/>
  <c r="Q55" i="70"/>
  <c r="R55" i="70"/>
  <c r="S55" i="70"/>
  <c r="T55" i="70"/>
  <c r="U55" i="70"/>
  <c r="V55" i="70"/>
  <c r="W55" i="70"/>
  <c r="B56" i="70"/>
  <c r="C56" i="70"/>
  <c r="D56" i="70"/>
  <c r="E56" i="70"/>
  <c r="F56" i="70"/>
  <c r="G56" i="70"/>
  <c r="H56" i="70"/>
  <c r="I56" i="70"/>
  <c r="J56" i="70"/>
  <c r="K56" i="70"/>
  <c r="L56" i="70"/>
  <c r="M56" i="70"/>
  <c r="N56" i="70"/>
  <c r="O56" i="70"/>
  <c r="P56" i="70"/>
  <c r="Q56" i="70"/>
  <c r="R56" i="70"/>
  <c r="S56" i="70"/>
  <c r="T56" i="70"/>
  <c r="U56" i="70"/>
  <c r="V56" i="70"/>
  <c r="W56" i="70"/>
  <c r="B57" i="70"/>
  <c r="C57" i="70"/>
  <c r="D57" i="70"/>
  <c r="E57" i="70"/>
  <c r="F57" i="70"/>
  <c r="G57" i="70"/>
  <c r="H57" i="70"/>
  <c r="I57" i="70"/>
  <c r="J57" i="70"/>
  <c r="K57" i="70"/>
  <c r="L57" i="70"/>
  <c r="M57" i="70"/>
  <c r="N57" i="70"/>
  <c r="O57" i="70"/>
  <c r="P57" i="70"/>
  <c r="Q57" i="70"/>
  <c r="R57" i="70"/>
  <c r="S57" i="70"/>
  <c r="T57" i="70"/>
  <c r="U57" i="70"/>
  <c r="V57" i="70"/>
  <c r="W57" i="70"/>
  <c r="B58" i="70"/>
  <c r="C58" i="70"/>
  <c r="D58" i="70"/>
  <c r="E58" i="70"/>
  <c r="F58" i="70"/>
  <c r="G58" i="70"/>
  <c r="H58" i="70"/>
  <c r="I58" i="70"/>
  <c r="J58" i="70"/>
  <c r="K58" i="70"/>
  <c r="L58" i="70"/>
  <c r="M58" i="70"/>
  <c r="N58" i="70"/>
  <c r="O58" i="70"/>
  <c r="P58" i="70"/>
  <c r="Q58" i="70"/>
  <c r="R58" i="70"/>
  <c r="S58" i="70"/>
  <c r="T58" i="70"/>
  <c r="U58" i="70"/>
  <c r="V58" i="70"/>
  <c r="W58" i="70"/>
  <c r="B59" i="70"/>
  <c r="C59" i="70"/>
  <c r="D59" i="70"/>
  <c r="E59" i="70"/>
  <c r="F59" i="70"/>
  <c r="G59" i="70"/>
  <c r="H59" i="70"/>
  <c r="I59" i="70"/>
  <c r="J59" i="70"/>
  <c r="K59" i="70"/>
  <c r="L59" i="70"/>
  <c r="M59" i="70"/>
  <c r="N59" i="70"/>
  <c r="O59" i="70"/>
  <c r="P59" i="70"/>
  <c r="Q59" i="70"/>
  <c r="R59" i="70"/>
  <c r="S59" i="70"/>
  <c r="T59" i="70"/>
  <c r="U59" i="70"/>
  <c r="V59" i="70"/>
  <c r="W59" i="70"/>
  <c r="B60" i="70"/>
  <c r="C60" i="70"/>
  <c r="D60" i="70"/>
  <c r="E60" i="70"/>
  <c r="F60" i="70"/>
  <c r="G60" i="70"/>
  <c r="H60" i="70"/>
  <c r="I60" i="70"/>
  <c r="J60" i="70"/>
  <c r="K60" i="70"/>
  <c r="L60" i="70"/>
  <c r="M60" i="70"/>
  <c r="N60" i="70"/>
  <c r="O60" i="70"/>
  <c r="P60" i="70"/>
  <c r="Q60" i="70"/>
  <c r="R60" i="70"/>
  <c r="S60" i="70"/>
  <c r="T60" i="70"/>
  <c r="U60" i="70"/>
  <c r="V60" i="70"/>
  <c r="W60" i="70"/>
  <c r="B61" i="70"/>
  <c r="C61" i="70"/>
  <c r="D61" i="70"/>
  <c r="E61" i="70"/>
  <c r="F61" i="70"/>
  <c r="G61" i="70"/>
  <c r="H61" i="70"/>
  <c r="I61" i="70"/>
  <c r="J61" i="70"/>
  <c r="K61" i="70"/>
  <c r="L61" i="70"/>
  <c r="M61" i="70"/>
  <c r="N61" i="70"/>
  <c r="O61" i="70"/>
  <c r="P61" i="70"/>
  <c r="Q61" i="70"/>
  <c r="R61" i="70"/>
  <c r="S61" i="70"/>
  <c r="T61" i="70"/>
  <c r="U61" i="70"/>
  <c r="V61" i="70"/>
  <c r="W61" i="70"/>
  <c r="B62" i="70"/>
  <c r="C62" i="70"/>
  <c r="D62" i="70"/>
  <c r="E62" i="70"/>
  <c r="F62" i="70"/>
  <c r="G62" i="70"/>
  <c r="H62" i="70"/>
  <c r="I62" i="70"/>
  <c r="J62" i="70"/>
  <c r="K62" i="70"/>
  <c r="L62" i="70"/>
  <c r="M62" i="70"/>
  <c r="N62" i="70"/>
  <c r="O62" i="70"/>
  <c r="P62" i="70"/>
  <c r="Q62" i="70"/>
  <c r="R62" i="70"/>
  <c r="S62" i="70"/>
  <c r="T62" i="70"/>
  <c r="U62" i="70"/>
  <c r="V62" i="70"/>
  <c r="W62" i="70"/>
  <c r="B63" i="70"/>
  <c r="C63" i="70"/>
  <c r="D63" i="70"/>
  <c r="E63" i="70"/>
  <c r="F63" i="70"/>
  <c r="G63" i="70"/>
  <c r="H63" i="70"/>
  <c r="I63" i="70"/>
  <c r="J63" i="70"/>
  <c r="K63" i="70"/>
  <c r="L63" i="70"/>
  <c r="M63" i="70"/>
  <c r="N63" i="70"/>
  <c r="O63" i="70"/>
  <c r="P63" i="70"/>
  <c r="Q63" i="70"/>
  <c r="R63" i="70"/>
  <c r="S63" i="70"/>
  <c r="T63" i="70"/>
  <c r="U63" i="70"/>
  <c r="V63" i="70"/>
  <c r="W63" i="70"/>
  <c r="B64" i="70"/>
  <c r="C64" i="70"/>
  <c r="D64" i="70"/>
  <c r="E64" i="70"/>
  <c r="F64" i="70"/>
  <c r="G64" i="70"/>
  <c r="H64" i="70"/>
  <c r="I64" i="70"/>
  <c r="J64" i="70"/>
  <c r="K64" i="70"/>
  <c r="L64" i="70"/>
  <c r="M64" i="70"/>
  <c r="N64" i="70"/>
  <c r="O64" i="70"/>
  <c r="P64" i="70"/>
  <c r="Q64" i="70"/>
  <c r="R64" i="70"/>
  <c r="S64" i="70"/>
  <c r="T64" i="70"/>
  <c r="U64" i="70"/>
  <c r="V64" i="70"/>
  <c r="W64" i="70"/>
  <c r="C44" i="70"/>
  <c r="D44" i="70"/>
  <c r="E44" i="70"/>
  <c r="F44" i="70"/>
  <c r="G44" i="70"/>
  <c r="H44" i="70"/>
  <c r="I44" i="70"/>
  <c r="J44" i="70"/>
  <c r="K44" i="70"/>
  <c r="L44" i="70"/>
  <c r="M44" i="70"/>
  <c r="N44" i="70"/>
  <c r="O44" i="70"/>
  <c r="P44" i="70"/>
  <c r="Q44" i="70"/>
  <c r="R44" i="70"/>
  <c r="S44" i="70"/>
  <c r="T44" i="70"/>
  <c r="U44" i="70"/>
  <c r="V44" i="70"/>
  <c r="W44" i="70"/>
  <c r="B44" i="70"/>
  <c r="O41" i="72"/>
  <c r="P41" i="72"/>
  <c r="O42" i="72"/>
  <c r="P42" i="72"/>
  <c r="O43" i="72"/>
  <c r="P43" i="72"/>
  <c r="O44" i="72"/>
  <c r="P44" i="72"/>
  <c r="O45" i="72"/>
  <c r="P45" i="72"/>
  <c r="O46" i="72"/>
  <c r="P46" i="72"/>
  <c r="N47" i="72"/>
  <c r="O47" i="72"/>
  <c r="P47" i="72"/>
  <c r="O48" i="72"/>
  <c r="P48" i="72"/>
  <c r="O49" i="72"/>
  <c r="P49" i="72"/>
  <c r="N50" i="72"/>
  <c r="O50" i="72"/>
  <c r="P50" i="72"/>
  <c r="O51" i="72"/>
  <c r="P51" i="72"/>
  <c r="O52" i="72"/>
  <c r="P52" i="72"/>
  <c r="N53" i="72"/>
  <c r="O53" i="72"/>
  <c r="P53" i="72"/>
  <c r="O54" i="72"/>
  <c r="P54" i="72"/>
  <c r="O55" i="72"/>
  <c r="P55" i="72"/>
  <c r="O56" i="72"/>
  <c r="P56" i="72"/>
  <c r="O57" i="72"/>
  <c r="P57" i="72"/>
  <c r="O58" i="72"/>
  <c r="P58" i="72"/>
  <c r="O59" i="72"/>
  <c r="P59" i="72"/>
  <c r="O61" i="72"/>
  <c r="P61" i="72"/>
  <c r="O62" i="72"/>
  <c r="P62" i="72"/>
  <c r="N40" i="72"/>
  <c r="P40" i="72"/>
  <c r="O40" i="72"/>
  <c r="M60" i="72"/>
  <c r="M63" i="72" s="1"/>
  <c r="M64" i="72" s="1"/>
  <c r="N57" i="72" l="1"/>
  <c r="N54" i="72"/>
  <c r="N51" i="72"/>
  <c r="N41" i="72"/>
  <c r="N58" i="72"/>
  <c r="N55" i="72"/>
  <c r="N45" i="72"/>
  <c r="N42" i="72"/>
  <c r="N59" i="72"/>
  <c r="N49" i="72"/>
  <c r="N46" i="72"/>
  <c r="N43" i="72"/>
  <c r="N60" i="72"/>
  <c r="N56" i="72"/>
  <c r="N52" i="72"/>
  <c r="N48" i="72"/>
  <c r="N44" i="72"/>
  <c r="O41" i="69" l="1"/>
  <c r="P41" i="69"/>
  <c r="O42" i="69"/>
  <c r="P42" i="69"/>
  <c r="O43" i="69"/>
  <c r="P43" i="69"/>
  <c r="O44" i="69"/>
  <c r="P44" i="69"/>
  <c r="O45" i="69"/>
  <c r="P45" i="69"/>
  <c r="O46" i="69"/>
  <c r="P46" i="69"/>
  <c r="O47" i="69"/>
  <c r="P47" i="69"/>
  <c r="O48" i="69"/>
  <c r="P48" i="69"/>
  <c r="O49" i="69"/>
  <c r="P49" i="69"/>
  <c r="O50" i="69"/>
  <c r="P50" i="69"/>
  <c r="O51" i="69"/>
  <c r="P51" i="69"/>
  <c r="O52" i="69"/>
  <c r="P52" i="69"/>
  <c r="O53" i="69"/>
  <c r="P53" i="69"/>
  <c r="O54" i="69"/>
  <c r="P54" i="69"/>
  <c r="O55" i="69"/>
  <c r="P55" i="69"/>
  <c r="O56" i="69"/>
  <c r="P56" i="69"/>
  <c r="O57" i="69"/>
  <c r="P57" i="69"/>
  <c r="O58" i="69"/>
  <c r="P58" i="69"/>
  <c r="O59" i="69"/>
  <c r="P59" i="69"/>
  <c r="O60" i="69"/>
  <c r="P60" i="69"/>
  <c r="O61" i="69"/>
  <c r="P61" i="69"/>
  <c r="O62" i="69"/>
  <c r="P62" i="69"/>
  <c r="O63" i="69"/>
  <c r="P63" i="69"/>
  <c r="P40" i="69"/>
  <c r="O40" i="69"/>
  <c r="L64" i="69"/>
  <c r="I10" i="57" l="1"/>
  <c r="J10" i="57"/>
  <c r="K10" i="57"/>
  <c r="I11" i="57"/>
  <c r="J11" i="57"/>
  <c r="K11" i="57"/>
  <c r="I12" i="57"/>
  <c r="J12" i="57"/>
  <c r="K12" i="57"/>
  <c r="I13" i="57"/>
  <c r="J13" i="57"/>
  <c r="K13" i="57"/>
  <c r="I14" i="57"/>
  <c r="J14" i="57"/>
  <c r="K14" i="57"/>
  <c r="I15" i="57"/>
  <c r="J15" i="57"/>
  <c r="K15" i="57"/>
  <c r="I16" i="57"/>
  <c r="J16" i="57"/>
  <c r="K16" i="57"/>
  <c r="I17" i="57"/>
  <c r="J17" i="57"/>
  <c r="K17" i="57"/>
  <c r="I18" i="57"/>
  <c r="J18" i="57"/>
  <c r="K18" i="57"/>
  <c r="I19" i="57"/>
  <c r="J19" i="57"/>
  <c r="K19" i="57"/>
  <c r="I20" i="57"/>
  <c r="J20" i="57"/>
  <c r="K20" i="57"/>
  <c r="I21" i="57"/>
  <c r="J21" i="57"/>
  <c r="K21" i="57"/>
  <c r="I22" i="57"/>
  <c r="J22" i="57"/>
  <c r="K22" i="57"/>
  <c r="I23" i="57"/>
  <c r="J23" i="57"/>
  <c r="K23" i="57"/>
  <c r="I24" i="57"/>
  <c r="J24" i="57"/>
  <c r="K24" i="57"/>
  <c r="I25" i="57"/>
  <c r="J25" i="57"/>
  <c r="K25" i="57"/>
  <c r="I26" i="57"/>
  <c r="J26" i="57"/>
  <c r="K26" i="57"/>
  <c r="I27" i="57"/>
  <c r="J27" i="57"/>
  <c r="K27" i="57"/>
  <c r="I28" i="57"/>
  <c r="J28" i="57"/>
  <c r="K28" i="57"/>
  <c r="J9" i="57"/>
  <c r="K9" i="57"/>
  <c r="I9" i="57"/>
  <c r="K10" i="56"/>
  <c r="L10" i="56"/>
  <c r="M10" i="56"/>
  <c r="N10" i="56"/>
  <c r="K11" i="56"/>
  <c r="L11" i="56"/>
  <c r="M11" i="56"/>
  <c r="N11" i="56"/>
  <c r="K12" i="56"/>
  <c r="L12" i="56"/>
  <c r="M12" i="56"/>
  <c r="N12" i="56"/>
  <c r="K13" i="56"/>
  <c r="L13" i="56"/>
  <c r="M13" i="56"/>
  <c r="N13" i="56"/>
  <c r="K14" i="56"/>
  <c r="L14" i="56"/>
  <c r="M14" i="56"/>
  <c r="N14" i="56"/>
  <c r="K15" i="56"/>
  <c r="L15" i="56"/>
  <c r="M15" i="56"/>
  <c r="N15" i="56"/>
  <c r="K16" i="56"/>
  <c r="L16" i="56"/>
  <c r="M16" i="56"/>
  <c r="N16" i="56"/>
  <c r="K17" i="56"/>
  <c r="L17" i="56"/>
  <c r="M17" i="56"/>
  <c r="N17" i="56"/>
  <c r="K18" i="56"/>
  <c r="L18" i="56"/>
  <c r="M18" i="56"/>
  <c r="N18" i="56"/>
  <c r="K19" i="56"/>
  <c r="L19" i="56"/>
  <c r="M19" i="56"/>
  <c r="N19" i="56"/>
  <c r="K20" i="56"/>
  <c r="L20" i="56"/>
  <c r="M20" i="56"/>
  <c r="N20" i="56"/>
  <c r="K21" i="56"/>
  <c r="L21" i="56"/>
  <c r="M21" i="56"/>
  <c r="N21" i="56"/>
  <c r="K22" i="56"/>
  <c r="L22" i="56"/>
  <c r="M22" i="56"/>
  <c r="N22" i="56"/>
  <c r="K23" i="56"/>
  <c r="L23" i="56"/>
  <c r="M23" i="56"/>
  <c r="N23" i="56"/>
  <c r="K24" i="56"/>
  <c r="L24" i="56"/>
  <c r="M24" i="56"/>
  <c r="N24" i="56"/>
  <c r="K25" i="56"/>
  <c r="L25" i="56"/>
  <c r="M25" i="56"/>
  <c r="N25" i="56"/>
  <c r="K26" i="56"/>
  <c r="L26" i="56"/>
  <c r="M26" i="56"/>
  <c r="N26" i="56"/>
  <c r="K27" i="56"/>
  <c r="L27" i="56"/>
  <c r="M27" i="56"/>
  <c r="N27" i="56"/>
  <c r="K28" i="56"/>
  <c r="L28" i="56"/>
  <c r="M28" i="56"/>
  <c r="N28" i="56"/>
  <c r="L9" i="56"/>
  <c r="M9" i="56"/>
  <c r="N9" i="56"/>
  <c r="K9" i="56"/>
  <c r="AF78" i="34"/>
  <c r="AF77" i="34"/>
  <c r="AE77" i="34"/>
  <c r="AD77" i="34"/>
  <c r="AF76" i="34"/>
  <c r="AE76" i="34"/>
  <c r="AD76" i="34"/>
  <c r="AF75" i="34"/>
  <c r="AE75" i="34"/>
  <c r="AD75" i="34"/>
  <c r="AF74" i="34"/>
  <c r="AE74" i="34"/>
  <c r="AD74" i="34"/>
  <c r="AF73" i="34"/>
  <c r="AE73" i="34"/>
  <c r="AD73" i="34"/>
  <c r="AF72" i="34"/>
  <c r="AE72" i="34"/>
  <c r="AD72" i="34"/>
  <c r="AF71" i="34"/>
  <c r="AE71" i="34"/>
  <c r="AD71" i="34"/>
  <c r="AF70" i="34"/>
  <c r="AE70" i="34"/>
  <c r="AD70" i="34"/>
  <c r="AF69" i="34"/>
  <c r="AE69" i="34"/>
  <c r="AD69" i="34"/>
  <c r="AF68" i="34"/>
  <c r="AE68" i="34"/>
  <c r="AD68" i="34"/>
  <c r="AF67" i="34"/>
  <c r="AE67" i="34"/>
  <c r="AD67" i="34"/>
  <c r="AF66" i="34"/>
  <c r="AE66" i="34"/>
  <c r="AD66" i="34"/>
  <c r="AF65" i="34"/>
  <c r="AE65" i="34"/>
  <c r="AD65" i="34"/>
  <c r="AF64" i="34"/>
  <c r="AE64" i="34"/>
  <c r="AD64" i="34"/>
  <c r="AF63" i="34"/>
  <c r="AE63" i="34"/>
  <c r="AD63" i="34"/>
  <c r="AF62" i="34"/>
  <c r="AE62" i="34"/>
  <c r="AD62" i="34"/>
  <c r="AF61" i="34"/>
  <c r="AE61" i="34"/>
  <c r="AD61" i="34"/>
  <c r="AF60" i="34"/>
  <c r="AE60" i="34"/>
  <c r="AD60" i="34"/>
  <c r="AF59" i="34"/>
  <c r="AE59" i="34"/>
  <c r="AD59" i="34"/>
  <c r="AF53" i="34"/>
  <c r="AF52" i="34"/>
  <c r="AE52" i="34"/>
  <c r="AD52" i="34"/>
  <c r="AF51" i="34"/>
  <c r="AE51" i="34"/>
  <c r="AD51" i="34"/>
  <c r="AF50" i="34"/>
  <c r="AE50" i="34"/>
  <c r="AD50" i="34"/>
  <c r="AF49" i="34"/>
  <c r="AE49" i="34"/>
  <c r="AD49" i="34"/>
  <c r="AF48" i="34"/>
  <c r="AE48" i="34"/>
  <c r="AD48" i="34"/>
  <c r="AF47" i="34"/>
  <c r="AE47" i="34"/>
  <c r="AD47" i="34"/>
  <c r="AF46" i="34"/>
  <c r="AE46" i="34"/>
  <c r="AD46" i="34"/>
  <c r="AF45" i="34"/>
  <c r="AE45" i="34"/>
  <c r="AD45" i="34"/>
  <c r="AF44" i="34"/>
  <c r="AE44" i="34"/>
  <c r="AD44" i="34"/>
  <c r="AF43" i="34"/>
  <c r="AE43" i="34"/>
  <c r="AD43" i="34"/>
  <c r="AF42" i="34"/>
  <c r="AE42" i="34"/>
  <c r="AD42" i="34"/>
  <c r="AF41" i="34"/>
  <c r="AE41" i="34"/>
  <c r="AD41" i="34"/>
  <c r="AF40" i="34"/>
  <c r="AE40" i="34"/>
  <c r="AD40" i="34"/>
  <c r="AF39" i="34"/>
  <c r="AE39" i="34"/>
  <c r="AD39" i="34"/>
  <c r="AF38" i="34"/>
  <c r="AE38" i="34"/>
  <c r="AD38" i="34"/>
  <c r="AF37" i="34"/>
  <c r="AE37" i="34"/>
  <c r="AD37" i="34"/>
  <c r="AF36" i="34"/>
  <c r="AE36" i="34"/>
  <c r="AD36" i="34"/>
  <c r="AF35" i="34"/>
  <c r="AE35" i="34"/>
  <c r="AD35" i="34"/>
  <c r="AF34" i="34"/>
  <c r="AE34" i="34"/>
  <c r="AD34" i="34"/>
  <c r="AF10" i="34"/>
  <c r="AF11" i="34"/>
  <c r="AF12" i="34"/>
  <c r="AF13" i="34"/>
  <c r="AF14" i="34"/>
  <c r="AF15" i="34"/>
  <c r="AF16" i="34"/>
  <c r="AF17" i="34"/>
  <c r="AF18" i="34"/>
  <c r="AF19" i="34"/>
  <c r="AF20" i="34"/>
  <c r="AF21" i="34"/>
  <c r="AF22" i="34"/>
  <c r="AF23" i="34"/>
  <c r="AF24" i="34"/>
  <c r="AF25" i="34"/>
  <c r="AF26" i="34"/>
  <c r="AF27" i="34"/>
  <c r="AF28" i="34"/>
  <c r="AF9" i="34"/>
  <c r="AE10" i="34"/>
  <c r="AE11" i="34"/>
  <c r="AE12" i="34"/>
  <c r="AE13" i="34"/>
  <c r="AE14" i="34"/>
  <c r="AE15" i="34"/>
  <c r="AE16" i="34"/>
  <c r="AE17" i="34"/>
  <c r="AE18" i="34"/>
  <c r="AE19" i="34"/>
  <c r="AE20" i="34"/>
  <c r="AE21" i="34"/>
  <c r="AE22" i="34"/>
  <c r="AE23" i="34"/>
  <c r="AE24" i="34"/>
  <c r="AE25" i="34"/>
  <c r="AE26" i="34"/>
  <c r="AE27" i="34"/>
  <c r="AE28" i="34"/>
  <c r="AE9" i="34"/>
  <c r="AD10" i="34"/>
  <c r="AD11" i="34"/>
  <c r="AD12" i="34"/>
  <c r="AD13" i="34"/>
  <c r="AD14" i="34"/>
  <c r="AD15" i="34"/>
  <c r="AD16" i="34"/>
  <c r="AD17" i="34"/>
  <c r="AD18" i="34"/>
  <c r="AD19" i="34"/>
  <c r="AD20" i="34"/>
  <c r="AD21" i="34"/>
  <c r="AD22" i="34"/>
  <c r="AD23" i="34"/>
  <c r="AD24" i="34"/>
  <c r="AD25" i="34"/>
  <c r="AD26" i="34"/>
  <c r="AD27" i="34"/>
  <c r="AD28" i="34"/>
  <c r="AD9" i="34"/>
  <c r="AD78" i="34" l="1"/>
  <c r="AE78" i="34"/>
  <c r="AD53" i="34"/>
  <c r="AE53" i="34"/>
  <c r="C28" i="49"/>
  <c r="D28" i="49"/>
  <c r="E28" i="49"/>
  <c r="F28" i="49"/>
  <c r="G28" i="49"/>
  <c r="H28" i="49"/>
  <c r="I28" i="49"/>
  <c r="B28" i="49"/>
  <c r="B31" i="49" s="1"/>
  <c r="J31" i="49" s="1"/>
  <c r="C31" i="49"/>
  <c r="D31" i="49"/>
  <c r="D32" i="49" s="1"/>
  <c r="E31" i="49"/>
  <c r="E32" i="49" s="1"/>
  <c r="F31" i="49"/>
  <c r="F32" i="49" s="1"/>
  <c r="G31" i="49"/>
  <c r="G32" i="49" s="1"/>
  <c r="H31" i="49"/>
  <c r="I31" i="49"/>
  <c r="C32" i="49"/>
  <c r="H32" i="49"/>
  <c r="J10" i="49"/>
  <c r="B39" i="49" s="1"/>
  <c r="J11" i="49"/>
  <c r="B40" i="49" s="1"/>
  <c r="J12" i="49"/>
  <c r="B41" i="49" s="1"/>
  <c r="J13" i="49"/>
  <c r="B42" i="49" s="1"/>
  <c r="J14" i="49"/>
  <c r="D43" i="49" s="1"/>
  <c r="J15" i="49"/>
  <c r="B44" i="49" s="1"/>
  <c r="J16" i="49"/>
  <c r="B45" i="49" s="1"/>
  <c r="J17" i="49"/>
  <c r="B46" i="49" s="1"/>
  <c r="J18" i="49"/>
  <c r="C47" i="49" s="1"/>
  <c r="J19" i="49"/>
  <c r="B48" i="49" s="1"/>
  <c r="J20" i="49"/>
  <c r="B49" i="49" s="1"/>
  <c r="J21" i="49"/>
  <c r="B50" i="49" s="1"/>
  <c r="J22" i="49"/>
  <c r="E51" i="49" s="1"/>
  <c r="J23" i="49"/>
  <c r="B52" i="49" s="1"/>
  <c r="J24" i="49"/>
  <c r="B53" i="49" s="1"/>
  <c r="J25" i="49"/>
  <c r="B54" i="49" s="1"/>
  <c r="J26" i="49"/>
  <c r="D55" i="49" s="1"/>
  <c r="J27" i="49"/>
  <c r="B56" i="49" s="1"/>
  <c r="J29" i="49"/>
  <c r="B58" i="49" s="1"/>
  <c r="J30" i="49"/>
  <c r="C59" i="49" s="1"/>
  <c r="J9" i="49"/>
  <c r="C38" i="49" s="1"/>
  <c r="C40" i="49"/>
  <c r="E41" i="49"/>
  <c r="C44" i="49"/>
  <c r="B47" i="49"/>
  <c r="C48" i="49"/>
  <c r="H51" i="49"/>
  <c r="C52" i="49"/>
  <c r="C56" i="49"/>
  <c r="P42" i="65"/>
  <c r="I32" i="49" l="1"/>
  <c r="D51" i="49"/>
  <c r="C55" i="49"/>
  <c r="G43" i="49"/>
  <c r="I39" i="49"/>
  <c r="G55" i="49"/>
  <c r="F47" i="49"/>
  <c r="C43" i="49"/>
  <c r="E39" i="49"/>
  <c r="B59" i="49"/>
  <c r="F55" i="49"/>
  <c r="B55" i="49"/>
  <c r="G51" i="49"/>
  <c r="C51" i="49"/>
  <c r="I47" i="49"/>
  <c r="E47" i="49"/>
  <c r="F43" i="49"/>
  <c r="B43" i="49"/>
  <c r="H39" i="49"/>
  <c r="D39" i="49"/>
  <c r="I38" i="49"/>
  <c r="I55" i="49"/>
  <c r="E55" i="49"/>
  <c r="F51" i="49"/>
  <c r="B51" i="49"/>
  <c r="H47" i="49"/>
  <c r="D47" i="49"/>
  <c r="I43" i="49"/>
  <c r="E43" i="49"/>
  <c r="G39" i="49"/>
  <c r="C39" i="49"/>
  <c r="H38" i="49"/>
  <c r="H55" i="49"/>
  <c r="I51" i="49"/>
  <c r="E49" i="49"/>
  <c r="G47" i="49"/>
  <c r="H43" i="49"/>
  <c r="F39" i="49"/>
  <c r="B32" i="49"/>
  <c r="I58" i="49"/>
  <c r="D59" i="49"/>
  <c r="E53" i="49"/>
  <c r="E45" i="49"/>
  <c r="B60" i="49"/>
  <c r="C60" i="49"/>
  <c r="D60" i="49"/>
  <c r="E60" i="49"/>
  <c r="G60" i="49"/>
  <c r="I60" i="49"/>
  <c r="E38" i="49"/>
  <c r="D53" i="49"/>
  <c r="D49" i="49"/>
  <c r="D45" i="49"/>
  <c r="D41" i="49"/>
  <c r="H60" i="49"/>
  <c r="D38" i="49"/>
  <c r="H56" i="49"/>
  <c r="H52" i="49"/>
  <c r="H48" i="49"/>
  <c r="H44" i="49"/>
  <c r="H40" i="49"/>
  <c r="H59" i="49"/>
  <c r="F59" i="49"/>
  <c r="E58" i="49"/>
  <c r="E54" i="49"/>
  <c r="E50" i="49"/>
  <c r="E46" i="49"/>
  <c r="E42" i="49"/>
  <c r="G38" i="49"/>
  <c r="I53" i="49"/>
  <c r="I49" i="49"/>
  <c r="I45" i="49"/>
  <c r="I41" i="49"/>
  <c r="B38" i="49"/>
  <c r="F38" i="49"/>
  <c r="E56" i="49"/>
  <c r="H53" i="49"/>
  <c r="E52" i="49"/>
  <c r="H49" i="49"/>
  <c r="E48" i="49"/>
  <c r="H45" i="49"/>
  <c r="E44" i="49"/>
  <c r="H41" i="49"/>
  <c r="E40" i="49"/>
  <c r="I59" i="49"/>
  <c r="E59" i="49"/>
  <c r="G56" i="49"/>
  <c r="I54" i="49"/>
  <c r="G52" i="49"/>
  <c r="I50" i="49"/>
  <c r="G48" i="49"/>
  <c r="I46" i="49"/>
  <c r="G44" i="49"/>
  <c r="I42" i="49"/>
  <c r="G40" i="49"/>
  <c r="G59" i="49"/>
  <c r="I56" i="49"/>
  <c r="D56" i="49"/>
  <c r="I52" i="49"/>
  <c r="D52" i="49"/>
  <c r="I48" i="49"/>
  <c r="D48" i="49"/>
  <c r="I44" i="49"/>
  <c r="D44" i="49"/>
  <c r="I40" i="49"/>
  <c r="D40" i="49"/>
  <c r="J28" i="49"/>
  <c r="D57" i="49" s="1"/>
  <c r="H58" i="49"/>
  <c r="D58" i="49"/>
  <c r="H54" i="49"/>
  <c r="D54" i="49"/>
  <c r="H50" i="49"/>
  <c r="D50" i="49"/>
  <c r="H46" i="49"/>
  <c r="D46" i="49"/>
  <c r="H42" i="49"/>
  <c r="D42" i="49"/>
  <c r="G58" i="49"/>
  <c r="C58" i="49"/>
  <c r="G54" i="49"/>
  <c r="C54" i="49"/>
  <c r="G53" i="49"/>
  <c r="C53" i="49"/>
  <c r="G50" i="49"/>
  <c r="C50" i="49"/>
  <c r="G49" i="49"/>
  <c r="C49" i="49"/>
  <c r="G46" i="49"/>
  <c r="C46" i="49"/>
  <c r="G45" i="49"/>
  <c r="C45" i="49"/>
  <c r="G42" i="49"/>
  <c r="C42" i="49"/>
  <c r="G41" i="49"/>
  <c r="C41" i="49"/>
  <c r="F60" i="49"/>
  <c r="F58" i="49"/>
  <c r="F56" i="49"/>
  <c r="F54" i="49"/>
  <c r="F53" i="49"/>
  <c r="F52" i="49"/>
  <c r="F50" i="49"/>
  <c r="F49" i="49"/>
  <c r="F48" i="49"/>
  <c r="F46" i="49"/>
  <c r="F45" i="49"/>
  <c r="F44" i="49"/>
  <c r="F42" i="49"/>
  <c r="F41" i="49"/>
  <c r="F40" i="49"/>
  <c r="P57" i="65"/>
  <c r="P53" i="65"/>
  <c r="P49" i="65"/>
  <c r="P45" i="65"/>
  <c r="P41" i="65"/>
  <c r="O62" i="65"/>
  <c r="P56" i="65"/>
  <c r="P52" i="65"/>
  <c r="P48" i="65"/>
  <c r="P44" i="65"/>
  <c r="P40" i="65"/>
  <c r="P39" i="65"/>
  <c r="P55" i="65"/>
  <c r="P51" i="65"/>
  <c r="P47" i="65"/>
  <c r="P43" i="65"/>
  <c r="P58" i="65"/>
  <c r="P54" i="65"/>
  <c r="P50" i="65"/>
  <c r="P46" i="65"/>
  <c r="N55" i="67"/>
  <c r="O55" i="67"/>
  <c r="N56" i="67"/>
  <c r="O56" i="67"/>
  <c r="N57" i="67"/>
  <c r="O57" i="67"/>
  <c r="N58" i="67"/>
  <c r="O58" i="67"/>
  <c r="N59" i="67"/>
  <c r="O59" i="67"/>
  <c r="N60" i="67"/>
  <c r="O60" i="67"/>
  <c r="N61" i="67"/>
  <c r="O61" i="67"/>
  <c r="N62" i="67"/>
  <c r="O62" i="67"/>
  <c r="N63" i="67"/>
  <c r="O63" i="67"/>
  <c r="N64" i="67"/>
  <c r="O64" i="67"/>
  <c r="N65" i="67"/>
  <c r="O65" i="67"/>
  <c r="N66" i="67"/>
  <c r="O66" i="67"/>
  <c r="N67" i="67"/>
  <c r="O67" i="67"/>
  <c r="N68" i="67"/>
  <c r="O68" i="67"/>
  <c r="N69" i="67"/>
  <c r="O69" i="67"/>
  <c r="N70" i="67"/>
  <c r="O70" i="67"/>
  <c r="N71" i="67"/>
  <c r="O71" i="67"/>
  <c r="N72" i="67"/>
  <c r="O72" i="67"/>
  <c r="N73" i="67"/>
  <c r="O73" i="67"/>
  <c r="N75" i="67"/>
  <c r="O75" i="67"/>
  <c r="N76" i="67"/>
  <c r="O76" i="67"/>
  <c r="N77" i="67"/>
  <c r="O77" i="67"/>
  <c r="N78" i="67"/>
  <c r="O78" i="67"/>
  <c r="N79" i="67"/>
  <c r="O79" i="67"/>
  <c r="N80" i="67"/>
  <c r="O80" i="67"/>
  <c r="N81" i="67"/>
  <c r="O81" i="67"/>
  <c r="N82" i="67"/>
  <c r="O82" i="67"/>
  <c r="N84" i="67"/>
  <c r="O84" i="67"/>
  <c r="N85" i="67"/>
  <c r="O85" i="67"/>
  <c r="N86" i="67"/>
  <c r="O86" i="67"/>
  <c r="N87" i="67"/>
  <c r="O87" i="67"/>
  <c r="N88" i="67"/>
  <c r="O88" i="67"/>
  <c r="N89" i="67"/>
  <c r="O89" i="67"/>
  <c r="N90" i="67"/>
  <c r="O90" i="67"/>
  <c r="N91" i="67"/>
  <c r="O91" i="67"/>
  <c r="O54" i="67"/>
  <c r="N54" i="67"/>
  <c r="B57" i="49" l="1"/>
  <c r="E57" i="49"/>
  <c r="H57" i="49"/>
  <c r="C57" i="49"/>
  <c r="I57" i="49"/>
  <c r="F57" i="49"/>
  <c r="G57" i="49"/>
  <c r="C40" i="73"/>
  <c r="D40" i="73"/>
  <c r="E40" i="73"/>
  <c r="C41" i="73"/>
  <c r="D41" i="73"/>
  <c r="E41" i="73"/>
  <c r="C42" i="73"/>
  <c r="D42" i="73"/>
  <c r="E42" i="73"/>
  <c r="C43" i="73"/>
  <c r="D43" i="73"/>
  <c r="E43" i="73"/>
  <c r="C44" i="73"/>
  <c r="D44" i="73"/>
  <c r="E44" i="73"/>
  <c r="C45" i="73"/>
  <c r="D45" i="73"/>
  <c r="E45" i="73"/>
  <c r="C46" i="73"/>
  <c r="D46" i="73"/>
  <c r="E46" i="73"/>
  <c r="C47" i="73"/>
  <c r="D47" i="73"/>
  <c r="E47" i="73"/>
  <c r="C48" i="73"/>
  <c r="D48" i="73"/>
  <c r="E48" i="73"/>
  <c r="C49" i="73"/>
  <c r="D49" i="73"/>
  <c r="E49" i="73"/>
  <c r="C50" i="73"/>
  <c r="D50" i="73"/>
  <c r="E50" i="73"/>
  <c r="C51" i="73"/>
  <c r="D51" i="73"/>
  <c r="E51" i="73"/>
  <c r="C52" i="73"/>
  <c r="D52" i="73"/>
  <c r="E52" i="73"/>
  <c r="C53" i="73"/>
  <c r="D53" i="73"/>
  <c r="E53" i="73"/>
  <c r="C54" i="73"/>
  <c r="D54" i="73"/>
  <c r="E54" i="73"/>
  <c r="C55" i="73"/>
  <c r="D55" i="73"/>
  <c r="E55" i="73"/>
  <c r="C56" i="73"/>
  <c r="D56" i="73"/>
  <c r="E56" i="73"/>
  <c r="C57" i="73"/>
  <c r="D57" i="73"/>
  <c r="E57" i="73"/>
  <c r="C58" i="73"/>
  <c r="D58" i="73"/>
  <c r="E58" i="73"/>
  <c r="D39" i="73"/>
  <c r="E39" i="73"/>
  <c r="C39" i="73"/>
  <c r="B40" i="73"/>
  <c r="B41" i="73"/>
  <c r="B42" i="73"/>
  <c r="B43" i="73"/>
  <c r="B44" i="73"/>
  <c r="B45" i="73"/>
  <c r="B46" i="73"/>
  <c r="B47" i="73"/>
  <c r="B48" i="73"/>
  <c r="B49" i="73"/>
  <c r="B50" i="73"/>
  <c r="B51" i="73"/>
  <c r="B52" i="73"/>
  <c r="B53" i="73"/>
  <c r="B54" i="73"/>
  <c r="B55" i="73"/>
  <c r="B56" i="73"/>
  <c r="B57" i="73"/>
  <c r="B58" i="73"/>
  <c r="B59" i="73"/>
  <c r="B39" i="73"/>
  <c r="C29" i="73"/>
  <c r="C59" i="73" s="1"/>
  <c r="D29" i="73"/>
  <c r="D32" i="73" s="1"/>
  <c r="D62" i="73" s="1"/>
  <c r="E29" i="73"/>
  <c r="E32" i="73" s="1"/>
  <c r="E62" i="73" s="1"/>
  <c r="F29" i="73"/>
  <c r="G29" i="73"/>
  <c r="C32" i="73"/>
  <c r="C62" i="73" s="1"/>
  <c r="K31" i="71"/>
  <c r="K30" i="71"/>
  <c r="C29" i="71"/>
  <c r="B29" i="71"/>
  <c r="W33" i="70"/>
  <c r="W32" i="70"/>
  <c r="W34" i="70" s="1"/>
  <c r="C34" i="70"/>
  <c r="D34" i="70"/>
  <c r="E34" i="70"/>
  <c r="F34" i="70"/>
  <c r="G34" i="70"/>
  <c r="H34" i="70"/>
  <c r="I34" i="70"/>
  <c r="J34" i="70"/>
  <c r="K34" i="70"/>
  <c r="L34" i="70"/>
  <c r="M34" i="70"/>
  <c r="N34" i="70"/>
  <c r="O34" i="70"/>
  <c r="B34" i="70"/>
  <c r="M64" i="69"/>
  <c r="L60" i="72"/>
  <c r="K10" i="71"/>
  <c r="K11" i="71"/>
  <c r="K12" i="71"/>
  <c r="K13" i="71"/>
  <c r="K14" i="71"/>
  <c r="K15" i="71"/>
  <c r="K16" i="71"/>
  <c r="K17" i="71"/>
  <c r="K18" i="71"/>
  <c r="K19" i="71"/>
  <c r="K20" i="71"/>
  <c r="K21" i="71"/>
  <c r="K22" i="71"/>
  <c r="K23" i="71"/>
  <c r="K24" i="71"/>
  <c r="K25" i="71"/>
  <c r="K26" i="71"/>
  <c r="K27" i="71"/>
  <c r="K28" i="71"/>
  <c r="K9" i="71"/>
  <c r="C56" i="71" l="1"/>
  <c r="G56" i="71"/>
  <c r="D56" i="71"/>
  <c r="I56" i="71"/>
  <c r="J56" i="71"/>
  <c r="F56" i="71"/>
  <c r="B56" i="71"/>
  <c r="H56" i="71"/>
  <c r="H26" i="73"/>
  <c r="E26" i="71"/>
  <c r="E56" i="71" s="1"/>
  <c r="C52" i="71"/>
  <c r="G52" i="71"/>
  <c r="B52" i="71"/>
  <c r="H52" i="71"/>
  <c r="H22" i="73"/>
  <c r="E22" i="71"/>
  <c r="E52" i="71" s="1"/>
  <c r="D52" i="71"/>
  <c r="I52" i="71"/>
  <c r="J52" i="71"/>
  <c r="F52" i="71"/>
  <c r="C48" i="71"/>
  <c r="G48" i="71"/>
  <c r="D48" i="71"/>
  <c r="H48" i="71"/>
  <c r="F48" i="71"/>
  <c r="H18" i="73"/>
  <c r="E18" i="71"/>
  <c r="E48" i="71" s="1"/>
  <c r="I48" i="71"/>
  <c r="B48" i="71"/>
  <c r="J48" i="71"/>
  <c r="C44" i="71"/>
  <c r="G44" i="71"/>
  <c r="D44" i="71"/>
  <c r="H44" i="71"/>
  <c r="I44" i="71"/>
  <c r="B44" i="71"/>
  <c r="J44" i="71"/>
  <c r="H14" i="73"/>
  <c r="E14" i="71"/>
  <c r="E44" i="71" s="1"/>
  <c r="F44" i="71"/>
  <c r="C40" i="71"/>
  <c r="G40" i="71"/>
  <c r="D40" i="71"/>
  <c r="H40" i="71"/>
  <c r="F40" i="71"/>
  <c r="I40" i="71"/>
  <c r="B40" i="71"/>
  <c r="J40" i="71"/>
  <c r="H10" i="73"/>
  <c r="E10" i="71"/>
  <c r="E40" i="71" s="1"/>
  <c r="C32" i="71"/>
  <c r="C59" i="71"/>
  <c r="I39" i="71"/>
  <c r="F39" i="71"/>
  <c r="B39" i="71"/>
  <c r="G39" i="71"/>
  <c r="E9" i="71"/>
  <c r="E39" i="71" s="1"/>
  <c r="C39" i="71"/>
  <c r="H39" i="71"/>
  <c r="H9" i="73"/>
  <c r="D39" i="71"/>
  <c r="J39" i="71"/>
  <c r="D55" i="71"/>
  <c r="H55" i="71"/>
  <c r="H25" i="73"/>
  <c r="B55" i="71"/>
  <c r="G55" i="71"/>
  <c r="C55" i="71"/>
  <c r="I55" i="71"/>
  <c r="J55" i="71"/>
  <c r="E25" i="71"/>
  <c r="E55" i="71" s="1"/>
  <c r="F55" i="71"/>
  <c r="D51" i="71"/>
  <c r="H51" i="71"/>
  <c r="H21" i="73"/>
  <c r="F51" i="71"/>
  <c r="B51" i="71"/>
  <c r="G51" i="71"/>
  <c r="C51" i="71"/>
  <c r="I51" i="71"/>
  <c r="J51" i="71"/>
  <c r="E21" i="71"/>
  <c r="E51" i="71" s="1"/>
  <c r="D47" i="71"/>
  <c r="H47" i="71"/>
  <c r="H17" i="73"/>
  <c r="I47" i="71"/>
  <c r="F47" i="71"/>
  <c r="E17" i="71"/>
  <c r="E47" i="71" s="1"/>
  <c r="G47" i="71"/>
  <c r="B47" i="71"/>
  <c r="J47" i="71"/>
  <c r="C47" i="71"/>
  <c r="D43" i="71"/>
  <c r="H43" i="71"/>
  <c r="H13" i="73"/>
  <c r="I43" i="71"/>
  <c r="B43" i="71"/>
  <c r="J43" i="71"/>
  <c r="C43" i="71"/>
  <c r="E13" i="71"/>
  <c r="E43" i="71" s="1"/>
  <c r="F43" i="71"/>
  <c r="G43" i="71"/>
  <c r="C60" i="71"/>
  <c r="G60" i="71"/>
  <c r="J60" i="71"/>
  <c r="F60" i="71"/>
  <c r="B60" i="71"/>
  <c r="H60" i="71"/>
  <c r="E30" i="71"/>
  <c r="E60" i="71" s="1"/>
  <c r="D60" i="71"/>
  <c r="I60" i="71"/>
  <c r="I58" i="71"/>
  <c r="E28" i="71"/>
  <c r="E58" i="71" s="1"/>
  <c r="B58" i="71"/>
  <c r="G58" i="71"/>
  <c r="C58" i="71"/>
  <c r="H58" i="71"/>
  <c r="H28" i="73"/>
  <c r="D58" i="71"/>
  <c r="J58" i="71"/>
  <c r="F58" i="71"/>
  <c r="I54" i="71"/>
  <c r="E24" i="71"/>
  <c r="E54" i="71" s="1"/>
  <c r="F54" i="71"/>
  <c r="B54" i="71"/>
  <c r="G54" i="71"/>
  <c r="C54" i="71"/>
  <c r="H54" i="71"/>
  <c r="H24" i="73"/>
  <c r="D54" i="71"/>
  <c r="J54" i="71"/>
  <c r="I50" i="71"/>
  <c r="E20" i="71"/>
  <c r="E50" i="71" s="1"/>
  <c r="D50" i="71"/>
  <c r="J50" i="71"/>
  <c r="F50" i="71"/>
  <c r="B50" i="71"/>
  <c r="G50" i="71"/>
  <c r="C50" i="71"/>
  <c r="H50" i="71"/>
  <c r="H20" i="73"/>
  <c r="I46" i="71"/>
  <c r="E16" i="71"/>
  <c r="E46" i="71" s="1"/>
  <c r="B46" i="71"/>
  <c r="F46" i="71"/>
  <c r="J46" i="71"/>
  <c r="G46" i="71"/>
  <c r="H16" i="73"/>
  <c r="H46" i="71"/>
  <c r="C46" i="71"/>
  <c r="D46" i="71"/>
  <c r="I42" i="71"/>
  <c r="E12" i="71"/>
  <c r="E42" i="71" s="1"/>
  <c r="B42" i="71"/>
  <c r="F42" i="71"/>
  <c r="J42" i="71"/>
  <c r="C42" i="71"/>
  <c r="D42" i="71"/>
  <c r="H12" i="73"/>
  <c r="G42" i="71"/>
  <c r="H42" i="71"/>
  <c r="B61" i="71"/>
  <c r="F61" i="71"/>
  <c r="J61" i="71"/>
  <c r="G61" i="71"/>
  <c r="C61" i="71"/>
  <c r="H61" i="71"/>
  <c r="D61" i="71"/>
  <c r="I61" i="71"/>
  <c r="E31" i="71"/>
  <c r="E61" i="71" s="1"/>
  <c r="B57" i="71"/>
  <c r="F57" i="71"/>
  <c r="J57" i="71"/>
  <c r="H27" i="73"/>
  <c r="E27" i="71"/>
  <c r="E57" i="71" s="1"/>
  <c r="G57" i="71"/>
  <c r="C57" i="71"/>
  <c r="H57" i="71"/>
  <c r="D57" i="71"/>
  <c r="I57" i="71"/>
  <c r="B53" i="71"/>
  <c r="F53" i="71"/>
  <c r="J53" i="71"/>
  <c r="D53" i="71"/>
  <c r="I53" i="71"/>
  <c r="H23" i="73"/>
  <c r="E23" i="71"/>
  <c r="E53" i="71" s="1"/>
  <c r="G53" i="71"/>
  <c r="C53" i="71"/>
  <c r="H53" i="71"/>
  <c r="B49" i="71"/>
  <c r="F49" i="71"/>
  <c r="J49" i="71"/>
  <c r="C49" i="71"/>
  <c r="H49" i="71"/>
  <c r="D49" i="71"/>
  <c r="I49" i="71"/>
  <c r="H19" i="73"/>
  <c r="E19" i="71"/>
  <c r="E49" i="71" s="1"/>
  <c r="G49" i="71"/>
  <c r="B45" i="71"/>
  <c r="F45" i="71"/>
  <c r="J45" i="71"/>
  <c r="C45" i="71"/>
  <c r="G45" i="71"/>
  <c r="H45" i="71"/>
  <c r="I45" i="71"/>
  <c r="D45" i="71"/>
  <c r="H15" i="73"/>
  <c r="E15" i="71"/>
  <c r="E45" i="71" s="1"/>
  <c r="B41" i="71"/>
  <c r="F41" i="71"/>
  <c r="J41" i="71"/>
  <c r="C41" i="71"/>
  <c r="G41" i="71"/>
  <c r="D41" i="71"/>
  <c r="H11" i="73"/>
  <c r="E11" i="71"/>
  <c r="E41" i="71" s="1"/>
  <c r="H41" i="71"/>
  <c r="I41" i="71"/>
  <c r="B32" i="71"/>
  <c r="G32" i="73"/>
  <c r="G62" i="73" s="1"/>
  <c r="G59" i="73"/>
  <c r="F32" i="73"/>
  <c r="F62" i="73" s="1"/>
  <c r="F59" i="73"/>
  <c r="E59" i="73"/>
  <c r="D59" i="73"/>
  <c r="B35" i="70"/>
  <c r="L35" i="70"/>
  <c r="H35" i="70"/>
  <c r="D35" i="70"/>
  <c r="O35" i="70"/>
  <c r="K35" i="70"/>
  <c r="G35" i="70"/>
  <c r="C35" i="70"/>
  <c r="N35" i="70"/>
  <c r="J35" i="70"/>
  <c r="F35" i="70"/>
  <c r="B65" i="70"/>
  <c r="F65" i="70"/>
  <c r="J65" i="70"/>
  <c r="N65" i="70"/>
  <c r="R65" i="70"/>
  <c r="V65" i="70"/>
  <c r="H65" i="70"/>
  <c r="P65" i="70"/>
  <c r="I65" i="70"/>
  <c r="U65" i="70"/>
  <c r="C65" i="70"/>
  <c r="G65" i="70"/>
  <c r="K65" i="70"/>
  <c r="O65" i="70"/>
  <c r="S65" i="70"/>
  <c r="W65" i="70"/>
  <c r="D65" i="70"/>
  <c r="L65" i="70"/>
  <c r="T65" i="70"/>
  <c r="E65" i="70"/>
  <c r="M65" i="70"/>
  <c r="Q65" i="70"/>
  <c r="M35" i="70"/>
  <c r="I35" i="70"/>
  <c r="E35" i="70"/>
  <c r="D66" i="70"/>
  <c r="H66" i="70"/>
  <c r="L66" i="70"/>
  <c r="P66" i="70"/>
  <c r="T66" i="70"/>
  <c r="B66" i="70"/>
  <c r="J66" i="70"/>
  <c r="R66" i="70"/>
  <c r="G66" i="70"/>
  <c r="O66" i="70"/>
  <c r="W66" i="70"/>
  <c r="E66" i="70"/>
  <c r="I66" i="70"/>
  <c r="M66" i="70"/>
  <c r="Q66" i="70"/>
  <c r="U66" i="70"/>
  <c r="F66" i="70"/>
  <c r="N66" i="70"/>
  <c r="V66" i="70"/>
  <c r="C66" i="70"/>
  <c r="K66" i="70"/>
  <c r="S66" i="70"/>
  <c r="O60" i="72"/>
  <c r="P60" i="72"/>
  <c r="L63" i="72"/>
  <c r="K29" i="71"/>
  <c r="F33" i="71"/>
  <c r="D33" i="71"/>
  <c r="J33" i="71"/>
  <c r="G33" i="71"/>
  <c r="C33" i="71"/>
  <c r="I33" i="71"/>
  <c r="B62" i="71" l="1"/>
  <c r="B33" i="71"/>
  <c r="D59" i="71"/>
  <c r="H29" i="73"/>
  <c r="I59" i="71"/>
  <c r="K32" i="71"/>
  <c r="G59" i="71"/>
  <c r="F59" i="71"/>
  <c r="H59" i="71"/>
  <c r="J59" i="71"/>
  <c r="B59" i="71"/>
  <c r="G33" i="73"/>
  <c r="E29" i="71"/>
  <c r="L64" i="72"/>
  <c r="O63" i="72"/>
  <c r="P63" i="72"/>
  <c r="F33" i="73"/>
  <c r="H33" i="71"/>
  <c r="N41" i="69"/>
  <c r="N42" i="69"/>
  <c r="N43" i="69"/>
  <c r="N44" i="69"/>
  <c r="N45" i="69"/>
  <c r="N46" i="69"/>
  <c r="N47" i="69"/>
  <c r="N48" i="69"/>
  <c r="N49" i="69"/>
  <c r="N50" i="69"/>
  <c r="N51" i="69"/>
  <c r="N52" i="69"/>
  <c r="N53" i="69"/>
  <c r="N54" i="69"/>
  <c r="N55" i="69"/>
  <c r="N56" i="69"/>
  <c r="N57" i="69"/>
  <c r="N58" i="69"/>
  <c r="N59" i="69"/>
  <c r="N60" i="69"/>
  <c r="N40" i="69"/>
  <c r="C35" i="57"/>
  <c r="D35" i="57"/>
  <c r="E35" i="57"/>
  <c r="F35" i="57"/>
  <c r="G35" i="57"/>
  <c r="H35" i="57"/>
  <c r="I35" i="57"/>
  <c r="J35" i="57"/>
  <c r="K35" i="57"/>
  <c r="C36" i="57"/>
  <c r="D36" i="57"/>
  <c r="E36" i="57"/>
  <c r="F36" i="57"/>
  <c r="G36" i="57"/>
  <c r="H36" i="57"/>
  <c r="I36" i="57"/>
  <c r="J36" i="57"/>
  <c r="K36" i="57"/>
  <c r="C37" i="57"/>
  <c r="D37" i="57"/>
  <c r="E37" i="57"/>
  <c r="F37" i="57"/>
  <c r="G37" i="57"/>
  <c r="H37" i="57"/>
  <c r="I37" i="57"/>
  <c r="J37" i="57"/>
  <c r="K37" i="57"/>
  <c r="C38" i="57"/>
  <c r="D38" i="57"/>
  <c r="E38" i="57"/>
  <c r="F38" i="57"/>
  <c r="G38" i="57"/>
  <c r="H38" i="57"/>
  <c r="I38" i="57"/>
  <c r="J38" i="57"/>
  <c r="K38" i="57"/>
  <c r="C39" i="57"/>
  <c r="D39" i="57"/>
  <c r="E39" i="57"/>
  <c r="F39" i="57"/>
  <c r="G39" i="57"/>
  <c r="H39" i="57"/>
  <c r="I39" i="57"/>
  <c r="J39" i="57"/>
  <c r="K39" i="57"/>
  <c r="C40" i="57"/>
  <c r="D40" i="57"/>
  <c r="E40" i="57"/>
  <c r="F40" i="57"/>
  <c r="G40" i="57"/>
  <c r="H40" i="57"/>
  <c r="I40" i="57"/>
  <c r="J40" i="57"/>
  <c r="K40" i="57"/>
  <c r="C41" i="57"/>
  <c r="D41" i="57"/>
  <c r="E41" i="57"/>
  <c r="F41" i="57"/>
  <c r="G41" i="57"/>
  <c r="H41" i="57"/>
  <c r="I41" i="57"/>
  <c r="J41" i="57"/>
  <c r="K41" i="57"/>
  <c r="C42" i="57"/>
  <c r="D42" i="57"/>
  <c r="E42" i="57"/>
  <c r="F42" i="57"/>
  <c r="G42" i="57"/>
  <c r="H42" i="57"/>
  <c r="I42" i="57"/>
  <c r="J42" i="57"/>
  <c r="K42" i="57"/>
  <c r="C43" i="57"/>
  <c r="D43" i="57"/>
  <c r="E43" i="57"/>
  <c r="F43" i="57"/>
  <c r="G43" i="57"/>
  <c r="H43" i="57"/>
  <c r="I43" i="57"/>
  <c r="J43" i="57"/>
  <c r="K43" i="57"/>
  <c r="C44" i="57"/>
  <c r="D44" i="57"/>
  <c r="E44" i="57"/>
  <c r="F44" i="57"/>
  <c r="G44" i="57"/>
  <c r="H44" i="57"/>
  <c r="I44" i="57"/>
  <c r="J44" i="57"/>
  <c r="K44" i="57"/>
  <c r="C45" i="57"/>
  <c r="D45" i="57"/>
  <c r="E45" i="57"/>
  <c r="F45" i="57"/>
  <c r="G45" i="57"/>
  <c r="H45" i="57"/>
  <c r="I45" i="57"/>
  <c r="J45" i="57"/>
  <c r="K45" i="57"/>
  <c r="C46" i="57"/>
  <c r="D46" i="57"/>
  <c r="E46" i="57"/>
  <c r="F46" i="57"/>
  <c r="G46" i="57"/>
  <c r="H46" i="57"/>
  <c r="I46" i="57"/>
  <c r="J46" i="57"/>
  <c r="K46" i="57"/>
  <c r="C47" i="57"/>
  <c r="D47" i="57"/>
  <c r="E47" i="57"/>
  <c r="F47" i="57"/>
  <c r="G47" i="57"/>
  <c r="H47" i="57"/>
  <c r="I47" i="57"/>
  <c r="J47" i="57"/>
  <c r="K47" i="57"/>
  <c r="C48" i="57"/>
  <c r="D48" i="57"/>
  <c r="E48" i="57"/>
  <c r="F48" i="57"/>
  <c r="G48" i="57"/>
  <c r="H48" i="57"/>
  <c r="I48" i="57"/>
  <c r="J48" i="57"/>
  <c r="K48" i="57"/>
  <c r="C49" i="57"/>
  <c r="D49" i="57"/>
  <c r="E49" i="57"/>
  <c r="F49" i="57"/>
  <c r="G49" i="57"/>
  <c r="H49" i="57"/>
  <c r="I49" i="57"/>
  <c r="J49" i="57"/>
  <c r="K49" i="57"/>
  <c r="C50" i="57"/>
  <c r="D50" i="57"/>
  <c r="E50" i="57"/>
  <c r="F50" i="57"/>
  <c r="G50" i="57"/>
  <c r="H50" i="57"/>
  <c r="I50" i="57"/>
  <c r="J50" i="57"/>
  <c r="K50" i="57"/>
  <c r="C51" i="57"/>
  <c r="D51" i="57"/>
  <c r="E51" i="57"/>
  <c r="F51" i="57"/>
  <c r="G51" i="57"/>
  <c r="H51" i="57"/>
  <c r="I51" i="57"/>
  <c r="J51" i="57"/>
  <c r="K51" i="57"/>
  <c r="C52" i="57"/>
  <c r="D52" i="57"/>
  <c r="E52" i="57"/>
  <c r="F52" i="57"/>
  <c r="G52" i="57"/>
  <c r="H52" i="57"/>
  <c r="I52" i="57"/>
  <c r="J52" i="57"/>
  <c r="K52" i="57"/>
  <c r="C53" i="57"/>
  <c r="D53" i="57"/>
  <c r="E53" i="57"/>
  <c r="F53" i="57"/>
  <c r="G53" i="57"/>
  <c r="H53" i="57"/>
  <c r="I53" i="57"/>
  <c r="J53" i="57"/>
  <c r="K53" i="57"/>
  <c r="D34" i="57"/>
  <c r="E34" i="57"/>
  <c r="F34" i="57"/>
  <c r="G34" i="57"/>
  <c r="H34" i="57"/>
  <c r="I34" i="57"/>
  <c r="J34" i="57"/>
  <c r="K34" i="57"/>
  <c r="C34" i="57"/>
  <c r="C35" i="56"/>
  <c r="D35" i="56"/>
  <c r="E35" i="56"/>
  <c r="F35" i="56"/>
  <c r="G35" i="56"/>
  <c r="H35" i="56"/>
  <c r="I35" i="56"/>
  <c r="J35" i="56"/>
  <c r="K35" i="56"/>
  <c r="L35" i="56"/>
  <c r="M35" i="56"/>
  <c r="N35" i="56"/>
  <c r="C36" i="56"/>
  <c r="D36" i="56"/>
  <c r="E36" i="56"/>
  <c r="F36" i="56"/>
  <c r="G36" i="56"/>
  <c r="H36" i="56"/>
  <c r="I36" i="56"/>
  <c r="J36" i="56"/>
  <c r="K36" i="56"/>
  <c r="L36" i="56"/>
  <c r="M36" i="56"/>
  <c r="N36" i="56"/>
  <c r="C37" i="56"/>
  <c r="D37" i="56"/>
  <c r="E37" i="56"/>
  <c r="F37" i="56"/>
  <c r="G37" i="56"/>
  <c r="H37" i="56"/>
  <c r="I37" i="56"/>
  <c r="J37" i="56"/>
  <c r="K37" i="56"/>
  <c r="L37" i="56"/>
  <c r="M37" i="56"/>
  <c r="N37" i="56"/>
  <c r="C38" i="56"/>
  <c r="D38" i="56"/>
  <c r="E38" i="56"/>
  <c r="F38" i="56"/>
  <c r="G38" i="56"/>
  <c r="H38" i="56"/>
  <c r="I38" i="56"/>
  <c r="J38" i="56"/>
  <c r="K38" i="56"/>
  <c r="L38" i="56"/>
  <c r="M38" i="56"/>
  <c r="N38" i="56"/>
  <c r="C39" i="56"/>
  <c r="D39" i="56"/>
  <c r="E39" i="56"/>
  <c r="F39" i="56"/>
  <c r="G39" i="56"/>
  <c r="H39" i="56"/>
  <c r="I39" i="56"/>
  <c r="J39" i="56"/>
  <c r="K39" i="56"/>
  <c r="L39" i="56"/>
  <c r="M39" i="56"/>
  <c r="N39" i="56"/>
  <c r="C40" i="56"/>
  <c r="D40" i="56"/>
  <c r="E40" i="56"/>
  <c r="F40" i="56"/>
  <c r="G40" i="56"/>
  <c r="H40" i="56"/>
  <c r="I40" i="56"/>
  <c r="J40" i="56"/>
  <c r="K40" i="56"/>
  <c r="L40" i="56"/>
  <c r="M40" i="56"/>
  <c r="N40" i="56"/>
  <c r="C41" i="56"/>
  <c r="D41" i="56"/>
  <c r="E41" i="56"/>
  <c r="F41" i="56"/>
  <c r="G41" i="56"/>
  <c r="H41" i="56"/>
  <c r="I41" i="56"/>
  <c r="J41" i="56"/>
  <c r="K41" i="56"/>
  <c r="L41" i="56"/>
  <c r="M41" i="56"/>
  <c r="N41" i="56"/>
  <c r="C42" i="56"/>
  <c r="D42" i="56"/>
  <c r="E42" i="56"/>
  <c r="F42" i="56"/>
  <c r="G42" i="56"/>
  <c r="H42" i="56"/>
  <c r="I42" i="56"/>
  <c r="J42" i="56"/>
  <c r="K42" i="56"/>
  <c r="L42" i="56"/>
  <c r="M42" i="56"/>
  <c r="N42" i="56"/>
  <c r="C43" i="56"/>
  <c r="D43" i="56"/>
  <c r="E43" i="56"/>
  <c r="F43" i="56"/>
  <c r="G43" i="56"/>
  <c r="H43" i="56"/>
  <c r="I43" i="56"/>
  <c r="J43" i="56"/>
  <c r="K43" i="56"/>
  <c r="L43" i="56"/>
  <c r="M43" i="56"/>
  <c r="N43" i="56"/>
  <c r="C44" i="56"/>
  <c r="D44" i="56"/>
  <c r="E44" i="56"/>
  <c r="F44" i="56"/>
  <c r="G44" i="56"/>
  <c r="H44" i="56"/>
  <c r="I44" i="56"/>
  <c r="J44" i="56"/>
  <c r="K44" i="56"/>
  <c r="L44" i="56"/>
  <c r="M44" i="56"/>
  <c r="N44" i="56"/>
  <c r="C45" i="56"/>
  <c r="D45" i="56"/>
  <c r="E45" i="56"/>
  <c r="F45" i="56"/>
  <c r="G45" i="56"/>
  <c r="H45" i="56"/>
  <c r="I45" i="56"/>
  <c r="J45" i="56"/>
  <c r="K45" i="56"/>
  <c r="L45" i="56"/>
  <c r="M45" i="56"/>
  <c r="N45" i="56"/>
  <c r="C46" i="56"/>
  <c r="D46" i="56"/>
  <c r="E46" i="56"/>
  <c r="F46" i="56"/>
  <c r="G46" i="56"/>
  <c r="H46" i="56"/>
  <c r="I46" i="56"/>
  <c r="J46" i="56"/>
  <c r="K46" i="56"/>
  <c r="L46" i="56"/>
  <c r="M46" i="56"/>
  <c r="N46" i="56"/>
  <c r="C47" i="56"/>
  <c r="D47" i="56"/>
  <c r="E47" i="56"/>
  <c r="F47" i="56"/>
  <c r="G47" i="56"/>
  <c r="H47" i="56"/>
  <c r="I47" i="56"/>
  <c r="J47" i="56"/>
  <c r="K47" i="56"/>
  <c r="L47" i="56"/>
  <c r="M47" i="56"/>
  <c r="N47" i="56"/>
  <c r="C48" i="56"/>
  <c r="D48" i="56"/>
  <c r="E48" i="56"/>
  <c r="F48" i="56"/>
  <c r="G48" i="56"/>
  <c r="H48" i="56"/>
  <c r="I48" i="56"/>
  <c r="J48" i="56"/>
  <c r="K48" i="56"/>
  <c r="L48" i="56"/>
  <c r="M48" i="56"/>
  <c r="N48" i="56"/>
  <c r="C49" i="56"/>
  <c r="D49" i="56"/>
  <c r="E49" i="56"/>
  <c r="F49" i="56"/>
  <c r="G49" i="56"/>
  <c r="H49" i="56"/>
  <c r="I49" i="56"/>
  <c r="J49" i="56"/>
  <c r="K49" i="56"/>
  <c r="L49" i="56"/>
  <c r="M49" i="56"/>
  <c r="N49" i="56"/>
  <c r="C50" i="56"/>
  <c r="D50" i="56"/>
  <c r="E50" i="56"/>
  <c r="F50" i="56"/>
  <c r="G50" i="56"/>
  <c r="H50" i="56"/>
  <c r="I50" i="56"/>
  <c r="J50" i="56"/>
  <c r="K50" i="56"/>
  <c r="L50" i="56"/>
  <c r="M50" i="56"/>
  <c r="N50" i="56"/>
  <c r="C51" i="56"/>
  <c r="D51" i="56"/>
  <c r="E51" i="56"/>
  <c r="F51" i="56"/>
  <c r="G51" i="56"/>
  <c r="H51" i="56"/>
  <c r="I51" i="56"/>
  <c r="J51" i="56"/>
  <c r="K51" i="56"/>
  <c r="L51" i="56"/>
  <c r="M51" i="56"/>
  <c r="N51" i="56"/>
  <c r="C52" i="56"/>
  <c r="D52" i="56"/>
  <c r="E52" i="56"/>
  <c r="F52" i="56"/>
  <c r="G52" i="56"/>
  <c r="H52" i="56"/>
  <c r="I52" i="56"/>
  <c r="J52" i="56"/>
  <c r="K52" i="56"/>
  <c r="L52" i="56"/>
  <c r="M52" i="56"/>
  <c r="N52" i="56"/>
  <c r="C53" i="56"/>
  <c r="D53" i="56"/>
  <c r="E53" i="56"/>
  <c r="F53" i="56"/>
  <c r="G53" i="56"/>
  <c r="H53" i="56"/>
  <c r="I53" i="56"/>
  <c r="J53" i="56"/>
  <c r="K53" i="56"/>
  <c r="L53" i="56"/>
  <c r="M53" i="56"/>
  <c r="N53" i="56"/>
  <c r="D34" i="56"/>
  <c r="E34" i="56"/>
  <c r="F34" i="56"/>
  <c r="G34" i="56"/>
  <c r="H34" i="56"/>
  <c r="I34" i="56"/>
  <c r="J34" i="56"/>
  <c r="K34" i="56"/>
  <c r="L34" i="56"/>
  <c r="M34" i="56"/>
  <c r="N34" i="56"/>
  <c r="C34" i="56"/>
  <c r="C35" i="55"/>
  <c r="D35" i="55"/>
  <c r="E35" i="55"/>
  <c r="F35" i="55"/>
  <c r="G35" i="55"/>
  <c r="H35" i="55"/>
  <c r="I35" i="55"/>
  <c r="J35" i="55"/>
  <c r="K35" i="55"/>
  <c r="L35" i="55"/>
  <c r="M35" i="55"/>
  <c r="N35" i="55"/>
  <c r="C36" i="55"/>
  <c r="D36" i="55"/>
  <c r="E36" i="55"/>
  <c r="F36" i="55"/>
  <c r="G36" i="55"/>
  <c r="H36" i="55"/>
  <c r="I36" i="55"/>
  <c r="J36" i="55"/>
  <c r="K36" i="55"/>
  <c r="L36" i="55"/>
  <c r="M36" i="55"/>
  <c r="N36" i="55"/>
  <c r="C37" i="55"/>
  <c r="D37" i="55"/>
  <c r="E37" i="55"/>
  <c r="F37" i="55"/>
  <c r="G37" i="55"/>
  <c r="H37" i="55"/>
  <c r="I37" i="55"/>
  <c r="J37" i="55"/>
  <c r="K37" i="55"/>
  <c r="L37" i="55"/>
  <c r="M37" i="55"/>
  <c r="N37" i="55"/>
  <c r="C38" i="55"/>
  <c r="D38" i="55"/>
  <c r="E38" i="55"/>
  <c r="F38" i="55"/>
  <c r="G38" i="55"/>
  <c r="H38" i="55"/>
  <c r="I38" i="55"/>
  <c r="J38" i="55"/>
  <c r="K38" i="55"/>
  <c r="L38" i="55"/>
  <c r="M38" i="55"/>
  <c r="N38" i="55"/>
  <c r="C39" i="55"/>
  <c r="D39" i="55"/>
  <c r="E39" i="55"/>
  <c r="F39" i="55"/>
  <c r="G39" i="55"/>
  <c r="H39" i="55"/>
  <c r="I39" i="55"/>
  <c r="J39" i="55"/>
  <c r="K39" i="55"/>
  <c r="L39" i="55"/>
  <c r="M39" i="55"/>
  <c r="N39" i="55"/>
  <c r="C40" i="55"/>
  <c r="D40" i="55"/>
  <c r="E40" i="55"/>
  <c r="F40" i="55"/>
  <c r="G40" i="55"/>
  <c r="H40" i="55"/>
  <c r="I40" i="55"/>
  <c r="J40" i="55"/>
  <c r="K40" i="55"/>
  <c r="L40" i="55"/>
  <c r="M40" i="55"/>
  <c r="N40" i="55"/>
  <c r="C41" i="55"/>
  <c r="D41" i="55"/>
  <c r="E41" i="55"/>
  <c r="F41" i="55"/>
  <c r="G41" i="55"/>
  <c r="H41" i="55"/>
  <c r="I41" i="55"/>
  <c r="J41" i="55"/>
  <c r="K41" i="55"/>
  <c r="L41" i="55"/>
  <c r="M41" i="55"/>
  <c r="N41" i="55"/>
  <c r="C42" i="55"/>
  <c r="D42" i="55"/>
  <c r="E42" i="55"/>
  <c r="F42" i="55"/>
  <c r="G42" i="55"/>
  <c r="H42" i="55"/>
  <c r="I42" i="55"/>
  <c r="J42" i="55"/>
  <c r="K42" i="55"/>
  <c r="L42" i="55"/>
  <c r="M42" i="55"/>
  <c r="N42" i="55"/>
  <c r="C43" i="55"/>
  <c r="D43" i="55"/>
  <c r="E43" i="55"/>
  <c r="F43" i="55"/>
  <c r="G43" i="55"/>
  <c r="H43" i="55"/>
  <c r="I43" i="55"/>
  <c r="J43" i="55"/>
  <c r="K43" i="55"/>
  <c r="L43" i="55"/>
  <c r="M43" i="55"/>
  <c r="N43" i="55"/>
  <c r="C44" i="55"/>
  <c r="D44" i="55"/>
  <c r="E44" i="55"/>
  <c r="F44" i="55"/>
  <c r="G44" i="55"/>
  <c r="H44" i="55"/>
  <c r="I44" i="55"/>
  <c r="J44" i="55"/>
  <c r="K44" i="55"/>
  <c r="L44" i="55"/>
  <c r="M44" i="55"/>
  <c r="N44" i="55"/>
  <c r="C45" i="55"/>
  <c r="D45" i="55"/>
  <c r="E45" i="55"/>
  <c r="F45" i="55"/>
  <c r="G45" i="55"/>
  <c r="H45" i="55"/>
  <c r="I45" i="55"/>
  <c r="J45" i="55"/>
  <c r="K45" i="55"/>
  <c r="L45" i="55"/>
  <c r="M45" i="55"/>
  <c r="N45" i="55"/>
  <c r="C46" i="55"/>
  <c r="D46" i="55"/>
  <c r="E46" i="55"/>
  <c r="F46" i="55"/>
  <c r="G46" i="55"/>
  <c r="H46" i="55"/>
  <c r="I46" i="55"/>
  <c r="J46" i="55"/>
  <c r="K46" i="55"/>
  <c r="L46" i="55"/>
  <c r="M46" i="55"/>
  <c r="N46" i="55"/>
  <c r="C47" i="55"/>
  <c r="D47" i="55"/>
  <c r="E47" i="55"/>
  <c r="F47" i="55"/>
  <c r="G47" i="55"/>
  <c r="H47" i="55"/>
  <c r="I47" i="55"/>
  <c r="J47" i="55"/>
  <c r="K47" i="55"/>
  <c r="L47" i="55"/>
  <c r="M47" i="55"/>
  <c r="N47" i="55"/>
  <c r="C48" i="55"/>
  <c r="D48" i="55"/>
  <c r="E48" i="55"/>
  <c r="F48" i="55"/>
  <c r="G48" i="55"/>
  <c r="H48" i="55"/>
  <c r="I48" i="55"/>
  <c r="J48" i="55"/>
  <c r="K48" i="55"/>
  <c r="L48" i="55"/>
  <c r="M48" i="55"/>
  <c r="N48" i="55"/>
  <c r="C49" i="55"/>
  <c r="D49" i="55"/>
  <c r="E49" i="55"/>
  <c r="F49" i="55"/>
  <c r="G49" i="55"/>
  <c r="H49" i="55"/>
  <c r="I49" i="55"/>
  <c r="J49" i="55"/>
  <c r="K49" i="55"/>
  <c r="L49" i="55"/>
  <c r="M49" i="55"/>
  <c r="N49" i="55"/>
  <c r="C50" i="55"/>
  <c r="D50" i="55"/>
  <c r="E50" i="55"/>
  <c r="F50" i="55"/>
  <c r="G50" i="55"/>
  <c r="H50" i="55"/>
  <c r="I50" i="55"/>
  <c r="J50" i="55"/>
  <c r="K50" i="55"/>
  <c r="L50" i="55"/>
  <c r="M50" i="55"/>
  <c r="N50" i="55"/>
  <c r="C51" i="55"/>
  <c r="D51" i="55"/>
  <c r="E51" i="55"/>
  <c r="F51" i="55"/>
  <c r="G51" i="55"/>
  <c r="H51" i="55"/>
  <c r="I51" i="55"/>
  <c r="J51" i="55"/>
  <c r="K51" i="55"/>
  <c r="L51" i="55"/>
  <c r="M51" i="55"/>
  <c r="N51" i="55"/>
  <c r="C52" i="55"/>
  <c r="D52" i="55"/>
  <c r="E52" i="55"/>
  <c r="F52" i="55"/>
  <c r="G52" i="55"/>
  <c r="H52" i="55"/>
  <c r="I52" i="55"/>
  <c r="J52" i="55"/>
  <c r="K52" i="55"/>
  <c r="L52" i="55"/>
  <c r="M52" i="55"/>
  <c r="N52" i="55"/>
  <c r="C53" i="55"/>
  <c r="D53" i="55"/>
  <c r="E53" i="55"/>
  <c r="F53" i="55"/>
  <c r="G53" i="55"/>
  <c r="H53" i="55"/>
  <c r="I53" i="55"/>
  <c r="J53" i="55"/>
  <c r="K53" i="55"/>
  <c r="L53" i="55"/>
  <c r="M53" i="55"/>
  <c r="N53" i="55"/>
  <c r="D34" i="55"/>
  <c r="E34" i="55"/>
  <c r="F34" i="55"/>
  <c r="G34" i="55"/>
  <c r="H34" i="55"/>
  <c r="I34" i="55"/>
  <c r="J34" i="55"/>
  <c r="K34" i="55"/>
  <c r="L34" i="55"/>
  <c r="M34" i="55"/>
  <c r="N34" i="55"/>
  <c r="C34" i="55"/>
  <c r="C35" i="54"/>
  <c r="D35" i="54"/>
  <c r="E35" i="54"/>
  <c r="F35" i="54"/>
  <c r="G35" i="54"/>
  <c r="H35" i="54"/>
  <c r="I35" i="54"/>
  <c r="J35" i="54"/>
  <c r="K35" i="54"/>
  <c r="C36" i="54"/>
  <c r="D36" i="54"/>
  <c r="E36" i="54"/>
  <c r="F36" i="54"/>
  <c r="G36" i="54"/>
  <c r="H36" i="54"/>
  <c r="I36" i="54"/>
  <c r="J36" i="54"/>
  <c r="K36" i="54"/>
  <c r="C37" i="54"/>
  <c r="D37" i="54"/>
  <c r="E37" i="54"/>
  <c r="F37" i="54"/>
  <c r="G37" i="54"/>
  <c r="H37" i="54"/>
  <c r="I37" i="54"/>
  <c r="J37" i="54"/>
  <c r="K37" i="54"/>
  <c r="C38" i="54"/>
  <c r="D38" i="54"/>
  <c r="E38" i="54"/>
  <c r="F38" i="54"/>
  <c r="G38" i="54"/>
  <c r="H38" i="54"/>
  <c r="I38" i="54"/>
  <c r="J38" i="54"/>
  <c r="K38" i="54"/>
  <c r="C39" i="54"/>
  <c r="D39" i="54"/>
  <c r="E39" i="54"/>
  <c r="F39" i="54"/>
  <c r="G39" i="54"/>
  <c r="H39" i="54"/>
  <c r="I39" i="54"/>
  <c r="J39" i="54"/>
  <c r="K39" i="54"/>
  <c r="C40" i="54"/>
  <c r="D40" i="54"/>
  <c r="E40" i="54"/>
  <c r="F40" i="54"/>
  <c r="G40" i="54"/>
  <c r="H40" i="54"/>
  <c r="I40" i="54"/>
  <c r="J40" i="54"/>
  <c r="K40" i="54"/>
  <c r="C41" i="54"/>
  <c r="D41" i="54"/>
  <c r="E41" i="54"/>
  <c r="F41" i="54"/>
  <c r="G41" i="54"/>
  <c r="H41" i="54"/>
  <c r="I41" i="54"/>
  <c r="J41" i="54"/>
  <c r="K41" i="54"/>
  <c r="C42" i="54"/>
  <c r="D42" i="54"/>
  <c r="E42" i="54"/>
  <c r="F42" i="54"/>
  <c r="G42" i="54"/>
  <c r="H42" i="54"/>
  <c r="I42" i="54"/>
  <c r="J42" i="54"/>
  <c r="K42" i="54"/>
  <c r="C43" i="54"/>
  <c r="D43" i="54"/>
  <c r="E43" i="54"/>
  <c r="F43" i="54"/>
  <c r="G43" i="54"/>
  <c r="H43" i="54"/>
  <c r="I43" i="54"/>
  <c r="J43" i="54"/>
  <c r="K43" i="54"/>
  <c r="C44" i="54"/>
  <c r="D44" i="54"/>
  <c r="E44" i="54"/>
  <c r="F44" i="54"/>
  <c r="G44" i="54"/>
  <c r="H44" i="54"/>
  <c r="I44" i="54"/>
  <c r="J44" i="54"/>
  <c r="K44" i="54"/>
  <c r="C45" i="54"/>
  <c r="D45" i="54"/>
  <c r="E45" i="54"/>
  <c r="F45" i="54"/>
  <c r="G45" i="54"/>
  <c r="H45" i="54"/>
  <c r="I45" i="54"/>
  <c r="J45" i="54"/>
  <c r="K45" i="54"/>
  <c r="C46" i="54"/>
  <c r="D46" i="54"/>
  <c r="E46" i="54"/>
  <c r="F46" i="54"/>
  <c r="G46" i="54"/>
  <c r="H46" i="54"/>
  <c r="I46" i="54"/>
  <c r="J46" i="54"/>
  <c r="K46" i="54"/>
  <c r="C47" i="54"/>
  <c r="D47" i="54"/>
  <c r="E47" i="54"/>
  <c r="F47" i="54"/>
  <c r="G47" i="54"/>
  <c r="H47" i="54"/>
  <c r="I47" i="54"/>
  <c r="J47" i="54"/>
  <c r="K47" i="54"/>
  <c r="C48" i="54"/>
  <c r="D48" i="54"/>
  <c r="E48" i="54"/>
  <c r="F48" i="54"/>
  <c r="G48" i="54"/>
  <c r="H48" i="54"/>
  <c r="I48" i="54"/>
  <c r="J48" i="54"/>
  <c r="K48" i="54"/>
  <c r="C49" i="54"/>
  <c r="D49" i="54"/>
  <c r="E49" i="54"/>
  <c r="F49" i="54"/>
  <c r="G49" i="54"/>
  <c r="H49" i="54"/>
  <c r="I49" i="54"/>
  <c r="J49" i="54"/>
  <c r="K49" i="54"/>
  <c r="C50" i="54"/>
  <c r="D50" i="54"/>
  <c r="E50" i="54"/>
  <c r="F50" i="54"/>
  <c r="G50" i="54"/>
  <c r="H50" i="54"/>
  <c r="I50" i="54"/>
  <c r="J50" i="54"/>
  <c r="K50" i="54"/>
  <c r="C51" i="54"/>
  <c r="D51" i="54"/>
  <c r="E51" i="54"/>
  <c r="F51" i="54"/>
  <c r="G51" i="54"/>
  <c r="H51" i="54"/>
  <c r="I51" i="54"/>
  <c r="J51" i="54"/>
  <c r="K51" i="54"/>
  <c r="C52" i="54"/>
  <c r="D52" i="54"/>
  <c r="E52" i="54"/>
  <c r="F52" i="54"/>
  <c r="G52" i="54"/>
  <c r="H52" i="54"/>
  <c r="I52" i="54"/>
  <c r="J52" i="54"/>
  <c r="K52" i="54"/>
  <c r="C53" i="54"/>
  <c r="D53" i="54"/>
  <c r="E53" i="54"/>
  <c r="F53" i="54"/>
  <c r="G53" i="54"/>
  <c r="H53" i="54"/>
  <c r="I53" i="54"/>
  <c r="J53" i="54"/>
  <c r="K53" i="54"/>
  <c r="K34" i="54"/>
  <c r="J34" i="54"/>
  <c r="I34" i="54"/>
  <c r="H34" i="54"/>
  <c r="G34" i="54"/>
  <c r="F34" i="54"/>
  <c r="E34" i="54"/>
  <c r="D34" i="54"/>
  <c r="C34" i="54"/>
  <c r="C35" i="51"/>
  <c r="D35" i="51"/>
  <c r="E35" i="51"/>
  <c r="F35" i="51"/>
  <c r="G35" i="51"/>
  <c r="H35" i="51"/>
  <c r="I35" i="51"/>
  <c r="J35" i="51"/>
  <c r="K35" i="51"/>
  <c r="L35" i="51"/>
  <c r="C36" i="51"/>
  <c r="D36" i="51"/>
  <c r="E36" i="51"/>
  <c r="F36" i="51"/>
  <c r="G36" i="51"/>
  <c r="H36" i="51"/>
  <c r="I36" i="51"/>
  <c r="J36" i="51"/>
  <c r="K36" i="51"/>
  <c r="L36" i="51"/>
  <c r="C37" i="51"/>
  <c r="D37" i="51"/>
  <c r="E37" i="51"/>
  <c r="F37" i="51"/>
  <c r="G37" i="51"/>
  <c r="H37" i="51"/>
  <c r="I37" i="51"/>
  <c r="J37" i="51"/>
  <c r="K37" i="51"/>
  <c r="L37" i="51"/>
  <c r="C38" i="51"/>
  <c r="D38" i="51"/>
  <c r="E38" i="51"/>
  <c r="F38" i="51"/>
  <c r="G38" i="51"/>
  <c r="H38" i="51"/>
  <c r="I38" i="51"/>
  <c r="J38" i="51"/>
  <c r="K38" i="51"/>
  <c r="L38" i="51"/>
  <c r="C39" i="51"/>
  <c r="D39" i="51"/>
  <c r="E39" i="51"/>
  <c r="F39" i="51"/>
  <c r="G39" i="51"/>
  <c r="H39" i="51"/>
  <c r="I39" i="51"/>
  <c r="J39" i="51"/>
  <c r="K39" i="51"/>
  <c r="L39" i="51"/>
  <c r="C40" i="51"/>
  <c r="D40" i="51"/>
  <c r="E40" i="51"/>
  <c r="F40" i="51"/>
  <c r="G40" i="51"/>
  <c r="H40" i="51"/>
  <c r="I40" i="51"/>
  <c r="J40" i="51"/>
  <c r="K40" i="51"/>
  <c r="L40" i="51"/>
  <c r="C41" i="51"/>
  <c r="D41" i="51"/>
  <c r="E41" i="51"/>
  <c r="F41" i="51"/>
  <c r="G41" i="51"/>
  <c r="H41" i="51"/>
  <c r="I41" i="51"/>
  <c r="J41" i="51"/>
  <c r="K41" i="51"/>
  <c r="L41" i="51"/>
  <c r="C42" i="51"/>
  <c r="D42" i="51"/>
  <c r="E42" i="51"/>
  <c r="F42" i="51"/>
  <c r="G42" i="51"/>
  <c r="H42" i="51"/>
  <c r="I42" i="51"/>
  <c r="J42" i="51"/>
  <c r="K42" i="51"/>
  <c r="L42" i="51"/>
  <c r="C43" i="51"/>
  <c r="D43" i="51"/>
  <c r="E43" i="51"/>
  <c r="F43" i="51"/>
  <c r="G43" i="51"/>
  <c r="H43" i="51"/>
  <c r="I43" i="51"/>
  <c r="J43" i="51"/>
  <c r="K43" i="51"/>
  <c r="L43" i="51"/>
  <c r="C44" i="51"/>
  <c r="D44" i="51"/>
  <c r="E44" i="51"/>
  <c r="F44" i="51"/>
  <c r="G44" i="51"/>
  <c r="H44" i="51"/>
  <c r="I44" i="51"/>
  <c r="J44" i="51"/>
  <c r="K44" i="51"/>
  <c r="L44" i="51"/>
  <c r="C45" i="51"/>
  <c r="D45" i="51"/>
  <c r="E45" i="51"/>
  <c r="F45" i="51"/>
  <c r="G45" i="51"/>
  <c r="H45" i="51"/>
  <c r="I45" i="51"/>
  <c r="J45" i="51"/>
  <c r="K45" i="51"/>
  <c r="L45" i="51"/>
  <c r="C46" i="51"/>
  <c r="D46" i="51"/>
  <c r="E46" i="51"/>
  <c r="F46" i="51"/>
  <c r="G46" i="51"/>
  <c r="H46" i="51"/>
  <c r="I46" i="51"/>
  <c r="J46" i="51"/>
  <c r="K46" i="51"/>
  <c r="L46" i="51"/>
  <c r="C47" i="51"/>
  <c r="D47" i="51"/>
  <c r="E47" i="51"/>
  <c r="F47" i="51"/>
  <c r="G47" i="51"/>
  <c r="H47" i="51"/>
  <c r="I47" i="51"/>
  <c r="J47" i="51"/>
  <c r="K47" i="51"/>
  <c r="L47" i="51"/>
  <c r="C48" i="51"/>
  <c r="D48" i="51"/>
  <c r="E48" i="51"/>
  <c r="F48" i="51"/>
  <c r="G48" i="51"/>
  <c r="H48" i="51"/>
  <c r="I48" i="51"/>
  <c r="J48" i="51"/>
  <c r="K48" i="51"/>
  <c r="L48" i="51"/>
  <c r="C49" i="51"/>
  <c r="D49" i="51"/>
  <c r="E49" i="51"/>
  <c r="F49" i="51"/>
  <c r="G49" i="51"/>
  <c r="H49" i="51"/>
  <c r="I49" i="51"/>
  <c r="J49" i="51"/>
  <c r="K49" i="51"/>
  <c r="L49" i="51"/>
  <c r="C50" i="51"/>
  <c r="D50" i="51"/>
  <c r="E50" i="51"/>
  <c r="F50" i="51"/>
  <c r="G50" i="51"/>
  <c r="H50" i="51"/>
  <c r="I50" i="51"/>
  <c r="J50" i="51"/>
  <c r="K50" i="51"/>
  <c r="L50" i="51"/>
  <c r="C51" i="51"/>
  <c r="D51" i="51"/>
  <c r="E51" i="51"/>
  <c r="F51" i="51"/>
  <c r="G51" i="51"/>
  <c r="H51" i="51"/>
  <c r="I51" i="51"/>
  <c r="J51" i="51"/>
  <c r="K51" i="51"/>
  <c r="L51" i="51"/>
  <c r="C52" i="51"/>
  <c r="D52" i="51"/>
  <c r="E52" i="51"/>
  <c r="F52" i="51"/>
  <c r="G52" i="51"/>
  <c r="H52" i="51"/>
  <c r="I52" i="51"/>
  <c r="J52" i="51"/>
  <c r="K52" i="51"/>
  <c r="L52" i="51"/>
  <c r="C53" i="51"/>
  <c r="D53" i="51"/>
  <c r="E53" i="51"/>
  <c r="F53" i="51"/>
  <c r="G53" i="51"/>
  <c r="H53" i="51"/>
  <c r="I53" i="51"/>
  <c r="J53" i="51"/>
  <c r="K53" i="51"/>
  <c r="L53" i="51"/>
  <c r="L34" i="51"/>
  <c r="K34" i="51"/>
  <c r="J34" i="51"/>
  <c r="I34" i="51"/>
  <c r="H34" i="51"/>
  <c r="G34" i="51"/>
  <c r="F34" i="51"/>
  <c r="E34" i="51"/>
  <c r="D34" i="51"/>
  <c r="C34" i="51"/>
  <c r="F19" i="68"/>
  <c r="G19" i="68"/>
  <c r="H19" i="68"/>
  <c r="I19" i="68"/>
  <c r="F20" i="68"/>
  <c r="G20" i="68"/>
  <c r="H20" i="68"/>
  <c r="I20" i="68"/>
  <c r="F21" i="68"/>
  <c r="G21" i="68"/>
  <c r="H21" i="68"/>
  <c r="I21" i="68"/>
  <c r="F22" i="68"/>
  <c r="G22" i="68"/>
  <c r="H22" i="68"/>
  <c r="I22" i="68"/>
  <c r="F23" i="68"/>
  <c r="G23" i="68"/>
  <c r="H23" i="68"/>
  <c r="I23" i="68"/>
  <c r="F24" i="68"/>
  <c r="G24" i="68"/>
  <c r="H24" i="68"/>
  <c r="I24" i="68"/>
  <c r="F25" i="68"/>
  <c r="G25" i="68"/>
  <c r="H25" i="68"/>
  <c r="I25" i="68"/>
  <c r="F26" i="68"/>
  <c r="G26" i="68"/>
  <c r="H26" i="68"/>
  <c r="I26" i="68"/>
  <c r="F27" i="68"/>
  <c r="G27" i="68"/>
  <c r="H27" i="68"/>
  <c r="I27" i="68"/>
  <c r="F28" i="68"/>
  <c r="G28" i="68"/>
  <c r="H28" i="68"/>
  <c r="I28" i="68"/>
  <c r="F29" i="68"/>
  <c r="G29" i="68"/>
  <c r="H29" i="68"/>
  <c r="I29" i="68"/>
  <c r="F30" i="68"/>
  <c r="G30" i="68"/>
  <c r="H30" i="68"/>
  <c r="I30" i="68"/>
  <c r="F31" i="68"/>
  <c r="G31" i="68"/>
  <c r="H31" i="68"/>
  <c r="I31" i="68"/>
  <c r="F32" i="68"/>
  <c r="G32" i="68"/>
  <c r="H32" i="68"/>
  <c r="I32" i="68"/>
  <c r="F33" i="68"/>
  <c r="G33" i="68"/>
  <c r="H33" i="68"/>
  <c r="I33" i="68"/>
  <c r="F34" i="68"/>
  <c r="G34" i="68"/>
  <c r="H34" i="68"/>
  <c r="I34" i="68"/>
  <c r="F35" i="68"/>
  <c r="G35" i="68"/>
  <c r="H35" i="68"/>
  <c r="I35" i="68"/>
  <c r="F36" i="68"/>
  <c r="G36" i="68"/>
  <c r="H36" i="68"/>
  <c r="I36" i="68"/>
  <c r="F37" i="68"/>
  <c r="G37" i="68"/>
  <c r="H37" i="68"/>
  <c r="I37" i="68"/>
  <c r="F38" i="68"/>
  <c r="G38" i="68"/>
  <c r="H38" i="68"/>
  <c r="I38" i="68"/>
  <c r="F39" i="68"/>
  <c r="G39" i="68"/>
  <c r="H39" i="68"/>
  <c r="I39" i="68"/>
  <c r="F40" i="68"/>
  <c r="G40" i="68"/>
  <c r="H40" i="68"/>
  <c r="I40" i="68"/>
  <c r="F41" i="68"/>
  <c r="G41" i="68"/>
  <c r="H41" i="68"/>
  <c r="I41" i="68"/>
  <c r="F42" i="68"/>
  <c r="G42" i="68"/>
  <c r="H42" i="68"/>
  <c r="I42" i="68"/>
  <c r="I18" i="68"/>
  <c r="H18" i="68"/>
  <c r="G18" i="68"/>
  <c r="F18" i="68"/>
  <c r="D62" i="71" l="1"/>
  <c r="F62" i="71"/>
  <c r="E32" i="71"/>
  <c r="E62" i="71" s="1"/>
  <c r="G62" i="71"/>
  <c r="C62" i="71"/>
  <c r="E33" i="71"/>
  <c r="E59" i="71"/>
  <c r="E33" i="73"/>
  <c r="W35" i="70" l="1"/>
  <c r="R67" i="70"/>
  <c r="Q67" i="70"/>
  <c r="W67" i="70"/>
  <c r="P67" i="70"/>
  <c r="B67" i="70"/>
  <c r="L67" i="70"/>
  <c r="D67" i="70"/>
  <c r="O67" i="70"/>
  <c r="G67" i="70"/>
  <c r="U67" i="70"/>
  <c r="J67" i="70"/>
  <c r="M67" i="70"/>
  <c r="E67" i="70"/>
  <c r="S67" i="70"/>
  <c r="H67" i="70"/>
  <c r="V67" i="70"/>
  <c r="K67" i="70"/>
  <c r="C67" i="70"/>
  <c r="N67" i="70"/>
  <c r="F67" i="70"/>
  <c r="T67" i="70"/>
  <c r="I67" i="70"/>
  <c r="D33" i="73"/>
  <c r="C33" i="73" l="1"/>
  <c r="B33" i="73"/>
</calcChain>
</file>

<file path=xl/sharedStrings.xml><?xml version="1.0" encoding="utf-8"?>
<sst xmlns="http://schemas.openxmlformats.org/spreadsheetml/2006/main" count="1682" uniqueCount="215">
  <si>
    <t>Nationalité</t>
  </si>
  <si>
    <t>Belge</t>
  </si>
  <si>
    <t>Classe d'âge</t>
  </si>
  <si>
    <t>≥ 65 ans</t>
  </si>
  <si>
    <t>Communes bruxelloises, provinces et régions</t>
  </si>
  <si>
    <t>Ixelles</t>
  </si>
  <si>
    <t>Hommes</t>
  </si>
  <si>
    <t>Femmes</t>
  </si>
  <si>
    <t>Total</t>
  </si>
  <si>
    <t>Anderlecht</t>
  </si>
  <si>
    <t>Auderghem</t>
  </si>
  <si>
    <t>Bruxelles</t>
  </si>
  <si>
    <t>Etterbeek</t>
  </si>
  <si>
    <t>Evere</t>
  </si>
  <si>
    <t>Forest</t>
  </si>
  <si>
    <t>Ganshoren</t>
  </si>
  <si>
    <t>Jette</t>
  </si>
  <si>
    <t>Koekelberg</t>
  </si>
  <si>
    <t>Schaerbeek</t>
  </si>
  <si>
    <t>Uccle</t>
  </si>
  <si>
    <t>Watermael-Boitsfort</t>
  </si>
  <si>
    <t>Région bruxelloise</t>
  </si>
  <si>
    <t>Privé / public</t>
  </si>
  <si>
    <t>Berchem-Ste-Agathe</t>
  </si>
  <si>
    <t>Molenbeek-St-Jean</t>
  </si>
  <si>
    <t>Commerce</t>
  </si>
  <si>
    <t>Services</t>
  </si>
  <si>
    <t>%</t>
  </si>
  <si>
    <t>St-Gilles</t>
  </si>
  <si>
    <t>Divers</t>
  </si>
  <si>
    <t>200 et +</t>
  </si>
  <si>
    <t>Industrie
et artisanat</t>
  </si>
  <si>
    <t>* À partir du 1er janvier 2003, tous les conjoints aidants sont obligés de souscrire au dit mini-statut et sont repris dans les statistiques.</t>
  </si>
  <si>
    <t>DEI</t>
  </si>
  <si>
    <t>&lt; 25 ans</t>
  </si>
  <si>
    <t>Faible</t>
  </si>
  <si>
    <t>Moyen</t>
  </si>
  <si>
    <t>Élevé</t>
  </si>
  <si>
    <t>Région flamande</t>
  </si>
  <si>
    <t>Région wallonne</t>
  </si>
  <si>
    <t>Woluwe-St-Lambert</t>
  </si>
  <si>
    <t>Woluwe-St-Pierre</t>
  </si>
  <si>
    <t>St-Josse-ten-Noode</t>
  </si>
  <si>
    <t>Durée d’inactivité</t>
  </si>
  <si>
    <t>Niveau d’études</t>
  </si>
  <si>
    <t>Classe d’âge</t>
  </si>
  <si>
    <t>Statut</t>
  </si>
  <si>
    <t>Taille d’établissement</t>
  </si>
  <si>
    <t>&lt; 1 an</t>
  </si>
  <si>
    <t>50 à 199</t>
  </si>
  <si>
    <t>25-49 ans</t>
  </si>
  <si>
    <t>≥ 50 ans</t>
  </si>
  <si>
    <t>&lt; 6 mois</t>
  </si>
  <si>
    <t>1 an - 2 ans</t>
  </si>
  <si>
    <t>6 mois - 1 an</t>
  </si>
  <si>
    <t>BE</t>
  </si>
  <si>
    <t>UE</t>
  </si>
  <si>
    <t>NUE</t>
  </si>
  <si>
    <t>Note : Jusqu'en 2002, les données sont établies au 30 juin. A partir de 2003, elles sont établies au 31 décembre.</t>
  </si>
  <si>
    <t>(nombre)</t>
  </si>
  <si>
    <t>(%)</t>
  </si>
  <si>
    <t>Primaire et secondaire inférieur</t>
  </si>
  <si>
    <t>Secondaire supérieur</t>
  </si>
  <si>
    <t>Supérieur</t>
  </si>
  <si>
    <t>Privé</t>
  </si>
  <si>
    <t>Public</t>
  </si>
  <si>
    <t>Manuel</t>
  </si>
  <si>
    <t>Intellectuel</t>
  </si>
  <si>
    <t>1 à 49</t>
  </si>
  <si>
    <t>&gt; 200</t>
  </si>
  <si>
    <t>2003*</t>
  </si>
  <si>
    <t>Belgique</t>
  </si>
  <si>
    <t>% Région bruxelloise/Belgique</t>
  </si>
  <si>
    <t>Genre</t>
  </si>
  <si>
    <t>≥ 2 ans</t>
  </si>
  <si>
    <t>≥ 1 an</t>
  </si>
  <si>
    <t>F.</t>
  </si>
  <si>
    <t>Niveau d'études et genre</t>
  </si>
  <si>
    <r>
      <t xml:space="preserve">1. </t>
    </r>
    <r>
      <rPr>
        <b/>
        <u/>
        <sz val="9"/>
        <color indexed="62"/>
        <rFont val="Arial"/>
        <family val="2"/>
      </rPr>
      <t>Population</t>
    </r>
  </si>
  <si>
    <t>Classe d’âge et genre</t>
  </si>
  <si>
    <t>Durée d'inactivité et genre</t>
  </si>
  <si>
    <t>Nationalié et genre</t>
  </si>
  <si>
    <r>
      <t xml:space="preserve">3. </t>
    </r>
    <r>
      <rPr>
        <b/>
        <u/>
        <sz val="9"/>
        <color indexed="62"/>
        <rFont val="Arial"/>
        <family val="2"/>
      </rPr>
      <t>Taux de chômage</t>
    </r>
  </si>
  <si>
    <r>
      <t xml:space="preserve">4. </t>
    </r>
    <r>
      <rPr>
        <b/>
        <u/>
        <sz val="9"/>
        <color indexed="62"/>
        <rFont val="Arial"/>
        <family val="2"/>
      </rPr>
      <t>Emploi salarié</t>
    </r>
  </si>
  <si>
    <r>
      <t xml:space="preserve">2. </t>
    </r>
    <r>
      <rPr>
        <b/>
        <u/>
        <sz val="9"/>
        <color indexed="62"/>
        <rFont val="Arial"/>
        <family val="2"/>
      </rPr>
      <t>Demandeurs d'emploi inoccupés</t>
    </r>
    <r>
      <rPr>
        <b/>
        <sz val="9"/>
        <color indexed="62"/>
        <rFont val="Arial"/>
        <family val="2"/>
      </rPr>
      <t xml:space="preserve"> (DEI)</t>
    </r>
  </si>
  <si>
    <t>Communes bruxelloises</t>
  </si>
  <si>
    <t>Anvers</t>
  </si>
  <si>
    <t>Brabant flamand</t>
  </si>
  <si>
    <t>Brabant wallon</t>
  </si>
  <si>
    <t>Flandre occidentale</t>
  </si>
  <si>
    <t>Flandre orientale</t>
  </si>
  <si>
    <t>Hainaut</t>
  </si>
  <si>
    <t>Liège</t>
  </si>
  <si>
    <t>Limbourg</t>
  </si>
  <si>
    <t>Luxembourg</t>
  </si>
  <si>
    <t>Namur</t>
  </si>
  <si>
    <t>Arrondissement Hal-Vilvorde</t>
  </si>
  <si>
    <t>Arrondissement Louvain</t>
  </si>
  <si>
    <t>Arrondissement de Nivelles</t>
  </si>
  <si>
    <t>Provinces flamandes</t>
  </si>
  <si>
    <t>Provinces wallonnes</t>
  </si>
  <si>
    <t>Jeunes de moins de 25 ans et genre</t>
  </si>
  <si>
    <t>Communes bruxelloises et régions</t>
  </si>
  <si>
    <t>Secteur d’activité</t>
  </si>
  <si>
    <t>Taille d'établissement</t>
  </si>
  <si>
    <t>Type d'activité</t>
  </si>
  <si>
    <t>Secteur d'activité</t>
  </si>
  <si>
    <t>Retour au menu</t>
  </si>
  <si>
    <t>Caractéristiques des communes de la Région bruxelloise</t>
  </si>
  <si>
    <t>F. Caractéristiques des communes de la Région bruxelloise</t>
  </si>
  <si>
    <t>F.1.  Population</t>
  </si>
  <si>
    <r>
      <t>Densité (hab./km</t>
    </r>
    <r>
      <rPr>
        <b/>
        <vertAlign val="superscript"/>
        <sz val="8"/>
        <color indexed="62"/>
        <rFont val="Arial"/>
        <family val="2"/>
      </rPr>
      <t>2</t>
    </r>
    <r>
      <rPr>
        <b/>
        <sz val="8"/>
        <color indexed="62"/>
        <rFont val="Arial"/>
        <family val="2"/>
      </rPr>
      <t>)</t>
    </r>
  </si>
  <si>
    <r>
      <t xml:space="preserve">6. </t>
    </r>
    <r>
      <rPr>
        <b/>
        <u/>
        <sz val="9"/>
        <color indexed="62"/>
        <rFont val="Arial"/>
        <family val="2"/>
      </rPr>
      <t>Emploi indépendant</t>
    </r>
  </si>
  <si>
    <t>F.2.  Demandeurs d'emploi inoccupés</t>
  </si>
  <si>
    <t>v.a.</t>
  </si>
  <si>
    <t>F.3.  Taux de chômage</t>
  </si>
  <si>
    <t>n.d.</t>
  </si>
  <si>
    <t>n.d. = non disponible</t>
  </si>
  <si>
    <t>F.4.  Emploi salarié</t>
  </si>
  <si>
    <t>F.5.  Etablissements</t>
  </si>
  <si>
    <t>F.6.  Emploi indépendant</t>
  </si>
  <si>
    <t>% Région bruxelloise/ Belgique</t>
  </si>
  <si>
    <t>Postes de travail/ établissement</t>
  </si>
  <si>
    <t>Professions libérales</t>
  </si>
  <si>
    <t>Construction</t>
  </si>
  <si>
    <t>Agriculture
et pêche</t>
  </si>
  <si>
    <t>Genre, classe d’âge, durée d’inactivité, niveau d’études</t>
  </si>
  <si>
    <t>Genre, statut, type d'activité et taille d'établissement</t>
  </si>
  <si>
    <t>Taille d'établissement et type d'activité (privé/public)</t>
  </si>
  <si>
    <t>Secteur d'activité et genre</t>
  </si>
  <si>
    <t>Ce fichier centralise diverses données sur les caractéristiques et l'évolution de la population, du chômage et de l’emploi dans les 19 communes bruxelloises. La répartition géographique de la population, des demandeurs d'emploi inoccupés, du taux de chômage et des indépendants est effectuée d'après le lieu de domicile des personnes recensées. Par contre, la répartition géographique de l'emploi salarié et des établissements est effectuée d'après le lieu de travail, c'est-à-dire, le lieu où l'activité professionnelle est exercée.</t>
  </si>
  <si>
    <t>Information et communication</t>
  </si>
  <si>
    <t>Activités immobilières</t>
  </si>
  <si>
    <t>Enseignement</t>
  </si>
  <si>
    <t>Santé humaine et action sociale</t>
  </si>
  <si>
    <t>Arts, spectacles et activités récréatives</t>
  </si>
  <si>
    <t>Autres activités de services</t>
  </si>
  <si>
    <t>Hébergement et restauration</t>
  </si>
  <si>
    <t>Activités financières et d'assurance</t>
  </si>
  <si>
    <t>* Sont repris sous la rubrique divers l'agriculture, sylviculture et pêche, les industries extractives, les activités des ménages en tant qu'employeurs et les organismes extra-territoriaux.</t>
  </si>
  <si>
    <t>Autre</t>
  </si>
  <si>
    <t>&lt; 20 ans</t>
  </si>
  <si>
    <t>Nombre</t>
  </si>
  <si>
    <t>Genre, classe d'âge et densité</t>
  </si>
  <si>
    <t>20-64 ans</t>
  </si>
  <si>
    <r>
      <t>Superfice 
en km</t>
    </r>
    <r>
      <rPr>
        <b/>
        <vertAlign val="superscript"/>
        <sz val="8"/>
        <color indexed="62"/>
        <rFont val="Arial"/>
        <family val="2"/>
      </rPr>
      <t>2</t>
    </r>
  </si>
  <si>
    <t>gorest</t>
  </si>
  <si>
    <t>Watermael-Boitsgort</t>
  </si>
  <si>
    <t>Évolution</t>
  </si>
  <si>
    <r>
      <t xml:space="preserve">5. </t>
    </r>
    <r>
      <rPr>
        <b/>
        <u/>
        <sz val="9"/>
        <color indexed="62"/>
        <rFont val="Arial"/>
        <family val="2"/>
      </rPr>
      <t>Établissements</t>
    </r>
  </si>
  <si>
    <t>Note : Pour l'année 2014, les données communales de l'ONSS diffèrent légèrement des données régionales. Les différences proviennent du fait que le fichier pour les régions compte également les postes de travail occupés par des travailleurs auprès d'employeurs étrangers sans établissement identifié en Belgique.</t>
  </si>
  <si>
    <t>UE 28 
(hors Belge)</t>
  </si>
  <si>
    <t>Commune non déterminée*</t>
  </si>
  <si>
    <t>_</t>
  </si>
  <si>
    <t xml:space="preserve">* Concerne les postes de travail salarié dans une entreprise étrangère sans unité locale d'établissement en Belgique. Ceux-ci sont comptabilisés au sein de la région bruxelloise mais ne sont pas attribués à une commune spécifique.        </t>
  </si>
  <si>
    <t xml:space="preserve">* Sont comprises les entreprises étrangères sans implantation en Belgique comptabilisées en Région bruxelloise mais auxquelles n'est pas attribuées une commune spécifique.                                               </t>
  </si>
  <si>
    <t>&lt; 18 ans</t>
  </si>
  <si>
    <t>18-64 ans</t>
  </si>
  <si>
    <t>Etranger sans équivalent</t>
  </si>
  <si>
    <t>Source : ACTIRIS, calculs Observatoire bruxellois de l'Emploi et de la Formation</t>
  </si>
  <si>
    <t>Source : SPF Économie - DGSIE (Service démographie), calculs view.brussels</t>
  </si>
  <si>
    <r>
      <t>Tableau F.1.3 : P</t>
    </r>
    <r>
      <rPr>
        <b/>
        <u/>
        <sz val="10"/>
        <color indexed="62"/>
        <rFont val="Arial"/>
        <family val="2"/>
      </rPr>
      <t>opulation par commune bruxelloise, région et nationalité</t>
    </r>
    <r>
      <rPr>
        <b/>
        <sz val="10"/>
        <color indexed="62"/>
        <rFont val="Arial"/>
        <family val="2"/>
      </rPr>
      <t xml:space="preserve"> (2018)</t>
    </r>
  </si>
  <si>
    <t>Var. 2017-2018</t>
  </si>
  <si>
    <t>1992-2018</t>
  </si>
  <si>
    <t>Source : ACTIRIS, calculs view.brussels</t>
  </si>
  <si>
    <t>Sources : BNB, SPF Économie - DGSIE (EFT), ACTIRIS, Steunpunt-WSE, calculs view.brussels</t>
  </si>
  <si>
    <t xml:space="preserve"> Sources : BNB, SPF Économie - DGSIE (EFT), ACTIRIS, Steunpunt-WSE, calculs view.brussels</t>
  </si>
  <si>
    <t>Source : ONSS, calculs view.brussels</t>
  </si>
  <si>
    <t>Sources : Inasti, Steunpunt-WSE, calculs view.brussels</t>
  </si>
  <si>
    <t>Source : INASTI, calculs view.brussels</t>
  </si>
  <si>
    <t>Variation 2019-2020</t>
  </si>
  <si>
    <r>
      <t xml:space="preserve">Tableau F.1.1 : </t>
    </r>
    <r>
      <rPr>
        <b/>
        <u/>
        <sz val="10"/>
        <color indexed="62"/>
        <rFont val="Arial"/>
        <family val="2"/>
      </rPr>
      <t>Évolution de la population par commune bruxelloise, par province et région</t>
    </r>
    <r>
      <rPr>
        <b/>
        <sz val="10"/>
        <color indexed="62"/>
        <rFont val="Arial"/>
        <family val="2"/>
      </rPr>
      <t xml:space="preserve"> (1995-2020)</t>
    </r>
  </si>
  <si>
    <r>
      <t xml:space="preserve">Tableau F.1.2 : </t>
    </r>
    <r>
      <rPr>
        <b/>
        <u/>
        <sz val="10"/>
        <color indexed="62"/>
        <rFont val="Arial"/>
        <family val="2"/>
      </rPr>
      <t>Caractéristiques et densité de la population par commune bruxelloise, par province et par région</t>
    </r>
    <r>
      <rPr>
        <b/>
        <sz val="10"/>
        <color indexed="62"/>
        <rFont val="Arial"/>
        <family val="2"/>
      </rPr>
      <t xml:space="preserve"> (2020)</t>
    </r>
  </si>
  <si>
    <r>
      <t xml:space="preserve">Tableau F.2.1 : </t>
    </r>
    <r>
      <rPr>
        <b/>
        <u/>
        <sz val="10"/>
        <color indexed="62"/>
        <rFont val="Arial"/>
        <family val="2"/>
      </rPr>
      <t>Nombre de DEI par commune et genre en Région bruxelloise</t>
    </r>
    <r>
      <rPr>
        <b/>
        <sz val="10"/>
        <color indexed="62"/>
        <rFont val="Arial"/>
        <family val="2"/>
      </rPr>
      <t xml:space="preserve"> (moyenne annuelle 1992-2019)</t>
    </r>
  </si>
  <si>
    <t>% communes/ Région (2019)</t>
  </si>
  <si>
    <t>Var. 18-19</t>
  </si>
  <si>
    <t>Tableau F.2.2 : Caractéristiques des DEI par commune bruxelloise (moyenne annuelle 2019)</t>
  </si>
  <si>
    <r>
      <t xml:space="preserve">Tableau F.2.2.1 : </t>
    </r>
    <r>
      <rPr>
        <b/>
        <u/>
        <sz val="10"/>
        <color indexed="62"/>
        <rFont val="Arial"/>
        <family val="2"/>
      </rPr>
      <t>Nombre de DEI par commune bruxelloise, genre et classe d'âge</t>
    </r>
    <r>
      <rPr>
        <b/>
        <sz val="10"/>
        <color indexed="62"/>
        <rFont val="Arial"/>
        <family val="2"/>
      </rPr>
      <t xml:space="preserve"> (moyenne annuelle 2019)</t>
    </r>
  </si>
  <si>
    <r>
      <t xml:space="preserve">Tableau F.2.2.2 : </t>
    </r>
    <r>
      <rPr>
        <b/>
        <u/>
        <sz val="10"/>
        <color indexed="62"/>
        <rFont val="Arial"/>
        <family val="2"/>
      </rPr>
      <t>Nombre de DEI par commune bruxelloise, genre et niveau d'études</t>
    </r>
    <r>
      <rPr>
        <b/>
        <sz val="10"/>
        <color indexed="62"/>
        <rFont val="Arial"/>
        <family val="2"/>
      </rPr>
      <t xml:space="preserve"> (moyenne annuelle 2019)</t>
    </r>
  </si>
  <si>
    <r>
      <t xml:space="preserve">Tableau F.2.2.3 : </t>
    </r>
    <r>
      <rPr>
        <b/>
        <u/>
        <sz val="10"/>
        <color indexed="62"/>
        <rFont val="Arial"/>
        <family val="2"/>
      </rPr>
      <t>Nombre de DEI par commune bruxelloise, genre et durée d'inactivité</t>
    </r>
    <r>
      <rPr>
        <b/>
        <sz val="10"/>
        <color indexed="62"/>
        <rFont val="Arial"/>
        <family val="2"/>
      </rPr>
      <t xml:space="preserve"> (moyenne annuelle 2019)</t>
    </r>
  </si>
  <si>
    <r>
      <t xml:space="preserve">Tableau F.2.2.4 : </t>
    </r>
    <r>
      <rPr>
        <b/>
        <u/>
        <sz val="10"/>
        <color indexed="62"/>
        <rFont val="Arial"/>
        <family val="2"/>
      </rPr>
      <t>Nombre de DEI par commune bruxelloise, genre et nationalité</t>
    </r>
    <r>
      <rPr>
        <b/>
        <sz val="10"/>
        <color indexed="62"/>
        <rFont val="Arial"/>
        <family val="2"/>
      </rPr>
      <t xml:space="preserve"> (moyenne annuelle 2019)</t>
    </r>
  </si>
  <si>
    <t>2019*</t>
  </si>
  <si>
    <r>
      <t xml:space="preserve">Tableau F.3.1 : </t>
    </r>
    <r>
      <rPr>
        <b/>
        <u/>
        <sz val="10"/>
        <color indexed="62"/>
        <rFont val="Arial"/>
        <family val="2"/>
      </rPr>
      <t>Taux de chômage par commune et genre en Région bruxelloise</t>
    </r>
    <r>
      <rPr>
        <b/>
        <sz val="10"/>
        <color indexed="62"/>
        <rFont val="Arial"/>
        <family val="2"/>
      </rPr>
      <t xml:space="preserve"> (moyenne annuelle 1998-2019)</t>
    </r>
  </si>
  <si>
    <r>
      <t xml:space="preserve">Tableau F.3.2 : </t>
    </r>
    <r>
      <rPr>
        <b/>
        <u/>
        <sz val="10"/>
        <color indexed="62"/>
        <rFont val="Arial"/>
        <family val="2"/>
      </rPr>
      <t>Taux de chômage des jeunes (&lt; 25 ans) par commune et genre en Région bruxelloise</t>
    </r>
    <r>
      <rPr>
        <b/>
        <sz val="10"/>
        <color indexed="62"/>
        <rFont val="Arial"/>
        <family val="2"/>
      </rPr>
      <t xml:space="preserve"> (moyenne annuelle 2001-2019)</t>
    </r>
  </si>
  <si>
    <t>* Sur base de l'estimation de la population active occupée (BNB 2019), de la répartition de la population active occupée par commune (Steunpunt-WSE 2018) et par région (EFT 2019).</t>
  </si>
  <si>
    <r>
      <t xml:space="preserve">Tableau F.4.1 : </t>
    </r>
    <r>
      <rPr>
        <b/>
        <u/>
        <sz val="10"/>
        <color indexed="62"/>
        <rFont val="Arial"/>
        <family val="2"/>
      </rPr>
      <t>Evolution du nombre d'emplois salariés par commune bruxelloise et par région</t>
    </r>
    <r>
      <rPr>
        <b/>
        <sz val="10"/>
        <color indexed="62"/>
        <rFont val="Arial"/>
        <family val="2"/>
      </rPr>
      <t xml:space="preserve"> (1992-2018)</t>
    </r>
  </si>
  <si>
    <t>% communes/ 
Région (2018)</t>
  </si>
  <si>
    <r>
      <t xml:space="preserve">Tableau F.4.2 : </t>
    </r>
    <r>
      <rPr>
        <b/>
        <u/>
        <sz val="10"/>
        <color indexed="62"/>
        <rFont val="Arial"/>
        <family val="2"/>
      </rPr>
      <t>Emploi salarié par commune bruxelloise et par région selon le secteur d'activité</t>
    </r>
    <r>
      <rPr>
        <b/>
        <sz val="10"/>
        <color indexed="62"/>
        <rFont val="Arial"/>
        <family val="2"/>
      </rPr>
      <t xml:space="preserve"> (31 décembre 2018)</t>
    </r>
  </si>
  <si>
    <t>Agriculture, sylviculture et pêche</t>
  </si>
  <si>
    <t>Transports et entreposage</t>
  </si>
  <si>
    <t>Activités spécialisées, scientifiques et techniques</t>
  </si>
  <si>
    <r>
      <t xml:space="preserve">Tableau F.4.3 : </t>
    </r>
    <r>
      <rPr>
        <b/>
        <u/>
        <sz val="10"/>
        <color indexed="62"/>
        <rFont val="Arial"/>
        <family val="2"/>
      </rPr>
      <t>Emploi salarié par commune bruxelloise et région selon le genre, le statut, le type d'activité et la taille d’établissement</t>
    </r>
    <r>
      <rPr>
        <b/>
        <sz val="10"/>
        <color indexed="62"/>
        <rFont val="Arial"/>
        <family val="2"/>
      </rPr>
      <t xml:space="preserve"> (31 décembre 2018)</t>
    </r>
  </si>
  <si>
    <t>Tableau F.5.1 : Evolution du nombre d'établissements par commune bruxelloise et par région (1992-2018)</t>
  </si>
  <si>
    <t>en %                       (2018)</t>
  </si>
  <si>
    <r>
      <t xml:space="preserve">Tableau F.5.2 : </t>
    </r>
    <r>
      <rPr>
        <b/>
        <u/>
        <sz val="10"/>
        <color indexed="62"/>
        <rFont val="Arial"/>
        <family val="2"/>
      </rPr>
      <t>Etablissements par commune bruxelloise et par région selon la taille d'établissement et le type d'activité</t>
    </r>
    <r>
      <rPr>
        <b/>
        <sz val="10"/>
        <color indexed="62"/>
        <rFont val="Arial"/>
        <family val="2"/>
      </rPr>
      <t xml:space="preserve"> (31 décembre 2018)</t>
    </r>
  </si>
  <si>
    <r>
      <t xml:space="preserve">Tableau F.5.3 : </t>
    </r>
    <r>
      <rPr>
        <b/>
        <u/>
        <sz val="10"/>
        <color indexed="62"/>
        <rFont val="Arial"/>
        <family val="2"/>
      </rPr>
      <t>Etablissements par commune bruxelloise et par région selon le secteur d'activité</t>
    </r>
    <r>
      <rPr>
        <b/>
        <sz val="10"/>
        <color indexed="62"/>
        <rFont val="Arial"/>
        <family val="2"/>
      </rPr>
      <t xml:space="preserve"> (31 décembre 2018)</t>
    </r>
  </si>
  <si>
    <t>Activités de services administratifs et de soutien</t>
  </si>
  <si>
    <t>Activités des ménages en tant qu'employeurs; activités indifférenciées des ménages en tant que producteurs de biens et services pour usage propre</t>
  </si>
  <si>
    <t>Activités des organismes extra-territoriaux</t>
  </si>
  <si>
    <t>Administration publique et defense; securie sociale obligatoire</t>
  </si>
  <si>
    <t>Commerce de gros et de detail; réparation de vehicules automobiles et de motocycles</t>
  </si>
  <si>
    <t>Industrie manufacturière</t>
  </si>
  <si>
    <t>Industries extractives</t>
  </si>
  <si>
    <t>Production et distribution d'eau; assainissement, gestion des déchets et dépollution</t>
  </si>
  <si>
    <t>Production et distribution d'électricité, de gaz, de vapeur et d'air conditionné</t>
  </si>
  <si>
    <t>Total général</t>
  </si>
  <si>
    <t>1992-2019</t>
  </si>
  <si>
    <t>1995-2020</t>
  </si>
  <si>
    <t>1998-2019</t>
  </si>
  <si>
    <t>2001-2019</t>
  </si>
  <si>
    <t>1990-2019</t>
  </si>
  <si>
    <t>En % (2019)</t>
  </si>
  <si>
    <t>Var. 2018-2019</t>
  </si>
  <si>
    <r>
      <t xml:space="preserve">Tableau F.6.1 : </t>
    </r>
    <r>
      <rPr>
        <b/>
        <u/>
        <sz val="10"/>
        <color indexed="62"/>
        <rFont val="Arial"/>
        <family val="2"/>
      </rPr>
      <t>Evolution des indépendants par commune bruxelloise et région</t>
    </r>
    <r>
      <rPr>
        <b/>
        <sz val="10"/>
        <color indexed="62"/>
        <rFont val="Arial"/>
        <family val="2"/>
      </rPr>
      <t xml:space="preserve"> (1990-2019)</t>
    </r>
  </si>
  <si>
    <r>
      <t xml:space="preserve">Tableau F.6.2 : </t>
    </r>
    <r>
      <rPr>
        <b/>
        <u/>
        <sz val="10"/>
        <color indexed="62"/>
        <rFont val="Arial"/>
        <family val="2"/>
      </rPr>
      <t>Répartition des indépendants par commune bruxelloise et par région selon le genre et le secteur d’activité</t>
    </r>
    <r>
      <rPr>
        <b/>
        <sz val="10"/>
        <color indexed="62"/>
        <rFont val="Arial"/>
        <family val="2"/>
      </rPr>
      <t xml:space="preserv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</si>
</sst>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 _€_-;\-* #,##0.00\ _€_-;_-* &quot;-&quot;??\ _€_-;_-@_-"/>
    <numFmt numFmtId="165" formatCode="_-* #,##0.00\ &quot;FB&quot;_-;\-* #,##0.00\ &quot;FB&quot;_-;_-* &quot;-&quot;??\ &quot;FB&quot;_-;_-@_-"/>
    <numFmt numFmtId="166" formatCode="0.0"/>
    <numFmt numFmtId="167" formatCode="#,##0.0"/>
    <numFmt numFmtId="168" formatCode="0.0%"/>
    <numFmt numFmtId="169" formatCode="#\ ##0"/>
    <numFmt numFmtId="170" formatCode="#,##0\ "/>
    <numFmt numFmtId="171" formatCode="0.0\ "/>
    <numFmt numFmtId="172" formatCode="#,##0.0\ "/>
    <numFmt numFmtId="173" formatCode="\ \ @"/>
    <numFmt numFmtId="174" formatCode="#.0\ ##0"/>
    <numFmt numFmtId="175" formatCode="_-* #,##0.00\ &quot;BF&quot;_-;\-* #,##0.00\ &quot;BF&quot;_-;_-* &quot;-&quot;??\ &quot;BF&quot;_-;_-@_-"/>
    <numFmt numFmtId="176" formatCode="_-* #,##0.00\ [$_]_-;\-* #,##0.00\ [$_]_-;_-* &quot;-&quot;??\ [$_]_-;_-@_-"/>
    <numFmt numFmtId="177" formatCode="_-* #,##0.00\ _B_F_-;\-* #,##0.00\ _B_F_-;_-* &quot;-&quot;??\ _B_F_-;_-@_-"/>
  </numFmts>
  <fonts count="61">
    <font>
      <sz val="10"/>
      <name val="Arial"/>
    </font>
    <font>
      <sz val="11"/>
      <color theme="1"/>
      <name val="Calibri"/>
      <family val="2"/>
      <scheme val="minor"/>
    </font>
    <font>
      <sz val="10"/>
      <name val="Arial"/>
      <family val="2"/>
    </font>
    <font>
      <sz val="10"/>
      <name val="Geneva"/>
    </font>
    <font>
      <sz val="8"/>
      <name val="Tahoma"/>
      <family val="2"/>
    </font>
    <font>
      <sz val="9"/>
      <name val="Times New Roman"/>
      <family val="1"/>
    </font>
    <font>
      <sz val="8"/>
      <name val="Arial"/>
      <family val="2"/>
    </font>
    <font>
      <sz val="10"/>
      <name val="MS Sans Serif"/>
      <family val="2"/>
    </font>
    <font>
      <u/>
      <sz val="10"/>
      <color indexed="12"/>
      <name val="Arial"/>
      <family val="2"/>
    </font>
    <font>
      <b/>
      <i/>
      <sz val="10"/>
      <color indexed="60"/>
      <name val="Arial"/>
      <family val="2"/>
    </font>
    <font>
      <b/>
      <sz val="12"/>
      <name val="Arial"/>
      <family val="2"/>
    </font>
    <font>
      <b/>
      <i/>
      <sz val="12"/>
      <color indexed="8"/>
      <name val="Arial"/>
      <family val="2"/>
    </font>
    <font>
      <b/>
      <sz val="9"/>
      <color indexed="62"/>
      <name val="Arial"/>
      <family val="2"/>
    </font>
    <font>
      <sz val="9"/>
      <color indexed="62"/>
      <name val="Arial"/>
      <family val="2"/>
    </font>
    <font>
      <b/>
      <sz val="8"/>
      <color indexed="62"/>
      <name val="Arial"/>
      <family val="2"/>
    </font>
    <font>
      <i/>
      <sz val="8"/>
      <color indexed="62"/>
      <name val="Arial"/>
      <family val="2"/>
    </font>
    <font>
      <b/>
      <i/>
      <sz val="8"/>
      <color indexed="62"/>
      <name val="Arial"/>
      <family val="2"/>
    </font>
    <font>
      <sz val="9"/>
      <color indexed="62"/>
      <name val="Arial"/>
      <family val="2"/>
    </font>
    <font>
      <b/>
      <sz val="10"/>
      <color indexed="62"/>
      <name val="Arial"/>
      <family val="2"/>
    </font>
    <font>
      <sz val="8"/>
      <color indexed="62"/>
      <name val="Arial"/>
      <family val="2"/>
    </font>
    <font>
      <sz val="10"/>
      <color indexed="62"/>
      <name val="Arial"/>
      <family val="2"/>
    </font>
    <font>
      <u/>
      <sz val="10"/>
      <color indexed="62"/>
      <name val="Arial"/>
      <family val="2"/>
    </font>
    <font>
      <i/>
      <sz val="10"/>
      <color indexed="62"/>
      <name val="Arial"/>
      <family val="2"/>
    </font>
    <font>
      <b/>
      <sz val="14"/>
      <color indexed="62"/>
      <name val="Arial"/>
      <family val="2"/>
    </font>
    <font>
      <b/>
      <u/>
      <sz val="9"/>
      <color indexed="62"/>
      <name val="Arial"/>
      <family val="2"/>
    </font>
    <font>
      <i/>
      <sz val="9"/>
      <color indexed="62"/>
      <name val="Arial"/>
      <family val="2"/>
    </font>
    <font>
      <b/>
      <vertAlign val="superscript"/>
      <sz val="8"/>
      <color indexed="62"/>
      <name val="Arial"/>
      <family val="2"/>
    </font>
    <font>
      <u/>
      <sz val="8"/>
      <color indexed="62"/>
      <name val="Arial"/>
      <family val="2"/>
    </font>
    <font>
      <b/>
      <sz val="7"/>
      <color indexed="62"/>
      <name val="Arial"/>
      <family val="2"/>
    </font>
    <font>
      <i/>
      <sz val="18"/>
      <color indexed="62"/>
      <name val="Arial"/>
      <family val="2"/>
    </font>
    <font>
      <b/>
      <u/>
      <sz val="10"/>
      <color indexed="62"/>
      <name val="Arial"/>
      <family val="2"/>
    </font>
    <font>
      <b/>
      <sz val="14"/>
      <color indexed="62"/>
      <name val="Arial"/>
      <family val="2"/>
    </font>
    <font>
      <sz val="10"/>
      <color indexed="62"/>
      <name val="Arial"/>
      <family val="2"/>
    </font>
    <font>
      <b/>
      <sz val="12"/>
      <color indexed="62"/>
      <name val="Arial"/>
      <family val="2"/>
    </font>
    <font>
      <sz val="7"/>
      <name val="Arial"/>
      <family val="2"/>
    </font>
    <font>
      <i/>
      <sz val="9"/>
      <color indexed="62"/>
      <name val="Arial"/>
      <family val="2"/>
    </font>
    <font>
      <i/>
      <u/>
      <sz val="9"/>
      <color indexed="62"/>
      <name val="Arial"/>
      <family val="2"/>
    </font>
    <font>
      <i/>
      <sz val="7"/>
      <color indexed="62"/>
      <name val="Arial"/>
      <family val="2"/>
    </font>
    <font>
      <sz val="7"/>
      <color indexed="62"/>
      <name val="Arial"/>
      <family val="2"/>
    </font>
    <font>
      <i/>
      <sz val="8"/>
      <color indexed="48"/>
      <name val="Arial"/>
      <family val="2"/>
    </font>
    <font>
      <i/>
      <sz val="8"/>
      <color indexed="12"/>
      <name val="Arial"/>
      <family val="2"/>
    </font>
    <font>
      <b/>
      <sz val="8"/>
      <color indexed="12"/>
      <name val="Arial"/>
      <family val="2"/>
    </font>
    <font>
      <sz val="9"/>
      <name val="Courier New"/>
      <family val="3"/>
    </font>
    <font>
      <sz val="9"/>
      <name val="Arial"/>
      <family val="2"/>
    </font>
    <font>
      <u/>
      <sz val="8"/>
      <color indexed="62"/>
      <name val="Arial"/>
      <family val="2"/>
    </font>
    <font>
      <b/>
      <i/>
      <sz val="8"/>
      <color indexed="4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0"/>
      <name val="Arial"/>
      <family val="2"/>
    </font>
  </fonts>
  <fills count="1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55"/>
      </patternFill>
    </fill>
    <fill>
      <patternFill patternType="solid">
        <fgColor indexed="43"/>
      </patternFill>
    </fill>
    <fill>
      <patternFill patternType="solid">
        <fgColor indexed="9"/>
      </patternFill>
    </fill>
  </fills>
  <borders count="39">
    <border>
      <left/>
      <right/>
      <top/>
      <bottom/>
      <diagonal/>
    </border>
    <border>
      <left/>
      <right/>
      <top/>
      <bottom style="thin">
        <color indexed="62"/>
      </bottom>
      <diagonal/>
    </border>
    <border>
      <left/>
      <right style="hair">
        <color indexed="62"/>
      </right>
      <top/>
      <bottom/>
      <diagonal/>
    </border>
    <border>
      <left style="hair">
        <color indexed="62"/>
      </left>
      <right/>
      <top/>
      <bottom/>
      <diagonal/>
    </border>
    <border>
      <left/>
      <right style="hair">
        <color indexed="62"/>
      </right>
      <top style="hair">
        <color indexed="62"/>
      </top>
      <bottom style="hair">
        <color indexed="62"/>
      </bottom>
      <diagonal/>
    </border>
    <border>
      <left style="hair">
        <color indexed="62"/>
      </left>
      <right/>
      <top style="hair">
        <color indexed="62"/>
      </top>
      <bottom style="hair">
        <color indexed="62"/>
      </bottom>
      <diagonal/>
    </border>
    <border>
      <left style="hair">
        <color indexed="62"/>
      </left>
      <right style="hair">
        <color indexed="62"/>
      </right>
      <top style="hair">
        <color indexed="62"/>
      </top>
      <bottom style="hair">
        <color indexed="62"/>
      </bottom>
      <diagonal/>
    </border>
    <border>
      <left style="hair">
        <color indexed="62"/>
      </left>
      <right style="hair">
        <color indexed="62"/>
      </right>
      <top/>
      <bottom/>
      <diagonal/>
    </border>
    <border>
      <left/>
      <right style="hair">
        <color indexed="62"/>
      </right>
      <top/>
      <bottom style="hair">
        <color indexed="62"/>
      </bottom>
      <diagonal/>
    </border>
    <border>
      <left style="hair">
        <color indexed="62"/>
      </left>
      <right style="hair">
        <color indexed="62"/>
      </right>
      <top/>
      <bottom style="hair">
        <color indexed="62"/>
      </bottom>
      <diagonal/>
    </border>
    <border>
      <left/>
      <right/>
      <top/>
      <bottom style="hair">
        <color indexed="62"/>
      </bottom>
      <diagonal/>
    </border>
    <border>
      <left style="hair">
        <color indexed="62"/>
      </left>
      <right/>
      <top/>
      <bottom style="hair">
        <color indexed="62"/>
      </bottom>
      <diagonal/>
    </border>
    <border>
      <left/>
      <right/>
      <top style="hair">
        <color indexed="62"/>
      </top>
      <bottom style="hair">
        <color indexed="62"/>
      </bottom>
      <diagonal/>
    </border>
    <border>
      <left/>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2"/>
      </left>
      <right/>
      <top style="hair">
        <color indexed="62"/>
      </top>
      <bottom/>
      <diagonal/>
    </border>
    <border>
      <left/>
      <right style="hair">
        <color indexed="62"/>
      </right>
      <top style="hair">
        <color indexed="62"/>
      </top>
      <bottom/>
      <diagonal/>
    </border>
    <border>
      <left style="hair">
        <color indexed="62"/>
      </left>
      <right style="hair">
        <color indexed="62"/>
      </right>
      <top style="hair">
        <color indexed="62"/>
      </top>
      <bottom/>
      <diagonal/>
    </border>
    <border>
      <left/>
      <right style="hair">
        <color rgb="FF002060"/>
      </right>
      <top style="hair">
        <color rgb="FF002060"/>
      </top>
      <bottom/>
      <diagonal/>
    </border>
    <border>
      <left style="hair">
        <color rgb="FF002060"/>
      </left>
      <right style="hair">
        <color rgb="FF002060"/>
      </right>
      <top style="hair">
        <color rgb="FF002060"/>
      </top>
      <bottom/>
      <diagonal/>
    </border>
    <border>
      <left style="hair">
        <color rgb="FF002060"/>
      </left>
      <right/>
      <top style="hair">
        <color rgb="FF002060"/>
      </top>
      <bottom/>
      <diagonal/>
    </border>
    <border>
      <left/>
      <right style="hair">
        <color rgb="FF002060"/>
      </right>
      <top/>
      <bottom/>
      <diagonal/>
    </border>
    <border>
      <left style="hair">
        <color rgb="FF002060"/>
      </left>
      <right style="hair">
        <color rgb="FF002060"/>
      </right>
      <top/>
      <bottom/>
      <diagonal/>
    </border>
    <border>
      <left style="hair">
        <color rgb="FF002060"/>
      </left>
      <right/>
      <top/>
      <bottom/>
      <diagonal/>
    </border>
    <border>
      <left/>
      <right style="hair">
        <color rgb="FF002060"/>
      </right>
      <top/>
      <bottom style="hair">
        <color rgb="FF002060"/>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right/>
      <top style="hair">
        <color indexed="62"/>
      </top>
      <bottom/>
      <diagonal/>
    </border>
    <border>
      <left style="hair">
        <color indexed="62"/>
      </left>
      <right style="hair">
        <color indexed="64"/>
      </right>
      <top style="hair">
        <color indexed="62"/>
      </top>
      <bottom/>
      <diagonal/>
    </border>
    <border>
      <left style="hair">
        <color indexed="62"/>
      </left>
      <right style="hair">
        <color indexed="64"/>
      </right>
      <top/>
      <bottom/>
      <diagonal/>
    </border>
    <border>
      <left style="hair">
        <color indexed="62"/>
      </left>
      <right style="hair">
        <color indexed="64"/>
      </right>
      <top style="hair">
        <color indexed="62"/>
      </top>
      <bottom style="hair">
        <color indexed="62"/>
      </bottom>
      <diagonal/>
    </border>
    <border>
      <left style="hair">
        <color indexed="62"/>
      </left>
      <right/>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57">
    <xf numFmtId="0" fontId="0" fillId="0" borderId="0"/>
    <xf numFmtId="0" fontId="9" fillId="0" borderId="0"/>
    <xf numFmtId="0" fontId="10" fillId="2" borderId="0"/>
    <xf numFmtId="0" fontId="11" fillId="0" borderId="0"/>
    <xf numFmtId="0" fontId="8" fillId="0" borderId="0" applyNumberFormat="0" applyFill="0" applyBorder="0" applyAlignment="0" applyProtection="0">
      <alignment vertical="top"/>
      <protection locked="0"/>
    </xf>
    <xf numFmtId="164" fontId="6" fillId="0" borderId="0" applyFont="0" applyFill="0" applyBorder="0" applyAlignment="0" applyProtection="0"/>
    <xf numFmtId="165" fontId="2" fillId="0" borderId="0" applyFont="0" applyFill="0" applyBorder="0" applyAlignment="0" applyProtection="0"/>
    <xf numFmtId="0" fontId="3" fillId="0" borderId="0"/>
    <xf numFmtId="0" fontId="6" fillId="0" borderId="0"/>
    <xf numFmtId="0" fontId="4" fillId="0" borderId="0"/>
    <xf numFmtId="0" fontId="5" fillId="0" borderId="0"/>
    <xf numFmtId="0" fontId="4" fillId="0" borderId="0"/>
    <xf numFmtId="9" fontId="2" fillId="0" borderId="0" applyFont="0" applyFill="0" applyBorder="0" applyAlignment="0" applyProtection="0"/>
    <xf numFmtId="0" fontId="7" fillId="0" borderId="0"/>
    <xf numFmtId="0" fontId="2" fillId="0" borderId="0"/>
    <xf numFmtId="0" fontId="2" fillId="0" borderId="0"/>
    <xf numFmtId="0" fontId="1" fillId="0" borderId="0"/>
    <xf numFmtId="0" fontId="46" fillId="10" borderId="0" applyNumberFormat="0" applyBorder="0" applyAlignment="0" applyProtection="0"/>
    <xf numFmtId="0" fontId="46" fillId="12" borderId="0" applyNumberFormat="0" applyBorder="0" applyAlignment="0" applyProtection="0"/>
    <xf numFmtId="0" fontId="46" fillId="8" borderId="0" applyNumberFormat="0" applyBorder="0" applyAlignment="0" applyProtection="0"/>
    <xf numFmtId="0" fontId="46" fillId="13"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7" fillId="6" borderId="0" applyNumberFormat="0" applyBorder="0" applyAlignment="0" applyProtection="0"/>
    <xf numFmtId="0" fontId="48" fillId="14" borderId="33" applyNumberFormat="0" applyAlignment="0" applyProtection="0"/>
    <xf numFmtId="177"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0" fontId="2" fillId="0" borderId="0"/>
    <xf numFmtId="0" fontId="49" fillId="0" borderId="0" applyNumberFormat="0" applyFill="0" applyBorder="0" applyAlignment="0" applyProtection="0"/>
    <xf numFmtId="0" fontId="50" fillId="7" borderId="0" applyNumberFormat="0" applyBorder="0" applyAlignment="0" applyProtection="0"/>
    <xf numFmtId="0" fontId="51" fillId="0" borderId="34" applyNumberFormat="0" applyFill="0" applyAlignment="0" applyProtection="0"/>
    <xf numFmtId="0" fontId="52" fillId="0" borderId="35" applyNumberFormat="0" applyFill="0" applyAlignment="0" applyProtection="0"/>
    <xf numFmtId="0" fontId="53" fillId="0" borderId="3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0" fillId="0" borderId="0"/>
    <xf numFmtId="177" fontId="2" fillId="0" borderId="0" applyFont="0" applyFill="0" applyBorder="0" applyAlignment="0" applyProtection="0"/>
    <xf numFmtId="0" fontId="8" fillId="0" borderId="0" applyNumberFormat="0" applyFill="0" applyBorder="0" applyAlignment="0" applyProtection="0">
      <alignment vertical="top"/>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55" fillId="15" borderId="0" applyNumberFormat="0" applyBorder="0" applyAlignment="0" applyProtection="0"/>
    <xf numFmtId="0" fontId="2" fillId="0" borderId="0"/>
    <xf numFmtId="0" fontId="56" fillId="0" borderId="0"/>
    <xf numFmtId="0" fontId="1" fillId="0" borderId="0"/>
    <xf numFmtId="0" fontId="2" fillId="0" borderId="0"/>
    <xf numFmtId="0" fontId="57" fillId="16" borderId="37" applyNumberFormat="0" applyAlignment="0" applyProtection="0"/>
    <xf numFmtId="0" fontId="2" fillId="0" borderId="0"/>
    <xf numFmtId="0" fontId="2" fillId="0" borderId="0"/>
    <xf numFmtId="0" fontId="1" fillId="0" borderId="0"/>
    <xf numFmtId="0" fontId="2" fillId="0" borderId="0"/>
    <xf numFmtId="0" fontId="58" fillId="0" borderId="0" applyNumberFormat="0" applyFill="0" applyBorder="0" applyAlignment="0" applyProtection="0"/>
    <xf numFmtId="0" fontId="59" fillId="0" borderId="38" applyNumberFormat="0" applyFill="0" applyAlignment="0" applyProtection="0"/>
  </cellStyleXfs>
  <cellXfs count="619">
    <xf numFmtId="0" fontId="0" fillId="0" borderId="0" xfId="0"/>
    <xf numFmtId="0" fontId="13" fillId="0" borderId="0" xfId="0" applyFont="1" applyFill="1" applyBorder="1" applyAlignment="1">
      <alignment vertical="top" wrapText="1"/>
    </xf>
    <xf numFmtId="0" fontId="18" fillId="0" borderId="0" xfId="0" applyFont="1" applyFill="1" applyBorder="1" applyAlignment="1">
      <alignment horizontal="left"/>
    </xf>
    <xf numFmtId="0" fontId="12" fillId="0" borderId="0" xfId="0" applyFont="1" applyFill="1" applyBorder="1" applyAlignment="1">
      <alignment vertical="top" wrapText="1"/>
    </xf>
    <xf numFmtId="0" fontId="19" fillId="0" borderId="0" xfId="0" applyFont="1" applyBorder="1" applyAlignment="1">
      <alignment vertical="top" wrapText="1"/>
    </xf>
    <xf numFmtId="0" fontId="19" fillId="0" borderId="0" xfId="8" applyFont="1" applyBorder="1"/>
    <xf numFmtId="0" fontId="14" fillId="0" borderId="0" xfId="8" applyFont="1" applyBorder="1"/>
    <xf numFmtId="0" fontId="14" fillId="0" borderId="0" xfId="8" applyFont="1" applyBorder="1" applyAlignment="1">
      <alignment horizontal="center" vertical="center"/>
    </xf>
    <xf numFmtId="0" fontId="14" fillId="0" borderId="0" xfId="0" applyFont="1" applyBorder="1" applyAlignment="1">
      <alignment horizontal="left" indent="1"/>
    </xf>
    <xf numFmtId="0" fontId="15" fillId="0" borderId="0" xfId="8" applyFont="1" applyBorder="1"/>
    <xf numFmtId="0" fontId="19" fillId="0" borderId="0" xfId="0" applyFont="1" applyBorder="1"/>
    <xf numFmtId="0" fontId="14" fillId="0" borderId="0" xfId="0" applyFont="1" applyBorder="1"/>
    <xf numFmtId="3" fontId="14" fillId="0" borderId="0" xfId="7" applyNumberFormat="1" applyFont="1" applyBorder="1" applyAlignment="1"/>
    <xf numFmtId="167" fontId="14" fillId="0" borderId="0" xfId="7" applyNumberFormat="1" applyFont="1" applyBorder="1" applyAlignment="1"/>
    <xf numFmtId="3" fontId="14" fillId="0" borderId="0" xfId="7" applyNumberFormat="1" applyFont="1" applyFill="1" applyBorder="1" applyAlignment="1"/>
    <xf numFmtId="0" fontId="15" fillId="0" borderId="0" xfId="7" applyFont="1" applyBorder="1" applyAlignment="1">
      <alignment horizontal="left" vertical="top" wrapText="1" indent="1"/>
    </xf>
    <xf numFmtId="166" fontId="15" fillId="0" borderId="0" xfId="12" applyNumberFormat="1" applyFont="1" applyBorder="1" applyAlignment="1">
      <alignment vertical="top" wrapText="1"/>
    </xf>
    <xf numFmtId="0" fontId="16" fillId="0" borderId="0" xfId="0" applyFont="1" applyBorder="1" applyAlignment="1">
      <alignment vertical="top" wrapText="1"/>
    </xf>
    <xf numFmtId="0" fontId="19" fillId="0" borderId="0" xfId="7" applyFont="1" applyBorder="1"/>
    <xf numFmtId="0" fontId="19" fillId="0" borderId="0" xfId="8" applyFont="1" applyBorder="1" applyAlignment="1">
      <alignment vertical="center" wrapText="1"/>
    </xf>
    <xf numFmtId="3" fontId="19" fillId="0" borderId="0" xfId="8" applyNumberFormat="1" applyFont="1" applyBorder="1" applyAlignment="1" applyProtection="1">
      <alignment horizontal="right"/>
      <protection locked="0"/>
    </xf>
    <xf numFmtId="167" fontId="14" fillId="0" borderId="0" xfId="7" applyNumberFormat="1" applyFont="1" applyBorder="1" applyAlignment="1">
      <alignment horizontal="right"/>
    </xf>
    <xf numFmtId="0" fontId="20" fillId="0" borderId="0" xfId="0" applyFont="1" applyBorder="1"/>
    <xf numFmtId="0" fontId="22" fillId="0" borderId="0" xfId="0" applyFont="1" applyBorder="1"/>
    <xf numFmtId="0" fontId="18" fillId="0" borderId="0" xfId="0" applyFont="1" applyBorder="1" applyProtection="1">
      <protection locked="0"/>
    </xf>
    <xf numFmtId="0" fontId="19" fillId="0" borderId="0" xfId="0" applyFont="1" applyBorder="1" applyProtection="1">
      <protection locked="0"/>
    </xf>
    <xf numFmtId="0" fontId="13" fillId="0" borderId="0" xfId="0" applyFont="1" applyFill="1" applyBorder="1"/>
    <xf numFmtId="0" fontId="14" fillId="0" borderId="0" xfId="0" applyFont="1" applyBorder="1" applyAlignment="1" applyProtection="1">
      <alignment horizontal="center" textRotation="90" wrapText="1"/>
      <protection locked="0"/>
    </xf>
    <xf numFmtId="0" fontId="14" fillId="0" borderId="0" xfId="0" applyFont="1" applyBorder="1" applyProtection="1">
      <protection locked="0"/>
    </xf>
    <xf numFmtId="3" fontId="19" fillId="0" borderId="0" xfId="8" applyNumberFormat="1" applyFont="1" applyBorder="1" applyAlignment="1" applyProtection="1">
      <protection locked="0"/>
    </xf>
    <xf numFmtId="0" fontId="15" fillId="0" borderId="0" xfId="8" applyFont="1" applyBorder="1" applyAlignment="1">
      <alignment vertical="top" wrapText="1"/>
    </xf>
    <xf numFmtId="0" fontId="15" fillId="0" borderId="0" xfId="8" applyFont="1" applyBorder="1" applyAlignment="1">
      <alignment vertical="top"/>
    </xf>
    <xf numFmtId="0" fontId="19" fillId="0" borderId="0" xfId="0" applyFont="1" applyFill="1" applyBorder="1"/>
    <xf numFmtId="0" fontId="14" fillId="0" borderId="0" xfId="0" applyFont="1" applyFill="1" applyBorder="1"/>
    <xf numFmtId="172" fontId="14" fillId="0" borderId="0" xfId="0" applyNumberFormat="1" applyFont="1" applyFill="1" applyBorder="1" applyAlignment="1"/>
    <xf numFmtId="3" fontId="19" fillId="0" borderId="0" xfId="0" applyNumberFormat="1" applyFont="1" applyFill="1" applyBorder="1"/>
    <xf numFmtId="0" fontId="19" fillId="3" borderId="0" xfId="0" applyFont="1" applyFill="1" applyBorder="1"/>
    <xf numFmtId="170" fontId="14" fillId="3" borderId="0" xfId="0" applyNumberFormat="1" applyFont="1" applyFill="1" applyBorder="1" applyAlignment="1"/>
    <xf numFmtId="172" fontId="14" fillId="3" borderId="0" xfId="0" applyNumberFormat="1" applyFont="1" applyFill="1" applyBorder="1" applyAlignment="1"/>
    <xf numFmtId="170" fontId="19" fillId="3" borderId="0" xfId="0" applyNumberFormat="1" applyFont="1" applyFill="1" applyBorder="1"/>
    <xf numFmtId="0" fontId="19" fillId="0" borderId="0" xfId="0" applyFont="1" applyBorder="1" applyAlignment="1">
      <alignment vertical="center" wrapText="1"/>
    </xf>
    <xf numFmtId="170" fontId="19" fillId="0" borderId="0" xfId="0" applyNumberFormat="1" applyFont="1" applyFill="1" applyBorder="1" applyAlignment="1"/>
    <xf numFmtId="170" fontId="19" fillId="0" borderId="0" xfId="0" applyNumberFormat="1" applyFont="1" applyBorder="1"/>
    <xf numFmtId="0" fontId="18" fillId="0" borderId="0" xfId="0" applyFont="1" applyFill="1" applyBorder="1"/>
    <xf numFmtId="0" fontId="15" fillId="0" borderId="0" xfId="0" applyFont="1" applyFill="1" applyBorder="1"/>
    <xf numFmtId="170" fontId="14" fillId="0" borderId="0" xfId="0" applyNumberFormat="1" applyFont="1" applyFill="1" applyBorder="1" applyAlignment="1"/>
    <xf numFmtId="3" fontId="15" fillId="0" borderId="0" xfId="0" applyNumberFormat="1" applyFont="1" applyFill="1" applyBorder="1"/>
    <xf numFmtId="0" fontId="13" fillId="0" borderId="0" xfId="0" applyFont="1" applyFill="1" applyBorder="1" applyAlignment="1">
      <alignment vertical="center" wrapText="1"/>
    </xf>
    <xf numFmtId="0" fontId="20" fillId="0" borderId="0" xfId="0" applyFont="1" applyFill="1" applyBorder="1"/>
    <xf numFmtId="0" fontId="20" fillId="0" borderId="0" xfId="0" applyFont="1" applyFill="1" applyBorder="1" applyAlignment="1">
      <alignment wrapText="1"/>
    </xf>
    <xf numFmtId="0" fontId="13" fillId="0" borderId="0" xfId="0" applyFont="1" applyFill="1" applyAlignment="1">
      <alignment horizontal="left" wrapText="1"/>
    </xf>
    <xf numFmtId="3" fontId="19" fillId="0" borderId="0" xfId="0" applyNumberFormat="1" applyFont="1" applyBorder="1" applyAlignment="1"/>
    <xf numFmtId="3" fontId="14" fillId="0" borderId="0" xfId="0" applyNumberFormat="1" applyFont="1" applyBorder="1" applyAlignment="1"/>
    <xf numFmtId="0" fontId="13" fillId="0" borderId="0" xfId="0" applyFont="1" applyBorder="1" applyAlignment="1">
      <alignment wrapText="1"/>
    </xf>
    <xf numFmtId="0" fontId="13" fillId="0" borderId="0" xfId="0" applyFont="1" applyFill="1" applyAlignment="1"/>
    <xf numFmtId="0" fontId="17" fillId="0" borderId="0" xfId="0" applyFont="1" applyFill="1" applyBorder="1" applyAlignment="1"/>
    <xf numFmtId="0" fontId="13" fillId="0" borderId="0" xfId="0" applyFont="1" applyFill="1" applyBorder="1" applyAlignment="1"/>
    <xf numFmtId="0" fontId="20" fillId="0" borderId="1" xfId="0" applyFont="1" applyFill="1" applyBorder="1" applyAlignment="1"/>
    <xf numFmtId="0" fontId="20" fillId="0" borderId="0" xfId="0" applyFont="1" applyFill="1" applyAlignment="1"/>
    <xf numFmtId="0" fontId="13" fillId="0" borderId="0" xfId="0" applyFont="1" applyBorder="1" applyAlignment="1"/>
    <xf numFmtId="0" fontId="23" fillId="0" borderId="0" xfId="0" applyFont="1" applyFill="1" applyAlignment="1"/>
    <xf numFmtId="0" fontId="20" fillId="0" borderId="0" xfId="0" applyFont="1" applyFill="1" applyBorder="1" applyAlignment="1"/>
    <xf numFmtId="0" fontId="25" fillId="0" borderId="0" xfId="0" applyFont="1" applyFill="1" applyAlignment="1"/>
    <xf numFmtId="0" fontId="22" fillId="0" borderId="1" xfId="0" applyFont="1" applyFill="1" applyBorder="1" applyAlignment="1"/>
    <xf numFmtId="0" fontId="0" fillId="0" borderId="0" xfId="0" applyAlignment="1"/>
    <xf numFmtId="167" fontId="15" fillId="0" borderId="0" xfId="7" applyNumberFormat="1" applyFont="1" applyBorder="1" applyAlignment="1">
      <alignment vertical="top"/>
    </xf>
    <xf numFmtId="0" fontId="19" fillId="0" borderId="0" xfId="8" applyFont="1" applyFill="1" applyBorder="1"/>
    <xf numFmtId="0" fontId="18" fillId="4" borderId="0" xfId="0" applyFont="1" applyFill="1" applyBorder="1"/>
    <xf numFmtId="0" fontId="19" fillId="4" borderId="0" xfId="0" applyFont="1" applyFill="1" applyBorder="1"/>
    <xf numFmtId="0" fontId="27" fillId="0" borderId="0" xfId="4" applyFont="1" applyFill="1" applyBorder="1" applyAlignment="1" applyProtection="1">
      <alignment horizontal="right"/>
    </xf>
    <xf numFmtId="0" fontId="28" fillId="0" borderId="0" xfId="0" applyFont="1" applyBorder="1"/>
    <xf numFmtId="0" fontId="29" fillId="0" borderId="0" xfId="0" applyFont="1" applyFill="1" applyBorder="1"/>
    <xf numFmtId="0" fontId="0" fillId="0" borderId="0" xfId="0" applyFill="1" applyBorder="1"/>
    <xf numFmtId="0" fontId="19" fillId="0" borderId="0" xfId="0" applyFont="1" applyFill="1" applyBorder="1" applyAlignment="1">
      <alignment horizontal="center"/>
    </xf>
    <xf numFmtId="0" fontId="14" fillId="0" borderId="0" xfId="0" applyFont="1" applyFill="1" applyBorder="1" applyAlignment="1">
      <alignment horizontal="left" indent="1"/>
    </xf>
    <xf numFmtId="3" fontId="14" fillId="0" borderId="0" xfId="0" applyNumberFormat="1" applyFont="1" applyFill="1" applyBorder="1" applyAlignment="1"/>
    <xf numFmtId="167" fontId="14" fillId="0" borderId="0" xfId="0" applyNumberFormat="1" applyFont="1" applyFill="1" applyBorder="1" applyAlignment="1"/>
    <xf numFmtId="0" fontId="28" fillId="0" borderId="0" xfId="0" applyFont="1" applyFill="1" applyBorder="1"/>
    <xf numFmtId="0" fontId="14" fillId="0" borderId="0" xfId="9" applyFont="1" applyBorder="1" applyAlignment="1"/>
    <xf numFmtId="0" fontId="14" fillId="3" borderId="0" xfId="9" applyFont="1" applyFill="1" applyBorder="1" applyAlignment="1"/>
    <xf numFmtId="0" fontId="31" fillId="0" borderId="0" xfId="0" applyFont="1" applyFill="1"/>
    <xf numFmtId="0" fontId="32" fillId="0" borderId="0" xfId="0" applyFont="1" applyFill="1"/>
    <xf numFmtId="0" fontId="33" fillId="0" borderId="0" xfId="0" applyFont="1" applyFill="1"/>
    <xf numFmtId="0" fontId="14" fillId="0" borderId="0" xfId="0" applyFont="1" applyFill="1" applyBorder="1" applyAlignment="1"/>
    <xf numFmtId="0" fontId="34" fillId="0" borderId="0" xfId="0" applyFont="1" applyFill="1" applyBorder="1"/>
    <xf numFmtId="0" fontId="35" fillId="0" borderId="0" xfId="0" applyFont="1" applyFill="1" applyBorder="1" applyAlignment="1">
      <alignment horizontal="center"/>
    </xf>
    <xf numFmtId="0" fontId="17" fillId="0" borderId="0" xfId="0" applyFont="1" applyFill="1" applyAlignment="1"/>
    <xf numFmtId="0" fontId="17" fillId="0" borderId="1" xfId="0" applyFont="1" applyFill="1" applyBorder="1" applyAlignment="1"/>
    <xf numFmtId="0" fontId="17" fillId="0" borderId="0" xfId="0" applyFont="1" applyBorder="1" applyAlignment="1"/>
    <xf numFmtId="0" fontId="17" fillId="0" borderId="0" xfId="0" applyFont="1" applyFill="1" applyBorder="1" applyAlignment="1">
      <alignment vertical="top" wrapText="1"/>
    </xf>
    <xf numFmtId="0" fontId="17" fillId="0" borderId="0" xfId="0" applyFont="1" applyBorder="1" applyAlignment="1">
      <alignment vertical="top" wrapText="1"/>
    </xf>
    <xf numFmtId="0" fontId="25" fillId="0" borderId="0" xfId="0" applyFont="1" applyFill="1" applyBorder="1" applyAlignment="1"/>
    <xf numFmtId="0" fontId="13" fillId="0" borderId="0" xfId="0" applyFont="1" applyFill="1" applyBorder="1" applyAlignment="1">
      <alignment wrapText="1"/>
    </xf>
    <xf numFmtId="0" fontId="21" fillId="0" borderId="0" xfId="4" applyFont="1" applyFill="1" applyBorder="1" applyAlignment="1" applyProtection="1">
      <alignment horizontal="left" vertical="top" wrapText="1"/>
    </xf>
    <xf numFmtId="169" fontId="28" fillId="0" borderId="0" xfId="0" applyNumberFormat="1" applyFont="1" applyFill="1" applyBorder="1"/>
    <xf numFmtId="0" fontId="28" fillId="0" borderId="0" xfId="13" applyFont="1" applyFill="1" applyBorder="1" applyAlignment="1">
      <alignment horizontal="left"/>
    </xf>
    <xf numFmtId="0" fontId="28" fillId="0" borderId="0" xfId="9" applyFont="1" applyBorder="1" applyAlignment="1"/>
    <xf numFmtId="170" fontId="28" fillId="0" borderId="0" xfId="0" applyNumberFormat="1" applyFont="1" applyBorder="1" applyAlignment="1"/>
    <xf numFmtId="171" fontId="28" fillId="0" borderId="0" xfId="0" applyNumberFormat="1" applyFont="1" applyBorder="1" applyAlignment="1"/>
    <xf numFmtId="171" fontId="28" fillId="0" borderId="0" xfId="0" applyNumberFormat="1" applyFont="1" applyFill="1" applyBorder="1" applyAlignment="1"/>
    <xf numFmtId="171" fontId="28" fillId="0" borderId="0" xfId="0" applyNumberFormat="1" applyFont="1" applyBorder="1"/>
    <xf numFmtId="0" fontId="18" fillId="4" borderId="0" xfId="9" applyFont="1" applyFill="1" applyBorder="1"/>
    <xf numFmtId="166" fontId="19" fillId="3" borderId="0" xfId="0" applyNumberFormat="1" applyFont="1" applyFill="1" applyBorder="1"/>
    <xf numFmtId="0" fontId="36" fillId="0" borderId="0" xfId="4" applyFont="1" applyFill="1" applyBorder="1" applyAlignment="1" applyProtection="1"/>
    <xf numFmtId="0" fontId="19" fillId="0" borderId="0" xfId="0" applyFont="1" applyFill="1" applyBorder="1" applyAlignment="1">
      <alignment horizontal="center" vertical="top" wrapText="1"/>
    </xf>
    <xf numFmtId="0" fontId="14" fillId="0" borderId="0" xfId="9" applyFont="1" applyFill="1" applyBorder="1" applyAlignment="1">
      <alignment horizontal="left" indent="1"/>
    </xf>
    <xf numFmtId="171" fontId="28" fillId="0" borderId="0" xfId="0" applyNumberFormat="1" applyFont="1" applyFill="1" applyBorder="1"/>
    <xf numFmtId="170" fontId="19" fillId="0" borderId="0" xfId="0" applyNumberFormat="1" applyFont="1" applyFill="1" applyBorder="1"/>
    <xf numFmtId="0" fontId="19" fillId="0" borderId="0" xfId="0" applyFont="1" applyFill="1" applyBorder="1" applyAlignment="1">
      <alignment vertical="top" wrapText="1"/>
    </xf>
    <xf numFmtId="0" fontId="14" fillId="0" borderId="0" xfId="9" applyFont="1" applyFill="1" applyBorder="1" applyAlignment="1"/>
    <xf numFmtId="171" fontId="14" fillId="0" borderId="0" xfId="0" applyNumberFormat="1" applyFont="1" applyFill="1" applyBorder="1"/>
    <xf numFmtId="0" fontId="38" fillId="0" borderId="0" xfId="0" applyFont="1" applyFill="1" applyBorder="1"/>
    <xf numFmtId="0" fontId="38" fillId="0" borderId="0" xfId="8" applyFont="1" applyBorder="1"/>
    <xf numFmtId="0" fontId="38" fillId="0" borderId="0" xfId="11" applyFont="1" applyBorder="1"/>
    <xf numFmtId="0" fontId="14" fillId="0" borderId="0" xfId="7" applyFont="1" applyBorder="1" applyAlignment="1">
      <alignment horizontal="center" vertical="center" wrapText="1"/>
    </xf>
    <xf numFmtId="3" fontId="38" fillId="0" borderId="0" xfId="0" applyNumberFormat="1" applyFont="1" applyFill="1" applyBorder="1"/>
    <xf numFmtId="0" fontId="38" fillId="0" borderId="0" xfId="0" applyFont="1" applyBorder="1"/>
    <xf numFmtId="0" fontId="12" fillId="0" borderId="0" xfId="0" applyFont="1" applyFill="1"/>
    <xf numFmtId="0" fontId="13" fillId="0" borderId="0" xfId="0" applyFont="1" applyFill="1"/>
    <xf numFmtId="0" fontId="28" fillId="0" borderId="0" xfId="8" applyFont="1" applyBorder="1"/>
    <xf numFmtId="0" fontId="36" fillId="0" borderId="0" xfId="4" applyFont="1" applyFill="1" applyBorder="1" applyAlignment="1" applyProtection="1">
      <alignment wrapText="1"/>
    </xf>
    <xf numFmtId="0" fontId="25" fillId="0" borderId="0" xfId="0" applyFont="1" applyFill="1" applyBorder="1" applyAlignment="1">
      <alignment horizontal="left" vertical="top" wrapText="1"/>
    </xf>
    <xf numFmtId="0" fontId="18" fillId="4" borderId="0" xfId="8" applyFont="1" applyFill="1" applyBorder="1"/>
    <xf numFmtId="0" fontId="36" fillId="0" borderId="0" xfId="4" applyFont="1" applyFill="1" applyBorder="1" applyAlignment="1" applyProtection="1">
      <alignment horizontal="left" vertical="top" wrapText="1"/>
    </xf>
    <xf numFmtId="0" fontId="38" fillId="0" borderId="0" xfId="7" applyFont="1" applyBorder="1"/>
    <xf numFmtId="0" fontId="28" fillId="0" borderId="0" xfId="7" applyFont="1" applyBorder="1"/>
    <xf numFmtId="0" fontId="38" fillId="0" borderId="0" xfId="8" applyFont="1" applyFill="1" applyBorder="1"/>
    <xf numFmtId="0" fontId="28" fillId="0" borderId="0" xfId="8" applyFont="1" applyFill="1" applyBorder="1"/>
    <xf numFmtId="166" fontId="37" fillId="0" borderId="0" xfId="12" applyNumberFormat="1" applyFont="1" applyFill="1" applyBorder="1" applyAlignment="1">
      <alignment vertical="top" wrapText="1"/>
    </xf>
    <xf numFmtId="0" fontId="37" fillId="0" borderId="0" xfId="8" applyFont="1" applyFill="1" applyBorder="1" applyAlignment="1">
      <alignment vertical="top" wrapText="1"/>
    </xf>
    <xf numFmtId="0" fontId="38" fillId="0" borderId="0" xfId="7" applyFont="1" applyFill="1" applyBorder="1"/>
    <xf numFmtId="0" fontId="28" fillId="0" borderId="0" xfId="7" applyFont="1" applyFill="1" applyBorder="1"/>
    <xf numFmtId="0" fontId="19" fillId="0" borderId="0" xfId="7" applyFont="1" applyFill="1" applyBorder="1"/>
    <xf numFmtId="0" fontId="19" fillId="4" borderId="0" xfId="8" applyFont="1" applyFill="1" applyBorder="1"/>
    <xf numFmtId="167" fontId="19" fillId="0" borderId="0" xfId="8" applyNumberFormat="1" applyFont="1" applyFill="1" applyBorder="1" applyAlignment="1" applyProtection="1">
      <protection locked="0"/>
    </xf>
    <xf numFmtId="3" fontId="19" fillId="0" borderId="0" xfId="8" applyNumberFormat="1" applyFont="1" applyFill="1" applyBorder="1" applyAlignment="1" applyProtection="1">
      <protection locked="0"/>
    </xf>
    <xf numFmtId="167" fontId="19" fillId="0" borderId="0" xfId="7" applyNumberFormat="1" applyFont="1" applyFill="1" applyBorder="1" applyAlignment="1"/>
    <xf numFmtId="167" fontId="14" fillId="0" borderId="0" xfId="8" applyNumberFormat="1" applyFont="1" applyFill="1" applyBorder="1" applyAlignment="1" applyProtection="1">
      <protection locked="0"/>
    </xf>
    <xf numFmtId="167" fontId="14" fillId="0" borderId="0" xfId="7" applyNumberFormat="1" applyFont="1" applyFill="1" applyBorder="1" applyAlignment="1"/>
    <xf numFmtId="166" fontId="39" fillId="0" borderId="0" xfId="12" applyNumberFormat="1" applyFont="1" applyFill="1" applyBorder="1" applyAlignment="1">
      <alignment vertical="top" wrapText="1"/>
    </xf>
    <xf numFmtId="166" fontId="39" fillId="0" borderId="0" xfId="12" applyNumberFormat="1" applyFont="1" applyBorder="1" applyAlignment="1">
      <alignment vertical="top" wrapText="1"/>
    </xf>
    <xf numFmtId="0" fontId="14" fillId="0" borderId="0" xfId="7" applyFont="1" applyFill="1" applyBorder="1" applyAlignment="1">
      <alignment horizontal="right" vertical="center" wrapText="1"/>
    </xf>
    <xf numFmtId="0" fontId="19" fillId="0" borderId="0" xfId="0" applyFont="1" applyFill="1" applyBorder="1" applyProtection="1">
      <protection locked="0"/>
    </xf>
    <xf numFmtId="0" fontId="38" fillId="0" borderId="0" xfId="7" applyFont="1" applyFill="1" applyBorder="1" applyAlignment="1">
      <alignment horizontal="left" vertical="top" wrapText="1" indent="1"/>
    </xf>
    <xf numFmtId="167" fontId="38" fillId="0" borderId="0" xfId="5" applyNumberFormat="1" applyFont="1" applyFill="1" applyBorder="1" applyAlignment="1">
      <alignment horizontal="right" vertical="top" indent="1"/>
    </xf>
    <xf numFmtId="167" fontId="28" fillId="0" borderId="0" xfId="8" applyNumberFormat="1" applyFont="1" applyFill="1" applyBorder="1" applyAlignment="1">
      <alignment horizontal="right" indent="1"/>
    </xf>
    <xf numFmtId="0" fontId="28" fillId="0" borderId="0" xfId="8" applyFont="1" applyFill="1" applyBorder="1" applyAlignment="1">
      <alignment horizontal="left"/>
    </xf>
    <xf numFmtId="0" fontId="19" fillId="0" borderId="0" xfId="8" applyFont="1" applyFill="1" applyBorder="1" applyAlignment="1">
      <alignment horizontal="left"/>
    </xf>
    <xf numFmtId="3" fontId="19" fillId="0" borderId="0" xfId="5" applyNumberFormat="1" applyFont="1" applyFill="1" applyBorder="1" applyAlignment="1">
      <alignment horizontal="right" indent="1"/>
    </xf>
    <xf numFmtId="0" fontId="14" fillId="0" borderId="0" xfId="8" applyFont="1" applyFill="1" applyBorder="1" applyAlignment="1"/>
    <xf numFmtId="0" fontId="14" fillId="0" borderId="0" xfId="8" applyFont="1" applyFill="1" applyBorder="1"/>
    <xf numFmtId="166" fontId="38" fillId="0" borderId="0" xfId="12" applyNumberFormat="1" applyFont="1" applyBorder="1" applyAlignment="1">
      <alignment vertical="top"/>
    </xf>
    <xf numFmtId="0" fontId="28" fillId="0" borderId="0" xfId="7" applyFont="1" applyFill="1" applyBorder="1" applyAlignment="1">
      <alignment horizontal="center" vertical="center"/>
    </xf>
    <xf numFmtId="167" fontId="38" fillId="0" borderId="0" xfId="7" applyNumberFormat="1" applyFont="1" applyFill="1" applyBorder="1" applyAlignment="1">
      <alignment vertical="top"/>
    </xf>
    <xf numFmtId="167" fontId="38" fillId="0" borderId="0" xfId="7" applyNumberFormat="1" applyFont="1" applyFill="1" applyBorder="1" applyAlignment="1"/>
    <xf numFmtId="3" fontId="38" fillId="0" borderId="0" xfId="7" applyNumberFormat="1" applyFont="1" applyFill="1" applyBorder="1" applyAlignment="1"/>
    <xf numFmtId="0" fontId="28" fillId="0" borderId="0" xfId="10" applyFont="1" applyBorder="1"/>
    <xf numFmtId="0" fontId="18" fillId="4" borderId="0" xfId="0" applyFont="1" applyFill="1" applyBorder="1" applyProtection="1">
      <protection locked="0"/>
    </xf>
    <xf numFmtId="0" fontId="19" fillId="4" borderId="0" xfId="0" applyFont="1" applyFill="1" applyBorder="1" applyProtection="1">
      <protection locked="0"/>
    </xf>
    <xf numFmtId="0" fontId="19" fillId="0" borderId="0" xfId="10" applyFont="1" applyFill="1" applyBorder="1"/>
    <xf numFmtId="3" fontId="14" fillId="0" borderId="0" xfId="5" applyNumberFormat="1" applyFont="1" applyFill="1" applyBorder="1" applyAlignment="1">
      <alignment horizontal="right" indent="1"/>
    </xf>
    <xf numFmtId="3" fontId="15" fillId="0" borderId="0" xfId="5" applyNumberFormat="1" applyFont="1" applyFill="1" applyBorder="1" applyAlignment="1">
      <alignment horizontal="right" indent="1"/>
    </xf>
    <xf numFmtId="0" fontId="28" fillId="0" borderId="0" xfId="10" applyFont="1" applyFill="1" applyBorder="1"/>
    <xf numFmtId="0" fontId="15" fillId="0" borderId="0" xfId="10" applyFont="1" applyFill="1" applyBorder="1"/>
    <xf numFmtId="167" fontId="39" fillId="0" borderId="0" xfId="5" applyNumberFormat="1" applyFont="1" applyFill="1" applyBorder="1" applyAlignment="1">
      <alignment vertical="top"/>
    </xf>
    <xf numFmtId="166" fontId="40" fillId="0" borderId="0" xfId="12" applyNumberFormat="1" applyFont="1" applyBorder="1" applyAlignment="1">
      <alignment vertical="top"/>
    </xf>
    <xf numFmtId="0" fontId="40" fillId="0" borderId="0" xfId="8" applyFont="1" applyBorder="1" applyAlignment="1"/>
    <xf numFmtId="0" fontId="40" fillId="0" borderId="0" xfId="8" applyFont="1" applyBorder="1"/>
    <xf numFmtId="0" fontId="14" fillId="0" borderId="0" xfId="7" applyFont="1" applyBorder="1" applyAlignment="1">
      <alignment vertical="center" wrapText="1"/>
    </xf>
    <xf numFmtId="0" fontId="18" fillId="4" borderId="0" xfId="10" applyFont="1" applyFill="1" applyBorder="1" applyAlignment="1"/>
    <xf numFmtId="0" fontId="18" fillId="4" borderId="0" xfId="8" applyFont="1" applyFill="1" applyBorder="1" applyAlignment="1"/>
    <xf numFmtId="167" fontId="19" fillId="0" borderId="0" xfId="8" applyNumberFormat="1" applyFont="1" applyFill="1" applyBorder="1" applyAlignment="1"/>
    <xf numFmtId="0" fontId="41" fillId="0" borderId="0" xfId="8" applyFont="1" applyFill="1" applyBorder="1" applyAlignment="1"/>
    <xf numFmtId="3" fontId="19" fillId="0" borderId="0" xfId="5" applyNumberFormat="1" applyFont="1" applyBorder="1" applyAlignment="1"/>
    <xf numFmtId="3" fontId="14" fillId="0" borderId="0" xfId="5" applyNumberFormat="1" applyFont="1" applyBorder="1" applyAlignment="1"/>
    <xf numFmtId="3" fontId="15" fillId="0" borderId="0" xfId="5" applyNumberFormat="1" applyFont="1" applyBorder="1" applyAlignment="1"/>
    <xf numFmtId="0" fontId="14" fillId="0" borderId="0" xfId="7" applyFont="1" applyFill="1" applyBorder="1" applyAlignment="1">
      <alignment horizontal="centerContinuous" wrapText="1"/>
    </xf>
    <xf numFmtId="0" fontId="19" fillId="0" borderId="2" xfId="9" applyFont="1" applyFill="1" applyBorder="1" applyAlignment="1"/>
    <xf numFmtId="170" fontId="19" fillId="0" borderId="3" xfId="0" applyNumberFormat="1" applyFont="1" applyFill="1" applyBorder="1" applyAlignment="1"/>
    <xf numFmtId="0" fontId="14" fillId="0" borderId="4" xfId="9" applyFont="1" applyBorder="1" applyAlignment="1"/>
    <xf numFmtId="170" fontId="14" fillId="0" borderId="5" xfId="0" applyNumberFormat="1" applyFont="1" applyFill="1" applyBorder="1" applyAlignment="1"/>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170" fontId="19" fillId="0" borderId="7" xfId="0" applyNumberFormat="1" applyFont="1" applyFill="1" applyBorder="1" applyAlignment="1"/>
    <xf numFmtId="170" fontId="19" fillId="0" borderId="3" xfId="0" applyNumberFormat="1" applyFont="1" applyBorder="1"/>
    <xf numFmtId="170" fontId="14" fillId="0" borderId="6" xfId="0" applyNumberFormat="1" applyFont="1" applyFill="1" applyBorder="1" applyAlignment="1"/>
    <xf numFmtId="172" fontId="19" fillId="0" borderId="7" xfId="0" applyNumberFormat="1" applyFont="1" applyFill="1" applyBorder="1" applyAlignment="1"/>
    <xf numFmtId="172" fontId="14" fillId="0" borderId="6" xfId="0" applyNumberFormat="1" applyFont="1" applyFill="1" applyBorder="1" applyAlignment="1"/>
    <xf numFmtId="0" fontId="15" fillId="0" borderId="2" xfId="0" applyFont="1" applyBorder="1"/>
    <xf numFmtId="0" fontId="14" fillId="0" borderId="7" xfId="0" applyFont="1" applyBorder="1" applyAlignment="1">
      <alignment horizontal="center" vertical="center"/>
    </xf>
    <xf numFmtId="0" fontId="14" fillId="0" borderId="3" xfId="0" applyFont="1" applyBorder="1" applyAlignment="1">
      <alignment horizontal="center" vertical="center"/>
    </xf>
    <xf numFmtId="2" fontId="19" fillId="0" borderId="2" xfId="13" applyNumberFormat="1" applyFont="1" applyFill="1" applyBorder="1" applyAlignment="1">
      <alignment horizontal="left" indent="1"/>
    </xf>
    <xf numFmtId="0" fontId="15" fillId="0" borderId="2" xfId="0" applyFont="1" applyBorder="1" applyAlignment="1"/>
    <xf numFmtId="0" fontId="19" fillId="0" borderId="2" xfId="0" applyFont="1" applyBorder="1" applyAlignment="1">
      <alignment horizontal="left" indent="1"/>
    </xf>
    <xf numFmtId="0" fontId="14" fillId="0" borderId="4" xfId="0" applyFont="1" applyBorder="1" applyAlignment="1">
      <alignment horizontal="left" indent="1"/>
    </xf>
    <xf numFmtId="0" fontId="14" fillId="0" borderId="8" xfId="0" applyFont="1" applyBorder="1" applyAlignment="1">
      <alignment horizontal="left" indent="1"/>
    </xf>
    <xf numFmtId="0" fontId="14" fillId="0" borderId="10" xfId="0" applyFont="1" applyBorder="1" applyAlignment="1">
      <alignment horizontal="center" vertical="center"/>
    </xf>
    <xf numFmtId="170" fontId="19" fillId="0" borderId="7" xfId="0" applyNumberFormat="1" applyFont="1" applyBorder="1" applyAlignment="1"/>
    <xf numFmtId="170" fontId="19" fillId="0" borderId="3" xfId="0" applyNumberFormat="1" applyFont="1" applyBorder="1" applyAlignment="1"/>
    <xf numFmtId="170" fontId="14" fillId="0" borderId="6" xfId="0" applyNumberFormat="1" applyFont="1" applyBorder="1" applyAlignment="1"/>
    <xf numFmtId="170" fontId="14" fillId="0" borderId="5" xfId="0" applyNumberFormat="1" applyFont="1" applyBorder="1" applyAlignment="1"/>
    <xf numFmtId="170" fontId="19" fillId="0" borderId="7" xfId="0" applyNumberFormat="1" applyFont="1" applyBorder="1"/>
    <xf numFmtId="170" fontId="14" fillId="0" borderId="9" xfId="0" applyNumberFormat="1" applyFont="1" applyBorder="1" applyAlignment="1"/>
    <xf numFmtId="170" fontId="14" fillId="0" borderId="11" xfId="0" applyNumberFormat="1" applyFont="1" applyBorder="1" applyAlignment="1"/>
    <xf numFmtId="0" fontId="15" fillId="0" borderId="2" xfId="0" applyFont="1" applyFill="1" applyBorder="1"/>
    <xf numFmtId="0" fontId="19" fillId="0" borderId="2" xfId="0" applyFont="1" applyFill="1" applyBorder="1" applyAlignment="1">
      <alignment horizontal="left" indent="1"/>
    </xf>
    <xf numFmtId="0" fontId="14" fillId="0" borderId="4" xfId="0" applyFont="1" applyFill="1" applyBorder="1" applyAlignment="1">
      <alignment horizontal="left" indent="1"/>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170" fontId="14" fillId="0" borderId="7" xfId="0" applyNumberFormat="1" applyFont="1" applyFill="1" applyBorder="1" applyAlignment="1">
      <alignment horizontal="center" vertical="center"/>
    </xf>
    <xf numFmtId="170" fontId="19" fillId="0" borderId="7" xfId="0" applyNumberFormat="1" applyFont="1" applyFill="1" applyBorder="1"/>
    <xf numFmtId="170" fontId="19" fillId="0" borderId="3" xfId="0" applyNumberFormat="1" applyFont="1" applyFill="1" applyBorder="1"/>
    <xf numFmtId="172" fontId="19" fillId="0" borderId="3" xfId="0" applyNumberFormat="1" applyFont="1" applyFill="1" applyBorder="1" applyAlignment="1"/>
    <xf numFmtId="172" fontId="14" fillId="0" borderId="5" xfId="0" applyNumberFormat="1" applyFont="1" applyFill="1" applyBorder="1" applyAlignment="1"/>
    <xf numFmtId="0" fontId="19" fillId="0" borderId="2" xfId="9" applyFont="1" applyBorder="1" applyAlignment="1"/>
    <xf numFmtId="0" fontId="14" fillId="0" borderId="9" xfId="0" applyFont="1" applyFill="1" applyBorder="1" applyAlignment="1">
      <alignment horizontal="center" vertical="center" wrapText="1"/>
    </xf>
    <xf numFmtId="0" fontId="19" fillId="0" borderId="0" xfId="0" applyFont="1" applyFill="1" applyBorder="1" applyAlignment="1">
      <alignment horizontal="center" vertical="center" textRotation="90" wrapText="1"/>
    </xf>
    <xf numFmtId="0" fontId="14" fillId="0" borderId="6" xfId="0" applyFont="1" applyFill="1" applyBorder="1" applyAlignment="1">
      <alignment horizontal="center" vertical="center"/>
    </xf>
    <xf numFmtId="172" fontId="14" fillId="0" borderId="7" xfId="0" applyNumberFormat="1" applyFont="1" applyFill="1" applyBorder="1" applyAlignment="1">
      <alignment horizontal="center" vertical="center"/>
    </xf>
    <xf numFmtId="0" fontId="19" fillId="3" borderId="2" xfId="9" applyFont="1" applyFill="1" applyBorder="1" applyAlignment="1"/>
    <xf numFmtId="170" fontId="19" fillId="3" borderId="7" xfId="0" applyNumberFormat="1" applyFont="1" applyFill="1" applyBorder="1" applyAlignment="1"/>
    <xf numFmtId="0" fontId="14" fillId="3" borderId="6" xfId="0" applyFont="1" applyFill="1" applyBorder="1" applyAlignment="1">
      <alignment horizontal="center"/>
    </xf>
    <xf numFmtId="0" fontId="14" fillId="3" borderId="4" xfId="9" applyFont="1" applyFill="1" applyBorder="1" applyAlignment="1"/>
    <xf numFmtId="170" fontId="14" fillId="3" borderId="6" xfId="0" applyNumberFormat="1" applyFont="1" applyFill="1" applyBorder="1" applyAlignment="1"/>
    <xf numFmtId="0" fontId="14" fillId="0" borderId="4" xfId="9" applyFont="1" applyFill="1" applyBorder="1" applyAlignment="1"/>
    <xf numFmtId="0" fontId="14" fillId="0" borderId="8" xfId="0" applyFont="1" applyFill="1" applyBorder="1" applyAlignment="1">
      <alignment horizontal="center" vertical="center" textRotation="90" wrapText="1"/>
    </xf>
    <xf numFmtId="170" fontId="19" fillId="0" borderId="2" xfId="9" applyNumberFormat="1" applyFont="1" applyFill="1" applyBorder="1" applyAlignment="1"/>
    <xf numFmtId="170" fontId="14" fillId="0" borderId="4" xfId="9" applyNumberFormat="1" applyFont="1" applyFill="1" applyBorder="1" applyAlignment="1"/>
    <xf numFmtId="170" fontId="14" fillId="0" borderId="9" xfId="0" applyNumberFormat="1" applyFont="1" applyFill="1" applyBorder="1" applyAlignment="1">
      <alignment horizontal="center"/>
    </xf>
    <xf numFmtId="170" fontId="14" fillId="0" borderId="11" xfId="0" applyNumberFormat="1" applyFont="1" applyFill="1" applyBorder="1" applyAlignment="1">
      <alignment horizontal="center"/>
    </xf>
    <xf numFmtId="172" fontId="19" fillId="0" borderId="7" xfId="0" applyNumberFormat="1" applyFont="1" applyFill="1" applyBorder="1" applyAlignment="1">
      <alignment horizontal="right"/>
    </xf>
    <xf numFmtId="172" fontId="14" fillId="0" borderId="6" xfId="0" applyNumberFormat="1" applyFont="1" applyFill="1" applyBorder="1" applyAlignment="1">
      <alignment horizontal="right"/>
    </xf>
    <xf numFmtId="0" fontId="14" fillId="0" borderId="4" xfId="7" applyFont="1" applyFill="1" applyBorder="1" applyAlignment="1"/>
    <xf numFmtId="3" fontId="14" fillId="0" borderId="6" xfId="7" applyNumberFormat="1" applyFont="1" applyBorder="1" applyAlignment="1"/>
    <xf numFmtId="3" fontId="14" fillId="0" borderId="5" xfId="7" applyNumberFormat="1" applyFont="1" applyBorder="1" applyAlignment="1"/>
    <xf numFmtId="0" fontId="39" fillId="0" borderId="4" xfId="7" applyFont="1" applyFill="1" applyBorder="1" applyAlignment="1"/>
    <xf numFmtId="170" fontId="19" fillId="0" borderId="7" xfId="7" applyNumberFormat="1" applyFont="1" applyFill="1" applyBorder="1" applyAlignment="1"/>
    <xf numFmtId="170" fontId="19" fillId="0" borderId="7" xfId="7" applyNumberFormat="1" applyFont="1" applyBorder="1" applyAlignment="1"/>
    <xf numFmtId="170" fontId="19" fillId="0" borderId="3" xfId="7" applyNumberFormat="1" applyFont="1" applyBorder="1" applyAlignment="1"/>
    <xf numFmtId="170" fontId="14" fillId="0" borderId="6" xfId="7" applyNumberFormat="1" applyFont="1" applyFill="1" applyBorder="1" applyAlignment="1"/>
    <xf numFmtId="170" fontId="14" fillId="0" borderId="6" xfId="7" applyNumberFormat="1" applyFont="1" applyBorder="1" applyAlignment="1"/>
    <xf numFmtId="170" fontId="14" fillId="0" borderId="5" xfId="7" applyNumberFormat="1" applyFont="1" applyBorder="1" applyAlignment="1"/>
    <xf numFmtId="172" fontId="39" fillId="0" borderId="6" xfId="12" applyNumberFormat="1" applyFont="1" applyFill="1" applyBorder="1" applyAlignment="1">
      <alignment wrapText="1"/>
    </xf>
    <xf numFmtId="172" fontId="39" fillId="0" borderId="6" xfId="12" applyNumberFormat="1" applyFont="1" applyBorder="1" applyAlignment="1">
      <alignment wrapText="1"/>
    </xf>
    <xf numFmtId="172" fontId="39" fillId="0" borderId="5" xfId="12" applyNumberFormat="1" applyFont="1" applyBorder="1" applyAlignment="1">
      <alignment wrapText="1"/>
    </xf>
    <xf numFmtId="3" fontId="19" fillId="0" borderId="7" xfId="8" applyNumberFormat="1" applyFont="1" applyBorder="1" applyAlignment="1" applyProtection="1">
      <protection locked="0"/>
    </xf>
    <xf numFmtId="0" fontId="39" fillId="0" borderId="8" xfId="7" applyFont="1" applyFill="1" applyBorder="1" applyAlignment="1"/>
    <xf numFmtId="166" fontId="39" fillId="0" borderId="9" xfId="12" applyNumberFormat="1" applyFont="1" applyBorder="1" applyAlignment="1">
      <alignment wrapText="1"/>
    </xf>
    <xf numFmtId="166" fontId="39" fillId="0" borderId="9" xfId="12" applyNumberFormat="1" applyFont="1" applyFill="1" applyBorder="1" applyAlignment="1">
      <alignment wrapText="1"/>
    </xf>
    <xf numFmtId="0" fontId="14" fillId="0" borderId="6" xfId="7" applyFont="1" applyFill="1" applyBorder="1" applyAlignment="1">
      <alignment horizontal="center" vertical="center" wrapText="1"/>
    </xf>
    <xf numFmtId="0" fontId="14" fillId="0" borderId="5" xfId="8" applyFont="1" applyFill="1" applyBorder="1" applyAlignment="1">
      <alignment horizontal="center" vertical="center"/>
    </xf>
    <xf numFmtId="3" fontId="14" fillId="0" borderId="5" xfId="7" applyNumberFormat="1" applyFont="1" applyFill="1" applyBorder="1" applyAlignment="1"/>
    <xf numFmtId="0" fontId="14" fillId="0" borderId="4" xfId="7" applyFont="1" applyBorder="1" applyAlignment="1"/>
    <xf numFmtId="0" fontId="14" fillId="0" borderId="4" xfId="10" applyFont="1" applyBorder="1" applyAlignment="1"/>
    <xf numFmtId="0" fontId="14" fillId="0" borderId="4" xfId="10" applyFont="1" applyFill="1" applyBorder="1" applyAlignment="1"/>
    <xf numFmtId="0" fontId="14" fillId="0" borderId="4" xfId="0" applyFont="1" applyFill="1" applyBorder="1" applyAlignment="1"/>
    <xf numFmtId="0" fontId="14" fillId="0" borderId="9" xfId="10" applyFont="1" applyFill="1" applyBorder="1" applyAlignment="1">
      <alignment horizontal="center"/>
    </xf>
    <xf numFmtId="0" fontId="14" fillId="0" borderId="4" xfId="13" applyFont="1" applyFill="1" applyBorder="1" applyAlignment="1"/>
    <xf numFmtId="0" fontId="39" fillId="0" borderId="4" xfId="7" applyFont="1" applyFill="1" applyBorder="1" applyAlignment="1">
      <alignment wrapText="1"/>
    </xf>
    <xf numFmtId="0" fontId="15" fillId="0" borderId="0" xfId="8" applyFont="1" applyBorder="1" applyAlignment="1"/>
    <xf numFmtId="170" fontId="19" fillId="0" borderId="7" xfId="7" applyNumberFormat="1" applyFont="1" applyFill="1" applyBorder="1" applyAlignment="1">
      <alignment horizontal="right"/>
    </xf>
    <xf numFmtId="170" fontId="19" fillId="0" borderId="3" xfId="5" applyNumberFormat="1" applyFont="1" applyFill="1" applyBorder="1" applyAlignment="1"/>
    <xf numFmtId="170" fontId="14" fillId="0" borderId="6" xfId="7" applyNumberFormat="1" applyFont="1" applyFill="1" applyBorder="1" applyAlignment="1">
      <alignment horizontal="right"/>
    </xf>
    <xf numFmtId="172" fontId="19" fillId="0" borderId="7" xfId="7" applyNumberFormat="1" applyFont="1" applyFill="1" applyBorder="1" applyAlignment="1">
      <alignment horizontal="right"/>
    </xf>
    <xf numFmtId="0" fontId="14" fillId="0" borderId="11" xfId="10" applyFont="1" applyFill="1" applyBorder="1" applyAlignment="1">
      <alignment horizontal="center"/>
    </xf>
    <xf numFmtId="172" fontId="19" fillId="0" borderId="3" xfId="7" applyNumberFormat="1" applyFont="1" applyFill="1" applyBorder="1" applyAlignment="1">
      <alignment horizontal="right"/>
    </xf>
    <xf numFmtId="0" fontId="40" fillId="0" borderId="4" xfId="7" applyFont="1" applyFill="1" applyBorder="1" applyAlignment="1"/>
    <xf numFmtId="170" fontId="19" fillId="0" borderId="7" xfId="7" applyNumberFormat="1" applyFont="1" applyBorder="1" applyAlignment="1">
      <alignment horizontal="right"/>
    </xf>
    <xf numFmtId="170" fontId="19" fillId="0" borderId="3" xfId="7" applyNumberFormat="1" applyFont="1" applyBorder="1" applyAlignment="1">
      <alignment horizontal="right"/>
    </xf>
    <xf numFmtId="170" fontId="14" fillId="0" borderId="6" xfId="7" applyNumberFormat="1" applyFont="1" applyBorder="1" applyAlignment="1">
      <alignment horizontal="right"/>
    </xf>
    <xf numFmtId="170" fontId="14" fillId="0" borderId="5" xfId="7" applyNumberFormat="1" applyFont="1" applyBorder="1" applyAlignment="1">
      <alignment horizontal="right"/>
    </xf>
    <xf numFmtId="172" fontId="40" fillId="0" borderId="6" xfId="12" applyNumberFormat="1" applyFont="1" applyFill="1" applyBorder="1" applyAlignment="1"/>
    <xf numFmtId="172" fontId="40" fillId="0" borderId="6" xfId="12" applyNumberFormat="1" applyFont="1" applyBorder="1" applyAlignment="1"/>
    <xf numFmtId="172" fontId="40" fillId="0" borderId="5" xfId="12" applyNumberFormat="1" applyFont="1" applyBorder="1" applyAlignment="1"/>
    <xf numFmtId="0" fontId="14" fillId="0" borderId="4" xfId="8" applyFont="1" applyFill="1" applyBorder="1" applyAlignment="1"/>
    <xf numFmtId="0" fontId="14" fillId="0" borderId="8" xfId="8" quotePrefix="1" applyFont="1" applyFill="1" applyBorder="1" applyAlignment="1">
      <alignment horizontal="center" vertical="center"/>
    </xf>
    <xf numFmtId="170" fontId="14" fillId="0" borderId="5" xfId="8" applyNumberFormat="1" applyFont="1" applyFill="1" applyBorder="1" applyAlignment="1"/>
    <xf numFmtId="172" fontId="40" fillId="0" borderId="6" xfId="8" applyNumberFormat="1" applyFont="1" applyFill="1" applyBorder="1" applyAlignment="1"/>
    <xf numFmtId="0" fontId="39" fillId="0" borderId="4" xfId="7" applyFont="1" applyBorder="1" applyAlignment="1"/>
    <xf numFmtId="172" fontId="39" fillId="0" borderId="6" xfId="12" applyNumberFormat="1" applyFont="1" applyBorder="1" applyAlignment="1"/>
    <xf numFmtId="172" fontId="39" fillId="0" borderId="5" xfId="12" applyNumberFormat="1" applyFont="1" applyBorder="1" applyAlignment="1"/>
    <xf numFmtId="0" fontId="14" fillId="0" borderId="0" xfId="8" applyFont="1" applyFill="1" applyBorder="1" applyAlignment="1">
      <alignment horizontal="centerContinuous"/>
    </xf>
    <xf numFmtId="0" fontId="14" fillId="0" borderId="9" xfId="8" applyFont="1" applyBorder="1" applyAlignment="1">
      <alignment horizontal="center" vertical="center"/>
    </xf>
    <xf numFmtId="166" fontId="39" fillId="0" borderId="4" xfId="12" applyNumberFormat="1" applyFont="1" applyBorder="1" applyAlignment="1"/>
    <xf numFmtId="0" fontId="14" fillId="0" borderId="4" xfId="0" applyFont="1" applyBorder="1" applyAlignment="1"/>
    <xf numFmtId="170" fontId="14" fillId="0" borderId="5" xfId="5" applyNumberFormat="1" applyFont="1" applyBorder="1" applyAlignment="1"/>
    <xf numFmtId="172" fontId="39" fillId="0" borderId="6" xfId="5" applyNumberFormat="1" applyFont="1" applyFill="1" applyBorder="1" applyAlignment="1"/>
    <xf numFmtId="0" fontId="14" fillId="0" borderId="9" xfId="8" applyFont="1" applyBorder="1" applyAlignment="1">
      <alignment horizontal="center" vertical="center" wrapText="1"/>
    </xf>
    <xf numFmtId="172" fontId="19" fillId="0" borderId="7" xfId="5" applyNumberFormat="1" applyFont="1" applyBorder="1" applyAlignment="1"/>
    <xf numFmtId="172" fontId="19" fillId="0" borderId="3" xfId="5" applyNumberFormat="1" applyFont="1" applyBorder="1" applyAlignment="1"/>
    <xf numFmtId="172" fontId="14" fillId="0" borderId="6" xfId="5" applyNumberFormat="1" applyFont="1" applyBorder="1" applyAlignment="1"/>
    <xf numFmtId="172" fontId="14" fillId="0" borderId="5" xfId="5" applyNumberFormat="1" applyFont="1" applyBorder="1" applyAlignment="1"/>
    <xf numFmtId="0" fontId="25" fillId="0" borderId="1" xfId="0" applyFont="1" applyFill="1" applyBorder="1" applyAlignment="1"/>
    <xf numFmtId="0" fontId="25" fillId="0" borderId="13" xfId="0" applyFont="1" applyFill="1" applyBorder="1" applyAlignment="1">
      <alignment wrapText="1"/>
    </xf>
    <xf numFmtId="0" fontId="25" fillId="0" borderId="0" xfId="0" applyFont="1" applyFill="1" applyBorder="1" applyAlignment="1">
      <alignment vertical="top" wrapText="1"/>
    </xf>
    <xf numFmtId="170" fontId="19" fillId="0" borderId="3" xfId="7" applyNumberFormat="1" applyFont="1" applyFill="1" applyBorder="1" applyAlignment="1">
      <alignment horizontal="right"/>
    </xf>
    <xf numFmtId="170" fontId="14" fillId="0" borderId="5" xfId="7" applyNumberFormat="1" applyFont="1" applyFill="1" applyBorder="1" applyAlignment="1">
      <alignment horizontal="right"/>
    </xf>
    <xf numFmtId="0" fontId="38" fillId="0" borderId="0" xfId="0" applyFont="1" applyFill="1"/>
    <xf numFmtId="167" fontId="28" fillId="0" borderId="0" xfId="13" applyNumberFormat="1" applyFont="1" applyFill="1" applyBorder="1" applyAlignment="1">
      <alignment horizontal="right"/>
    </xf>
    <xf numFmtId="0" fontId="12" fillId="0" borderId="0" xfId="0" applyFont="1" applyFill="1" applyBorder="1" applyAlignment="1">
      <alignment horizontal="right"/>
    </xf>
    <xf numFmtId="0" fontId="28" fillId="0" borderId="0" xfId="0" applyFont="1" applyFill="1" applyBorder="1" applyAlignment="1">
      <alignment horizontal="right"/>
    </xf>
    <xf numFmtId="172" fontId="19" fillId="0" borderId="0" xfId="7" applyNumberFormat="1" applyFont="1" applyBorder="1" applyAlignment="1"/>
    <xf numFmtId="172" fontId="39" fillId="0" borderId="0" xfId="12" applyNumberFormat="1" applyFont="1" applyBorder="1" applyAlignment="1"/>
    <xf numFmtId="168" fontId="19" fillId="0" borderId="0" xfId="12" applyNumberFormat="1" applyFont="1" applyBorder="1" applyAlignment="1"/>
    <xf numFmtId="170" fontId="14" fillId="0" borderId="0" xfId="7" applyNumberFormat="1" applyFont="1" applyFill="1" applyBorder="1"/>
    <xf numFmtId="171" fontId="14" fillId="0" borderId="0" xfId="0" applyNumberFormat="1" applyFont="1" applyFill="1" applyBorder="1" applyAlignment="1">
      <alignment vertical="top"/>
    </xf>
    <xf numFmtId="166" fontId="19" fillId="0" borderId="0" xfId="0" applyNumberFormat="1" applyFont="1" applyFill="1" applyBorder="1" applyAlignment="1">
      <alignment vertical="top"/>
    </xf>
    <xf numFmtId="0" fontId="12" fillId="0" borderId="0" xfId="0" applyFont="1" applyFill="1" applyBorder="1"/>
    <xf numFmtId="170" fontId="19" fillId="0" borderId="0" xfId="13" applyNumberFormat="1" applyFont="1" applyFill="1" applyBorder="1"/>
    <xf numFmtId="170" fontId="14" fillId="0" borderId="0" xfId="13" applyNumberFormat="1" applyFont="1" applyFill="1" applyBorder="1" applyAlignment="1">
      <alignment horizontal="right"/>
    </xf>
    <xf numFmtId="170" fontId="14" fillId="0" borderId="7" xfId="0" applyNumberFormat="1" applyFont="1" applyFill="1" applyBorder="1" applyAlignment="1"/>
    <xf numFmtId="0" fontId="39" fillId="0" borderId="4" xfId="7" applyFont="1" applyFill="1" applyBorder="1" applyAlignment="1">
      <alignment vertical="top" wrapText="1"/>
    </xf>
    <xf numFmtId="0" fontId="13" fillId="0" borderId="14" xfId="0" applyFont="1" applyFill="1" applyBorder="1"/>
    <xf numFmtId="0" fontId="19" fillId="0" borderId="15" xfId="0" applyFont="1" applyBorder="1" applyProtection="1">
      <protection locked="0"/>
    </xf>
    <xf numFmtId="0" fontId="38" fillId="0" borderId="0" xfId="7" applyFont="1" applyFill="1" applyBorder="1" applyAlignment="1">
      <alignment vertical="top"/>
    </xf>
    <xf numFmtId="173" fontId="42" fillId="0" borderId="0" xfId="0" applyNumberFormat="1" applyFont="1" applyBorder="1"/>
    <xf numFmtId="3" fontId="43" fillId="0" borderId="0" xfId="0" applyNumberFormat="1" applyFont="1" applyAlignment="1">
      <alignment horizontal="right"/>
    </xf>
    <xf numFmtId="172" fontId="19" fillId="0" borderId="16" xfId="0" applyNumberFormat="1" applyFont="1" applyFill="1" applyBorder="1" applyAlignment="1"/>
    <xf numFmtId="0" fontId="15" fillId="0" borderId="2" xfId="0" applyFont="1" applyBorder="1" applyAlignment="1">
      <alignment horizontal="left" indent="2"/>
    </xf>
    <xf numFmtId="170" fontId="15" fillId="0" borderId="7" xfId="0" applyNumberFormat="1" applyFont="1" applyBorder="1" applyAlignment="1"/>
    <xf numFmtId="170" fontId="15" fillId="0" borderId="3" xfId="0" applyNumberFormat="1" applyFont="1" applyBorder="1" applyAlignment="1"/>
    <xf numFmtId="0" fontId="14" fillId="0" borderId="0" xfId="7" applyFont="1" applyFill="1" applyBorder="1" applyAlignment="1">
      <alignment horizontal="center" vertical="center" wrapText="1"/>
    </xf>
    <xf numFmtId="3" fontId="14" fillId="0" borderId="6" xfId="7" applyNumberFormat="1" applyFont="1" applyFill="1" applyBorder="1" applyAlignment="1"/>
    <xf numFmtId="3" fontId="14" fillId="0" borderId="9" xfId="7" applyNumberFormat="1" applyFont="1" applyFill="1" applyBorder="1" applyAlignment="1"/>
    <xf numFmtId="172" fontId="39" fillId="0" borderId="5" xfId="7" applyNumberFormat="1" applyFont="1" applyFill="1" applyBorder="1" applyAlignment="1"/>
    <xf numFmtId="172" fontId="14" fillId="0" borderId="16" xfId="0" applyNumberFormat="1" applyFont="1" applyFill="1" applyBorder="1" applyAlignment="1">
      <alignment horizontal="center" vertical="center"/>
    </xf>
    <xf numFmtId="3" fontId="14" fillId="0" borderId="0" xfId="0" applyNumberFormat="1" applyFont="1" applyFill="1" applyBorder="1"/>
    <xf numFmtId="170" fontId="19" fillId="0" borderId="16" xfId="0" applyNumberFormat="1" applyFont="1" applyFill="1" applyBorder="1" applyAlignment="1"/>
    <xf numFmtId="3" fontId="19" fillId="0" borderId="7" xfId="0" applyNumberFormat="1" applyFont="1" applyFill="1" applyBorder="1" applyAlignment="1"/>
    <xf numFmtId="9" fontId="12" fillId="0" borderId="0" xfId="12" applyFont="1" applyFill="1" applyBorder="1"/>
    <xf numFmtId="0" fontId="14" fillId="0" borderId="5" xfId="7" applyFont="1" applyBorder="1" applyAlignment="1">
      <alignment horizontal="center" vertical="center" wrapText="1"/>
    </xf>
    <xf numFmtId="170" fontId="19" fillId="0" borderId="16" xfId="0" applyNumberFormat="1" applyFont="1" applyFill="1" applyBorder="1"/>
    <xf numFmtId="170" fontId="44" fillId="0" borderId="0" xfId="0" applyNumberFormat="1" applyFont="1" applyFill="1" applyBorder="1"/>
    <xf numFmtId="172" fontId="19" fillId="0" borderId="0" xfId="5" applyNumberFormat="1" applyFont="1" applyFill="1" applyBorder="1" applyAlignment="1"/>
    <xf numFmtId="172" fontId="14" fillId="0" borderId="0" xfId="8" applyNumberFormat="1" applyFont="1" applyFill="1" applyBorder="1" applyAlignment="1"/>
    <xf numFmtId="172" fontId="14" fillId="0" borderId="0" xfId="5" applyNumberFormat="1" applyFont="1" applyFill="1" applyBorder="1" applyAlignment="1"/>
    <xf numFmtId="172" fontId="41" fillId="0" borderId="5" xfId="8" applyNumberFormat="1" applyFont="1" applyFill="1" applyBorder="1" applyAlignment="1"/>
    <xf numFmtId="167" fontId="19" fillId="0" borderId="3" xfId="0" applyNumberFormat="1" applyFont="1" applyFill="1" applyBorder="1" applyAlignment="1"/>
    <xf numFmtId="167" fontId="14" fillId="0" borderId="5" xfId="7" applyNumberFormat="1" applyFont="1" applyBorder="1" applyAlignment="1"/>
    <xf numFmtId="174" fontId="28" fillId="0" borderId="0" xfId="0" applyNumberFormat="1" applyFont="1" applyFill="1" applyBorder="1"/>
    <xf numFmtId="166" fontId="19" fillId="0" borderId="0" xfId="0" applyNumberFormat="1" applyFont="1" applyBorder="1"/>
    <xf numFmtId="0" fontId="12" fillId="0" borderId="0" xfId="0" applyFont="1" applyFill="1" applyAlignment="1"/>
    <xf numFmtId="0" fontId="35" fillId="0" borderId="1" xfId="0" applyFont="1" applyFill="1" applyBorder="1" applyAlignment="1"/>
    <xf numFmtId="0" fontId="19" fillId="0" borderId="0" xfId="0" applyFont="1" applyFill="1" applyBorder="1" applyAlignment="1"/>
    <xf numFmtId="0" fontId="35" fillId="0" borderId="0" xfId="0" applyFont="1" applyFill="1" applyBorder="1" applyAlignment="1">
      <alignment horizontal="right"/>
    </xf>
    <xf numFmtId="0" fontId="35" fillId="0" borderId="0" xfId="0" applyNumberFormat="1" applyFont="1" applyFill="1" applyBorder="1" applyAlignment="1">
      <alignment horizontal="center" vertical="top" wrapText="1"/>
    </xf>
    <xf numFmtId="0" fontId="13" fillId="0" borderId="1" xfId="0" applyFont="1" applyFill="1" applyBorder="1" applyAlignment="1"/>
    <xf numFmtId="172" fontId="14" fillId="0" borderId="16" xfId="0" applyNumberFormat="1" applyFont="1" applyFill="1" applyBorder="1" applyAlignment="1"/>
    <xf numFmtId="170" fontId="45" fillId="0" borderId="11" xfId="12" applyNumberFormat="1" applyFont="1" applyFill="1" applyBorder="1" applyAlignment="1">
      <alignment wrapText="1"/>
    </xf>
    <xf numFmtId="172" fontId="19" fillId="0" borderId="11" xfId="0" applyNumberFormat="1" applyFont="1" applyFill="1" applyBorder="1" applyAlignment="1"/>
    <xf numFmtId="170" fontId="19" fillId="0" borderId="16" xfId="7" applyNumberFormat="1" applyFont="1" applyFill="1" applyBorder="1" applyAlignment="1">
      <alignment horizontal="right"/>
    </xf>
    <xf numFmtId="0" fontId="25" fillId="0" borderId="0" xfId="0" applyFont="1" applyFill="1" applyBorder="1" applyAlignment="1">
      <alignment horizontal="center"/>
    </xf>
    <xf numFmtId="170" fontId="19" fillId="0" borderId="0" xfId="0" applyNumberFormat="1" applyFont="1" applyBorder="1" applyProtection="1">
      <protection locked="0"/>
    </xf>
    <xf numFmtId="167" fontId="19" fillId="0" borderId="16" xfId="0" applyNumberFormat="1" applyFont="1" applyFill="1" applyBorder="1" applyAlignment="1"/>
    <xf numFmtId="0" fontId="14" fillId="0" borderId="11" xfId="0" applyFont="1" applyFill="1" applyBorder="1" applyAlignment="1">
      <alignment horizontal="center" vertical="center" wrapText="1"/>
    </xf>
    <xf numFmtId="0" fontId="14" fillId="0" borderId="9" xfId="0" applyFont="1" applyFill="1" applyBorder="1" applyAlignment="1">
      <alignment horizontal="center" vertical="center" textRotation="90" wrapText="1"/>
    </xf>
    <xf numFmtId="0" fontId="14" fillId="3" borderId="6" xfId="0" applyFont="1" applyFill="1" applyBorder="1" applyAlignment="1">
      <alignment horizontal="center"/>
    </xf>
    <xf numFmtId="0" fontId="14" fillId="3" borderId="5" xfId="0" applyFont="1" applyFill="1" applyBorder="1" applyAlignment="1">
      <alignment horizontal="center"/>
    </xf>
    <xf numFmtId="0" fontId="19"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0" xfId="0" applyFont="1" applyFill="1" applyBorder="1" applyAlignment="1">
      <alignment horizontal="center" vertical="center"/>
    </xf>
    <xf numFmtId="170" fontId="14" fillId="0" borderId="3" xfId="0" applyNumberFormat="1" applyFont="1" applyFill="1" applyBorder="1" applyAlignment="1">
      <alignment horizontal="center" vertical="center"/>
    </xf>
    <xf numFmtId="0" fontId="14" fillId="0" borderId="8" xfId="0" applyFont="1" applyFill="1" applyBorder="1" applyAlignment="1">
      <alignment horizontal="left" indent="1"/>
    </xf>
    <xf numFmtId="170" fontId="14" fillId="0" borderId="9" xfId="0" applyNumberFormat="1" applyFont="1" applyFill="1" applyBorder="1" applyAlignment="1"/>
    <xf numFmtId="170" fontId="14" fillId="0" borderId="11" xfId="0" applyNumberFormat="1" applyFont="1" applyFill="1" applyBorder="1" applyAlignment="1"/>
    <xf numFmtId="172" fontId="14" fillId="0" borderId="9" xfId="0" applyNumberFormat="1" applyFont="1" applyFill="1" applyBorder="1" applyAlignment="1"/>
    <xf numFmtId="172" fontId="14" fillId="0" borderId="11" xfId="0" applyNumberFormat="1" applyFont="1" applyFill="1" applyBorder="1" applyAlignment="1"/>
    <xf numFmtId="0" fontId="18" fillId="4" borderId="0" xfId="0" applyFont="1" applyFill="1" applyBorder="1" applyAlignment="1"/>
    <xf numFmtId="0" fontId="29" fillId="0" borderId="0" xfId="0" applyFont="1" applyFill="1" applyBorder="1" applyAlignment="1"/>
    <xf numFmtId="0" fontId="33" fillId="0" borderId="0" xfId="0" applyFont="1" applyFill="1" applyAlignment="1"/>
    <xf numFmtId="0" fontId="14" fillId="0" borderId="17" xfId="0" applyFont="1" applyFill="1" applyBorder="1" applyAlignment="1">
      <alignment horizontal="left" indent="1"/>
    </xf>
    <xf numFmtId="170" fontId="14" fillId="0" borderId="18" xfId="0" applyNumberFormat="1" applyFont="1" applyFill="1" applyBorder="1" applyAlignment="1"/>
    <xf numFmtId="172" fontId="14" fillId="0" borderId="18" xfId="0" applyNumberFormat="1" applyFont="1" applyFill="1" applyBorder="1" applyAlignment="1"/>
    <xf numFmtId="0" fontId="19" fillId="0" borderId="8" xfId="0" applyFont="1" applyFill="1" applyBorder="1" applyAlignment="1">
      <alignment horizontal="left" indent="1"/>
    </xf>
    <xf numFmtId="170" fontId="19" fillId="0" borderId="9" xfId="0" applyNumberFormat="1" applyFont="1" applyFill="1" applyBorder="1" applyAlignment="1"/>
    <xf numFmtId="172" fontId="19" fillId="0" borderId="9" xfId="0" applyNumberFormat="1" applyFont="1" applyFill="1" applyBorder="1" applyAlignment="1"/>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172" fontId="14" fillId="0" borderId="6" xfId="8" applyNumberFormat="1" applyFont="1" applyFill="1" applyBorder="1" applyAlignment="1"/>
    <xf numFmtId="172" fontId="14" fillId="0" borderId="5" xfId="8" applyNumberFormat="1" applyFont="1" applyFill="1" applyBorder="1" applyAlignment="1"/>
    <xf numFmtId="0" fontId="0" fillId="0" borderId="7" xfId="0" applyFill="1" applyBorder="1"/>
    <xf numFmtId="170" fontId="19" fillId="0" borderId="2" xfId="0" applyNumberFormat="1" applyFont="1" applyFill="1" applyBorder="1" applyAlignment="1"/>
    <xf numFmtId="172" fontId="19" fillId="0" borderId="2" xfId="0" applyNumberFormat="1" applyFont="1" applyFill="1" applyBorder="1" applyAlignment="1"/>
    <xf numFmtId="172" fontId="14" fillId="0" borderId="2" xfId="0" applyNumberFormat="1" applyFont="1" applyFill="1" applyBorder="1" applyAlignment="1">
      <alignment horizontal="center" vertical="center"/>
    </xf>
    <xf numFmtId="172" fontId="39" fillId="0" borderId="6" xfId="7" applyNumberFormat="1" applyFont="1" applyFill="1" applyBorder="1" applyAlignment="1">
      <alignment vertical="center"/>
    </xf>
    <xf numFmtId="172" fontId="39" fillId="0" borderId="5" xfId="7" applyNumberFormat="1" applyFont="1" applyFill="1" applyBorder="1" applyAlignment="1">
      <alignment vertical="center"/>
    </xf>
    <xf numFmtId="167" fontId="19" fillId="0" borderId="17" xfId="0" applyNumberFormat="1" applyFont="1" applyFill="1" applyBorder="1" applyAlignment="1">
      <alignment horizontal="right" indent="1"/>
    </xf>
    <xf numFmtId="167" fontId="19" fillId="0" borderId="2" xfId="0" applyNumberFormat="1" applyFont="1" applyFill="1" applyBorder="1" applyAlignment="1">
      <alignment horizontal="right" indent="1"/>
    </xf>
    <xf numFmtId="172" fontId="40" fillId="0" borderId="4" xfId="12" applyNumberFormat="1" applyFont="1" applyFill="1" applyBorder="1" applyAlignment="1"/>
    <xf numFmtId="172" fontId="40" fillId="0" borderId="5" xfId="12" applyNumberFormat="1" applyFont="1" applyFill="1" applyBorder="1" applyAlignment="1"/>
    <xf numFmtId="166" fontId="14" fillId="0" borderId="0" xfId="8" applyNumberFormat="1" applyFont="1" applyBorder="1"/>
    <xf numFmtId="166" fontId="39" fillId="0" borderId="0" xfId="12" applyNumberFormat="1" applyFont="1" applyFill="1" applyBorder="1" applyAlignment="1">
      <alignment wrapText="1"/>
    </xf>
    <xf numFmtId="172" fontId="19" fillId="0" borderId="16" xfId="7" applyNumberFormat="1" applyFont="1" applyFill="1" applyBorder="1" applyAlignment="1">
      <alignment horizontal="right"/>
    </xf>
    <xf numFmtId="172" fontId="14" fillId="0" borderId="5" xfId="7" applyNumberFormat="1" applyFont="1" applyFill="1" applyBorder="1" applyAlignment="1">
      <alignment horizontal="right"/>
    </xf>
    <xf numFmtId="172" fontId="14" fillId="0" borderId="6" xfId="7" applyNumberFormat="1" applyFont="1" applyFill="1" applyBorder="1" applyAlignment="1">
      <alignment horizontal="right"/>
    </xf>
    <xf numFmtId="170" fontId="19" fillId="0" borderId="7" xfId="5" applyNumberFormat="1" applyFont="1" applyFill="1" applyBorder="1" applyAlignment="1"/>
    <xf numFmtId="170" fontId="14" fillId="0" borderId="6" xfId="8" applyNumberFormat="1" applyFont="1" applyFill="1" applyBorder="1" applyAlignment="1"/>
    <xf numFmtId="172" fontId="19" fillId="0" borderId="3" xfId="0" applyNumberFormat="1" applyFont="1" applyFill="1" applyBorder="1"/>
    <xf numFmtId="0" fontId="14" fillId="0" borderId="5" xfId="0" applyFont="1" applyFill="1" applyBorder="1" applyAlignment="1">
      <alignment horizontal="center" vertical="center"/>
    </xf>
    <xf numFmtId="170" fontId="14" fillId="0" borderId="3" xfId="0" applyNumberFormat="1" applyFont="1" applyFill="1" applyBorder="1" applyAlignment="1"/>
    <xf numFmtId="166" fontId="19" fillId="0" borderId="0" xfId="0" applyNumberFormat="1" applyFont="1" applyBorder="1" applyProtection="1">
      <protection locked="0"/>
    </xf>
    <xf numFmtId="0" fontId="14" fillId="0" borderId="9" xfId="0" applyFont="1" applyFill="1" applyBorder="1" applyAlignment="1">
      <alignment horizontal="center" vertical="center" textRotation="90" wrapText="1"/>
    </xf>
    <xf numFmtId="0" fontId="14" fillId="0" borderId="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1" fontId="19" fillId="0" borderId="0" xfId="0" applyNumberFormat="1" applyFont="1" applyFill="1" applyBorder="1"/>
    <xf numFmtId="0" fontId="14" fillId="0" borderId="0" xfId="0" applyFont="1" applyFill="1" applyBorder="1" applyAlignment="1">
      <alignment horizontal="center"/>
    </xf>
    <xf numFmtId="0" fontId="14" fillId="0" borderId="0" xfId="0" applyFont="1" applyFill="1" applyBorder="1" applyAlignment="1">
      <alignment horizontal="right" vertical="center" textRotation="90" wrapText="1"/>
    </xf>
    <xf numFmtId="0" fontId="20" fillId="0" borderId="0" xfId="0" applyFont="1" applyFill="1"/>
    <xf numFmtId="0" fontId="6" fillId="0" borderId="0" xfId="8" applyFont="1" applyFill="1" applyBorder="1"/>
    <xf numFmtId="3" fontId="38" fillId="0" borderId="0" xfId="0" applyNumberFormat="1" applyFont="1" applyFill="1" applyBorder="1" applyAlignment="1">
      <alignment vertical="center" wrapText="1"/>
    </xf>
    <xf numFmtId="0" fontId="37" fillId="0" borderId="0" xfId="8" applyFont="1" applyBorder="1" applyAlignment="1">
      <alignment vertical="top" wrapText="1"/>
    </xf>
    <xf numFmtId="170" fontId="19" fillId="0" borderId="29" xfId="0" applyNumberFormat="1" applyFont="1" applyFill="1" applyBorder="1" applyAlignment="1"/>
    <xf numFmtId="170" fontId="19" fillId="0" borderId="30" xfId="0" applyNumberFormat="1" applyFont="1" applyFill="1" applyBorder="1" applyAlignment="1"/>
    <xf numFmtId="3" fontId="19" fillId="0" borderId="7" xfId="8" applyNumberFormat="1" applyFont="1" applyBorder="1" applyAlignment="1" applyProtection="1">
      <alignment horizontal="right"/>
      <protection locked="0"/>
    </xf>
    <xf numFmtId="170" fontId="19" fillId="0" borderId="7" xfId="0" applyNumberFormat="1" applyFont="1" applyFill="1" applyBorder="1" applyAlignment="1">
      <alignment horizontal="right"/>
    </xf>
    <xf numFmtId="170" fontId="14" fillId="0" borderId="31" xfId="0" applyNumberFormat="1" applyFont="1" applyFill="1" applyBorder="1" applyAlignment="1"/>
    <xf numFmtId="172" fontId="14" fillId="0" borderId="4" xfId="7" applyNumberFormat="1" applyFont="1" applyFill="1" applyBorder="1" applyAlignment="1"/>
    <xf numFmtId="166" fontId="39" fillId="0" borderId="8" xfId="12" applyNumberFormat="1" applyFont="1" applyFill="1" applyBorder="1" applyAlignment="1">
      <alignment wrapText="1"/>
    </xf>
    <xf numFmtId="0" fontId="19" fillId="0" borderId="2" xfId="14" applyFont="1" applyFill="1" applyBorder="1" applyAlignment="1" applyProtection="1">
      <alignment horizontal="center" vertical="center"/>
      <protection locked="0"/>
    </xf>
    <xf numFmtId="0" fontId="14" fillId="0" borderId="7" xfId="14" applyFont="1" applyBorder="1" applyAlignment="1" applyProtection="1">
      <alignment horizontal="center" textRotation="90" wrapText="1"/>
      <protection locked="0"/>
    </xf>
    <xf numFmtId="0" fontId="14" fillId="0" borderId="3" xfId="14" applyFont="1" applyBorder="1" applyAlignment="1" applyProtection="1">
      <alignment horizontal="center" textRotation="90" wrapText="1"/>
      <protection locked="0"/>
    </xf>
    <xf numFmtId="0" fontId="19" fillId="0" borderId="8" xfId="14" applyFont="1" applyFill="1" applyBorder="1" applyAlignment="1" applyProtection="1">
      <alignment horizontal="center" vertical="center"/>
      <protection locked="0"/>
    </xf>
    <xf numFmtId="0" fontId="14" fillId="0" borderId="9" xfId="14" applyFont="1" applyFill="1" applyBorder="1" applyAlignment="1" applyProtection="1">
      <alignment horizontal="left" textRotation="90" wrapText="1"/>
      <protection locked="0"/>
    </xf>
    <xf numFmtId="0" fontId="14" fillId="0" borderId="11" xfId="14" applyFont="1" applyFill="1" applyBorder="1" applyAlignment="1" applyProtection="1">
      <alignment horizontal="left" textRotation="90" wrapText="1"/>
      <protection locked="0"/>
    </xf>
    <xf numFmtId="0" fontId="14" fillId="0" borderId="7" xfId="14" applyFont="1" applyFill="1" applyBorder="1" applyAlignment="1" applyProtection="1">
      <alignment horizontal="left" textRotation="90" wrapText="1"/>
      <protection locked="0"/>
    </xf>
    <xf numFmtId="0" fontId="14" fillId="0" borderId="3" xfId="14" applyFont="1" applyFill="1" applyBorder="1" applyAlignment="1" applyProtection="1">
      <alignment horizontal="left" textRotation="90" wrapText="1"/>
      <protection locked="0"/>
    </xf>
    <xf numFmtId="170" fontId="19" fillId="0" borderId="9" xfId="14" applyNumberFormat="1" applyFont="1" applyFill="1" applyBorder="1"/>
    <xf numFmtId="170" fontId="14" fillId="0" borderId="6" xfId="14" applyNumberFormat="1" applyFont="1" applyFill="1" applyBorder="1"/>
    <xf numFmtId="170" fontId="14" fillId="0" borderId="5" xfId="14" applyNumberFormat="1" applyFont="1" applyFill="1" applyBorder="1"/>
    <xf numFmtId="0" fontId="14" fillId="0" borderId="9" xfId="14" applyFont="1" applyBorder="1" applyAlignment="1" applyProtection="1">
      <alignment horizontal="left" textRotation="90" wrapText="1"/>
      <protection locked="0"/>
    </xf>
    <xf numFmtId="0" fontId="14" fillId="0" borderId="11" xfId="14" applyFont="1" applyBorder="1" applyAlignment="1" applyProtection="1">
      <alignment horizontal="left" textRotation="90" wrapText="1"/>
      <protection locked="0"/>
    </xf>
    <xf numFmtId="0" fontId="14" fillId="0" borderId="7" xfId="14" applyFont="1" applyBorder="1" applyAlignment="1" applyProtection="1">
      <alignment horizontal="left" textRotation="90" wrapText="1"/>
      <protection locked="0"/>
    </xf>
    <xf numFmtId="0" fontId="14" fillId="0" borderId="16" xfId="14" applyFont="1" applyBorder="1" applyAlignment="1" applyProtection="1">
      <alignment horizontal="left" textRotation="90" wrapText="1"/>
      <protection locked="0"/>
    </xf>
    <xf numFmtId="0" fontId="14" fillId="5" borderId="9" xfId="10" applyFont="1" applyFill="1" applyBorder="1" applyAlignment="1">
      <alignment horizontal="center"/>
    </xf>
    <xf numFmtId="170" fontId="19" fillId="0" borderId="32" xfId="7" applyNumberFormat="1" applyFont="1" applyFill="1" applyBorder="1" applyAlignment="1">
      <alignment horizontal="right"/>
    </xf>
    <xf numFmtId="0" fontId="22" fillId="0" borderId="0" xfId="0" applyFont="1" applyFill="1" applyBorder="1"/>
    <xf numFmtId="172" fontId="19" fillId="5" borderId="0" xfId="7" applyNumberFormat="1" applyFont="1" applyFill="1" applyBorder="1" applyAlignment="1">
      <alignment horizontal="right"/>
    </xf>
    <xf numFmtId="170" fontId="19" fillId="0" borderId="3" xfId="0" applyNumberFormat="1" applyFont="1" applyFill="1" applyBorder="1" applyAlignment="1">
      <alignment horizontal="right"/>
    </xf>
    <xf numFmtId="170" fontId="14" fillId="0" borderId="11" xfId="7" applyNumberFormat="1" applyFont="1" applyFill="1" applyBorder="1" applyAlignment="1">
      <alignment horizontal="right"/>
    </xf>
    <xf numFmtId="3" fontId="19" fillId="0" borderId="0" xfId="8" applyNumberFormat="1" applyFont="1" applyFill="1" applyBorder="1" applyAlignment="1"/>
    <xf numFmtId="0" fontId="14" fillId="0" borderId="5" xfId="0" applyFont="1" applyFill="1" applyBorder="1" applyAlignment="1">
      <alignment horizontal="center" vertical="center"/>
    </xf>
    <xf numFmtId="170" fontId="14" fillId="0" borderId="6" xfId="5" applyNumberFormat="1" applyFont="1" applyFill="1" applyBorder="1" applyAlignment="1"/>
    <xf numFmtId="0" fontId="14" fillId="0" borderId="5" xfId="8" applyFont="1" applyBorder="1" applyAlignment="1">
      <alignment horizontal="center" vertical="center" wrapText="1"/>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textRotation="90" wrapText="1"/>
    </xf>
    <xf numFmtId="172" fontId="14" fillId="0" borderId="6" xfId="14" applyNumberFormat="1" applyFont="1" applyFill="1" applyBorder="1"/>
    <xf numFmtId="172" fontId="14" fillId="0" borderId="5" xfId="14" applyNumberFormat="1" applyFont="1" applyFill="1" applyBorder="1"/>
    <xf numFmtId="172" fontId="39" fillId="0" borderId="5" xfId="5" applyNumberFormat="1" applyFont="1" applyFill="1" applyBorder="1" applyAlignment="1"/>
    <xf numFmtId="172" fontId="14" fillId="0" borderId="6" xfId="7" applyNumberFormat="1" applyFont="1" applyFill="1" applyBorder="1" applyAlignment="1"/>
    <xf numFmtId="0" fontId="14" fillId="0" borderId="5" xfId="0" applyFont="1" applyFill="1" applyBorder="1" applyAlignment="1">
      <alignment horizontal="center" vertical="center"/>
    </xf>
    <xf numFmtId="0" fontId="14" fillId="3" borderId="6" xfId="0" applyFont="1" applyFill="1" applyBorder="1" applyAlignment="1">
      <alignment horizontal="center"/>
    </xf>
    <xf numFmtId="0" fontId="14" fillId="3" borderId="5" xfId="0" applyFont="1" applyFill="1" applyBorder="1" applyAlignment="1">
      <alignment horizontal="center"/>
    </xf>
    <xf numFmtId="0" fontId="32" fillId="0" borderId="0" xfId="0" applyFont="1" applyFill="1" applyBorder="1"/>
    <xf numFmtId="172" fontId="19" fillId="0" borderId="3" xfId="0" applyNumberFormat="1" applyFont="1" applyBorder="1" applyAlignment="1"/>
    <xf numFmtId="172" fontId="14" fillId="0" borderId="5" xfId="0" applyNumberFormat="1" applyFont="1" applyBorder="1" applyAlignment="1"/>
    <xf numFmtId="172" fontId="0" fillId="0" borderId="3" xfId="0" applyNumberFormat="1" applyFill="1" applyBorder="1"/>
    <xf numFmtId="172" fontId="15" fillId="0" borderId="3" xfId="0" applyNumberFormat="1" applyFont="1" applyBorder="1" applyAlignment="1"/>
    <xf numFmtId="172" fontId="14" fillId="0" borderId="11" xfId="0" applyNumberFormat="1" applyFont="1" applyBorder="1" applyAlignment="1"/>
    <xf numFmtId="172" fontId="19" fillId="3" borderId="7" xfId="0" applyNumberFormat="1" applyFont="1" applyFill="1" applyBorder="1" applyAlignment="1"/>
    <xf numFmtId="172" fontId="14" fillId="3" borderId="6" xfId="0" applyNumberFormat="1" applyFont="1" applyFill="1" applyBorder="1" applyAlignment="1"/>
    <xf numFmtId="0" fontId="14" fillId="0" borderId="11" xfId="0" applyFont="1" applyFill="1" applyBorder="1" applyAlignment="1">
      <alignment horizontal="center" vertical="center" textRotation="90" wrapText="1"/>
    </xf>
    <xf numFmtId="172" fontId="14" fillId="0" borderId="8" xfId="7" applyNumberFormat="1" applyFont="1" applyFill="1" applyBorder="1" applyAlignment="1"/>
    <xf numFmtId="172" fontId="14" fillId="0" borderId="5" xfId="7" applyNumberFormat="1" applyFont="1" applyBorder="1" applyAlignment="1"/>
    <xf numFmtId="0" fontId="14" fillId="0" borderId="11" xfId="8" applyFont="1" applyFill="1" applyBorder="1" applyAlignment="1">
      <alignment horizontal="center" vertical="center"/>
    </xf>
    <xf numFmtId="0" fontId="14" fillId="0" borderId="9" xfId="7" applyFont="1" applyFill="1" applyBorder="1" applyAlignment="1">
      <alignment horizontal="center" vertical="center" wrapText="1"/>
    </xf>
    <xf numFmtId="0" fontId="14" fillId="0" borderId="9" xfId="8" applyFont="1" applyFill="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170" fontId="14" fillId="0" borderId="5" xfId="7" applyNumberFormat="1" applyFont="1" applyFill="1" applyBorder="1" applyAlignment="1"/>
    <xf numFmtId="166" fontId="0" fillId="0" borderId="0" xfId="0" applyNumberFormat="1" applyFill="1" applyBorder="1"/>
    <xf numFmtId="166" fontId="19" fillId="0" borderId="0" xfId="8" applyNumberFormat="1" applyFont="1" applyBorder="1"/>
    <xf numFmtId="3" fontId="19" fillId="0" borderId="0" xfId="8" applyNumberFormat="1" applyFont="1" applyFill="1" applyBorder="1"/>
    <xf numFmtId="0" fontId="14" fillId="0" borderId="5" xfId="0" applyFont="1" applyFill="1" applyBorder="1" applyAlignment="1">
      <alignment horizontal="center" vertical="center"/>
    </xf>
    <xf numFmtId="0" fontId="14" fillId="0" borderId="9" xfId="7" applyFont="1" applyBorder="1" applyAlignment="1">
      <alignment horizontal="center" vertical="center" wrapText="1"/>
    </xf>
    <xf numFmtId="170" fontId="15" fillId="0" borderId="7" xfId="0" applyNumberFormat="1" applyFont="1" applyFill="1" applyBorder="1" applyAlignment="1"/>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1" xfId="7" applyFont="1" applyFill="1" applyBorder="1" applyAlignment="1">
      <alignment horizontal="center" vertical="center" wrapText="1"/>
    </xf>
    <xf numFmtId="0" fontId="14" fillId="0" borderId="9" xfId="7" applyFont="1" applyFill="1" applyBorder="1" applyAlignment="1">
      <alignment horizontal="center" vertical="center" wrapText="1"/>
    </xf>
    <xf numFmtId="172" fontId="19" fillId="0" borderId="7" xfId="0" applyNumberFormat="1" applyFont="1" applyBorder="1" applyAlignment="1"/>
    <xf numFmtId="170" fontId="14" fillId="0" borderId="4" xfId="0" applyNumberFormat="1" applyFont="1" applyFill="1" applyBorder="1" applyAlignment="1"/>
    <xf numFmtId="170" fontId="14" fillId="0" borderId="8" xfId="0" applyNumberFormat="1" applyFont="1" applyFill="1" applyBorder="1" applyAlignment="1"/>
    <xf numFmtId="3" fontId="19" fillId="0" borderId="3" xfId="8" applyNumberFormat="1" applyFont="1" applyBorder="1" applyAlignment="1" applyProtection="1">
      <protection locked="0"/>
    </xf>
    <xf numFmtId="3" fontId="19" fillId="0" borderId="3" xfId="8" applyNumberFormat="1" applyFont="1" applyBorder="1" applyAlignment="1" applyProtection="1">
      <alignment horizontal="right"/>
      <protection locked="0"/>
    </xf>
    <xf numFmtId="166" fontId="39" fillId="0" borderId="11" xfId="12" applyNumberFormat="1" applyFont="1" applyBorder="1" applyAlignment="1">
      <alignment wrapText="1"/>
    </xf>
    <xf numFmtId="167" fontId="19" fillId="0" borderId="7" xfId="0" applyNumberFormat="1" applyFont="1" applyFill="1" applyBorder="1" applyAlignment="1">
      <alignment horizontal="center" vertical="top"/>
    </xf>
    <xf numFmtId="167" fontId="14" fillId="0" borderId="6" xfId="7" applyNumberFormat="1" applyFont="1" applyBorder="1" applyAlignment="1">
      <alignment horizontal="center" vertical="top"/>
    </xf>
    <xf numFmtId="167" fontId="14" fillId="0" borderId="5" xfId="7" applyNumberFormat="1" applyFont="1" applyFill="1" applyBorder="1" applyAlignment="1">
      <alignment horizontal="center" vertical="top"/>
    </xf>
    <xf numFmtId="167" fontId="14" fillId="0" borderId="5" xfId="7" applyNumberFormat="1" applyFont="1" applyBorder="1" applyAlignment="1">
      <alignment horizontal="center" vertical="top"/>
    </xf>
    <xf numFmtId="0" fontId="13" fillId="0" borderId="0" xfId="0" applyFont="1" applyFill="1" applyBorder="1" applyAlignment="1">
      <alignment wrapText="1"/>
    </xf>
    <xf numFmtId="0" fontId="0" fillId="0" borderId="0" xfId="0" applyAlignment="1">
      <alignment wrapText="1"/>
    </xf>
    <xf numFmtId="0" fontId="14" fillId="0" borderId="18"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8" fillId="4" borderId="0" xfId="0" applyFont="1" applyFill="1" applyBorder="1" applyAlignment="1">
      <alignment horizontal="left" wrapText="1"/>
    </xf>
    <xf numFmtId="0" fontId="14" fillId="0" borderId="4"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7" xfId="0" applyFont="1" applyFill="1" applyBorder="1" applyAlignment="1">
      <alignment horizontal="center" vertical="center"/>
    </xf>
    <xf numFmtId="0" fontId="18" fillId="0" borderId="19" xfId="0" applyFont="1" applyFill="1" applyBorder="1" applyAlignment="1">
      <alignment horizontal="center"/>
    </xf>
    <xf numFmtId="0" fontId="18" fillId="0" borderId="22" xfId="0" applyFont="1" applyFill="1" applyBorder="1" applyAlignment="1">
      <alignment horizontal="center"/>
    </xf>
    <xf numFmtId="0" fontId="18" fillId="0" borderId="0" xfId="0" applyFont="1" applyFill="1" applyBorder="1" applyAlignment="1">
      <alignment horizontal="center"/>
    </xf>
    <xf numFmtId="0" fontId="18" fillId="0" borderId="25" xfId="0" applyFont="1" applyFill="1" applyBorder="1" applyAlignment="1">
      <alignment horizont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textRotation="90"/>
    </xf>
    <xf numFmtId="0" fontId="14" fillId="0" borderId="9" xfId="0" applyFont="1" applyFill="1" applyBorder="1" applyAlignment="1">
      <alignment horizontal="center" vertical="center" textRotation="90"/>
    </xf>
    <xf numFmtId="0" fontId="14" fillId="0" borderId="1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2" xfId="0" applyFont="1" applyBorder="1" applyAlignment="1">
      <alignment horizontal="center"/>
    </xf>
    <xf numFmtId="0" fontId="14" fillId="0" borderId="12" xfId="0" applyFont="1" applyFill="1" applyBorder="1" applyAlignment="1">
      <alignment horizontal="center"/>
    </xf>
    <xf numFmtId="0" fontId="14" fillId="0" borderId="18" xfId="0" applyFont="1" applyBorder="1" applyAlignment="1">
      <alignment horizontal="center" vertical="center" wrapText="1"/>
    </xf>
    <xf numFmtId="0" fontId="0" fillId="0" borderId="9" xfId="0" applyBorder="1"/>
    <xf numFmtId="165" fontId="14" fillId="0" borderId="5" xfId="6" applyFont="1" applyFill="1" applyBorder="1" applyAlignment="1">
      <alignment horizontal="center"/>
    </xf>
    <xf numFmtId="165" fontId="14" fillId="0" borderId="12" xfId="6" applyFont="1" applyFill="1" applyBorder="1" applyAlignment="1">
      <alignment horizontal="center"/>
    </xf>
    <xf numFmtId="0" fontId="19" fillId="0" borderId="17" xfId="0" applyFont="1" applyBorder="1" applyAlignment="1">
      <alignment horizontal="center" vertical="center" wrapText="1"/>
    </xf>
    <xf numFmtId="0" fontId="0" fillId="0" borderId="8" xfId="0" applyBorder="1" applyAlignment="1">
      <alignment horizontal="center" vertical="center" wrapText="1"/>
    </xf>
    <xf numFmtId="0" fontId="14" fillId="3" borderId="6" xfId="0" applyFont="1" applyFill="1" applyBorder="1" applyAlignment="1">
      <alignment horizontal="center"/>
    </xf>
    <xf numFmtId="0" fontId="14" fillId="3" borderId="5" xfId="0" applyFont="1" applyFill="1" applyBorder="1" applyAlignment="1">
      <alignment horizontal="center"/>
    </xf>
    <xf numFmtId="0" fontId="19" fillId="3" borderId="4" xfId="0" applyFont="1" applyFill="1" applyBorder="1" applyAlignment="1">
      <alignment horizontal="center" vertical="center"/>
    </xf>
    <xf numFmtId="0" fontId="14" fillId="3"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9" xfId="0" applyFont="1" applyFill="1" applyBorder="1" applyAlignment="1">
      <alignment horizontal="center" vertical="center" wrapText="1"/>
    </xf>
    <xf numFmtId="170" fontId="14" fillId="0" borderId="6" xfId="0" applyNumberFormat="1" applyFont="1" applyFill="1" applyBorder="1" applyAlignment="1">
      <alignment horizontal="center"/>
    </xf>
    <xf numFmtId="170" fontId="14" fillId="0" borderId="5" xfId="0" applyNumberFormat="1" applyFont="1" applyFill="1" applyBorder="1" applyAlignment="1">
      <alignment horizontal="center"/>
    </xf>
    <xf numFmtId="170" fontId="19" fillId="0" borderId="17" xfId="0" applyNumberFormat="1" applyFont="1" applyFill="1" applyBorder="1" applyAlignment="1">
      <alignment horizontal="center" vertical="center"/>
    </xf>
    <xf numFmtId="170" fontId="19" fillId="0" borderId="8" xfId="0" applyNumberFormat="1" applyFont="1" applyFill="1" applyBorder="1" applyAlignment="1">
      <alignment horizontal="center" vertical="center"/>
    </xf>
    <xf numFmtId="170" fontId="14" fillId="0" borderId="18" xfId="0" applyNumberFormat="1" applyFont="1" applyFill="1" applyBorder="1" applyAlignment="1">
      <alignment horizontal="center" vertical="center"/>
    </xf>
    <xf numFmtId="170" fontId="14" fillId="0" borderId="9" xfId="0" applyNumberFormat="1"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horizontal="right" vertical="center" textRotation="90"/>
    </xf>
    <xf numFmtId="0" fontId="14" fillId="0" borderId="0" xfId="0" applyFont="1" applyFill="1" applyBorder="1" applyAlignment="1">
      <alignment horizontal="right" vertical="center" textRotation="90" wrapText="1"/>
    </xf>
    <xf numFmtId="0" fontId="14" fillId="0" borderId="16" xfId="7" applyFont="1" applyBorder="1" applyAlignment="1">
      <alignment horizontal="center" vertical="center"/>
    </xf>
    <xf numFmtId="0" fontId="14" fillId="0" borderId="11" xfId="7" applyFont="1" applyBorder="1" applyAlignment="1">
      <alignment horizontal="center" vertical="center"/>
    </xf>
    <xf numFmtId="0" fontId="14" fillId="0" borderId="0" xfId="7" applyFont="1" applyBorder="1" applyAlignment="1">
      <alignment horizontal="center" vertical="center" wrapText="1"/>
    </xf>
    <xf numFmtId="0" fontId="38" fillId="0" borderId="28" xfId="7" applyFont="1" applyFill="1" applyBorder="1" applyAlignment="1">
      <alignment wrapText="1"/>
    </xf>
    <xf numFmtId="0" fontId="38" fillId="0" borderId="0" xfId="7" applyFont="1" applyFill="1" applyBorder="1" applyAlignment="1">
      <alignment wrapText="1"/>
    </xf>
    <xf numFmtId="3" fontId="38" fillId="0" borderId="28" xfId="0" applyNumberFormat="1" applyFont="1" applyFill="1" applyBorder="1" applyAlignment="1">
      <alignment vertical="center" wrapText="1"/>
    </xf>
    <xf numFmtId="3" fontId="38" fillId="0" borderId="0" xfId="0" applyNumberFormat="1" applyFont="1" applyFill="1" applyBorder="1" applyAlignment="1">
      <alignment vertical="center" wrapText="1"/>
    </xf>
    <xf numFmtId="0" fontId="14" fillId="0" borderId="18" xfId="7" applyFont="1" applyBorder="1" applyAlignment="1">
      <alignment horizontal="center" vertical="center"/>
    </xf>
    <xf numFmtId="0" fontId="14" fillId="0" borderId="9" xfId="7" applyFont="1" applyBorder="1" applyAlignment="1">
      <alignment horizontal="center" vertical="center"/>
    </xf>
    <xf numFmtId="0" fontId="38" fillId="0" borderId="0" xfId="8" applyFont="1" applyBorder="1" applyAlignment="1">
      <alignment wrapText="1"/>
    </xf>
    <xf numFmtId="0" fontId="14" fillId="0" borderId="5" xfId="7" applyFont="1" applyFill="1" applyBorder="1" applyAlignment="1">
      <alignment horizontal="center" vertical="center" wrapText="1"/>
    </xf>
    <xf numFmtId="0" fontId="14" fillId="0" borderId="12" xfId="7" applyFont="1" applyFill="1" applyBorder="1" applyAlignment="1">
      <alignment horizontal="center" vertical="center" wrapText="1"/>
    </xf>
    <xf numFmtId="0" fontId="14" fillId="0" borderId="17" xfId="7" applyFont="1" applyBorder="1" applyAlignment="1">
      <alignment horizontal="center" vertical="center" wrapText="1" shrinkToFit="1"/>
    </xf>
    <xf numFmtId="0" fontId="14" fillId="0" borderId="8" xfId="7" applyFont="1" applyBorder="1" applyAlignment="1">
      <alignment horizontal="center" vertical="center" wrapText="1" shrinkToFit="1"/>
    </xf>
    <xf numFmtId="0" fontId="38" fillId="0" borderId="28" xfId="7" applyFont="1" applyFill="1" applyBorder="1" applyAlignment="1">
      <alignment vertical="top" wrapText="1"/>
    </xf>
    <xf numFmtId="0" fontId="14" fillId="0" borderId="16" xfId="8" applyFont="1" applyFill="1" applyBorder="1" applyAlignment="1">
      <alignment horizontal="center" vertical="center"/>
    </xf>
    <xf numFmtId="0" fontId="14" fillId="0" borderId="11" xfId="8" applyFont="1" applyFill="1" applyBorder="1" applyAlignment="1">
      <alignment horizontal="center" vertical="center"/>
    </xf>
    <xf numFmtId="0" fontId="19" fillId="0" borderId="17" xfId="10" applyFont="1" applyFill="1" applyBorder="1" applyAlignment="1">
      <alignment horizontal="center" vertical="center"/>
    </xf>
    <xf numFmtId="0" fontId="19" fillId="0" borderId="8" xfId="10" applyFont="1" applyFill="1" applyBorder="1" applyAlignment="1">
      <alignment horizontal="center" vertical="center"/>
    </xf>
    <xf numFmtId="0" fontId="14" fillId="5" borderId="5" xfId="10" applyFont="1" applyFill="1" applyBorder="1" applyAlignment="1">
      <alignment horizontal="center"/>
    </xf>
    <xf numFmtId="0" fontId="14" fillId="5" borderId="4" xfId="10" applyFont="1" applyFill="1" applyBorder="1" applyAlignment="1">
      <alignment horizontal="center"/>
    </xf>
    <xf numFmtId="0" fontId="14" fillId="0" borderId="5" xfId="10" applyFont="1" applyFill="1" applyBorder="1" applyAlignment="1">
      <alignment horizontal="center"/>
    </xf>
    <xf numFmtId="0" fontId="14" fillId="0" borderId="4" xfId="10" applyFont="1" applyFill="1" applyBorder="1" applyAlignment="1">
      <alignment horizontal="center"/>
    </xf>
    <xf numFmtId="0" fontId="14" fillId="0" borderId="12" xfId="10" applyFont="1" applyFill="1" applyBorder="1" applyAlignment="1">
      <alignment horizontal="center"/>
    </xf>
    <xf numFmtId="0" fontId="14" fillId="0" borderId="18" xfId="7" applyFont="1" applyBorder="1" applyAlignment="1">
      <alignment horizontal="center" vertical="center" wrapText="1"/>
    </xf>
    <xf numFmtId="0" fontId="14" fillId="0" borderId="9" xfId="7" applyFont="1" applyBorder="1" applyAlignment="1">
      <alignment horizontal="center" vertical="center" wrapText="1"/>
    </xf>
    <xf numFmtId="0" fontId="38" fillId="0" borderId="28" xfId="7" applyFont="1" applyFill="1" applyBorder="1" applyAlignment="1">
      <alignment horizontal="left" vertical="center" wrapText="1"/>
    </xf>
    <xf numFmtId="0" fontId="14" fillId="0" borderId="18" xfId="7" applyFont="1" applyFill="1" applyBorder="1" applyAlignment="1">
      <alignment horizontal="center" vertical="center" wrapText="1"/>
    </xf>
    <xf numFmtId="0" fontId="14" fillId="0" borderId="9"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14" fillId="0" borderId="8" xfId="7" applyFont="1" applyFill="1" applyBorder="1" applyAlignment="1">
      <alignment horizontal="center" vertical="center" wrapText="1"/>
    </xf>
    <xf numFmtId="0" fontId="14" fillId="0" borderId="16" xfId="7" applyFont="1" applyFill="1" applyBorder="1" applyAlignment="1">
      <alignment horizontal="center" vertical="center" wrapText="1"/>
    </xf>
    <xf numFmtId="0" fontId="14" fillId="0" borderId="11" xfId="7" applyFont="1" applyFill="1" applyBorder="1" applyAlignment="1">
      <alignment horizontal="center" vertical="center" wrapText="1"/>
    </xf>
    <xf numFmtId="9" fontId="14" fillId="0" borderId="16" xfId="7" applyNumberFormat="1" applyFont="1" applyFill="1" applyBorder="1" applyAlignment="1">
      <alignment horizontal="center" vertical="center" wrapText="1"/>
    </xf>
    <xf numFmtId="0" fontId="14" fillId="0" borderId="16" xfId="7" applyFont="1" applyBorder="1" applyAlignment="1">
      <alignment horizontal="center" vertical="center" wrapText="1"/>
    </xf>
    <xf numFmtId="0" fontId="14" fillId="0" borderId="11" xfId="7" applyFont="1" applyBorder="1" applyAlignment="1">
      <alignment horizontal="center" vertical="center" wrapText="1"/>
    </xf>
    <xf numFmtId="0" fontId="14" fillId="0" borderId="16" xfId="8" applyFont="1" applyFill="1" applyBorder="1" applyAlignment="1">
      <alignment horizontal="center" vertical="center" wrapText="1"/>
    </xf>
    <xf numFmtId="0" fontId="14" fillId="0" borderId="11" xfId="8" applyFont="1" applyFill="1" applyBorder="1" applyAlignment="1">
      <alignment horizontal="center" vertical="center" wrapText="1"/>
    </xf>
    <xf numFmtId="0" fontId="19" fillId="0" borderId="17" xfId="8" applyFont="1" applyFill="1" applyBorder="1" applyAlignment="1">
      <alignment horizontal="center" vertical="center"/>
    </xf>
    <xf numFmtId="0" fontId="19" fillId="0" borderId="8" xfId="8" applyFont="1" applyFill="1" applyBorder="1" applyAlignment="1">
      <alignment horizontal="center" vertical="center"/>
    </xf>
    <xf numFmtId="0" fontId="14" fillId="0" borderId="18" xfId="8" applyFont="1" applyFill="1" applyBorder="1" applyAlignment="1">
      <alignment horizontal="center" vertical="center"/>
    </xf>
    <xf numFmtId="0" fontId="14" fillId="0" borderId="9" xfId="8" applyFont="1" applyFill="1" applyBorder="1" applyAlignment="1">
      <alignment horizontal="center" vertical="center"/>
    </xf>
    <xf numFmtId="0" fontId="14" fillId="0" borderId="5" xfId="8" applyFont="1" applyFill="1" applyBorder="1" applyAlignment="1">
      <alignment horizontal="center"/>
    </xf>
    <xf numFmtId="0" fontId="14" fillId="0" borderId="12" xfId="8" applyFont="1" applyFill="1" applyBorder="1" applyAlignment="1">
      <alignment horizontal="center"/>
    </xf>
    <xf numFmtId="0" fontId="14" fillId="0" borderId="4" xfId="8" applyFont="1" applyFill="1" applyBorder="1" applyAlignment="1">
      <alignment horizontal="center"/>
    </xf>
    <xf numFmtId="0" fontId="14" fillId="0" borderId="0" xfId="8"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6" xfId="8" applyFont="1" applyBorder="1" applyAlignment="1">
      <alignment horizontal="center" vertical="center"/>
    </xf>
    <xf numFmtId="0" fontId="14" fillId="0" borderId="11" xfId="8" applyFont="1" applyBorder="1" applyAlignment="1">
      <alignment horizontal="center" vertical="center"/>
    </xf>
    <xf numFmtId="0" fontId="19" fillId="0" borderId="17" xfId="8" applyFont="1" applyBorder="1" applyAlignment="1">
      <alignment horizontal="center" vertical="center"/>
    </xf>
    <xf numFmtId="0" fontId="19" fillId="0" borderId="8" xfId="8" applyFont="1" applyBorder="1" applyAlignment="1">
      <alignment horizontal="center" vertical="center"/>
    </xf>
    <xf numFmtId="0" fontId="14" fillId="0" borderId="6" xfId="8" applyFont="1" applyBorder="1" applyAlignment="1">
      <alignment horizontal="center" vertical="center"/>
    </xf>
    <xf numFmtId="0" fontId="14" fillId="0" borderId="5" xfId="8" applyFont="1" applyBorder="1" applyAlignment="1">
      <alignment horizontal="center" vertical="center"/>
    </xf>
    <xf numFmtId="0" fontId="14" fillId="0" borderId="0" xfId="8" applyFont="1" applyBorder="1" applyAlignment="1">
      <alignment horizontal="right" vertical="center"/>
    </xf>
  </cellXfs>
  <cellStyles count="57">
    <cellStyle name="Accent1 2" xfId="17"/>
    <cellStyle name="Accent2 2" xfId="18"/>
    <cellStyle name="Accent3 2" xfId="19"/>
    <cellStyle name="Accent4 2" xfId="20"/>
    <cellStyle name="Accent5 2" xfId="21"/>
    <cellStyle name="Accent6 2" xfId="22"/>
    <cellStyle name="Bad" xfId="23"/>
    <cellStyle name="Bron, Thema en Noten" xfId="1"/>
    <cellStyle name="Check Cell" xfId="24"/>
    <cellStyle name="Comma 2" xfId="25"/>
    <cellStyle name="Euro" xfId="26"/>
    <cellStyle name="Euro 2" xfId="27"/>
    <cellStyle name="Excel Built-in Normal" xfId="28"/>
    <cellStyle name="Excel Built-in Normal 2" xfId="29"/>
    <cellStyle name="Explanatory Text" xfId="30"/>
    <cellStyle name="Good" xfId="31"/>
    <cellStyle name="Grote titel" xfId="2"/>
    <cellStyle name="Heading 1" xfId="32"/>
    <cellStyle name="Heading 2" xfId="33"/>
    <cellStyle name="Heading 3" xfId="34"/>
    <cellStyle name="Heading 4" xfId="35"/>
    <cellStyle name="Hyperlink 2" xfId="37"/>
    <cellStyle name="Kleine titel" xfId="3"/>
    <cellStyle name="Kleine titel 2" xfId="38"/>
    <cellStyle name="Komma 2" xfId="39"/>
    <cellStyle name="Lien hypertexte" xfId="4" builtinId="8"/>
    <cellStyle name="Lien hypertexte 2" xfId="40"/>
    <cellStyle name="Lien hypertexte 3" xfId="36"/>
    <cellStyle name="Milliers_Chômage établissements emploi salarié et indépendant par commune" xfId="5"/>
    <cellStyle name="Monétaire" xfId="6" builtinId="4"/>
    <cellStyle name="Monétaire 2" xfId="41"/>
    <cellStyle name="Monétaire 2 2" xfId="42"/>
    <cellStyle name="Monétaire 3" xfId="43"/>
    <cellStyle name="Monétaire 3 2" xfId="44"/>
    <cellStyle name="Neutral" xfId="45"/>
    <cellStyle name="Normal" xfId="0" builtinId="0"/>
    <cellStyle name="Normal 2" xfId="46"/>
    <cellStyle name="Normal 2 2" xfId="47"/>
    <cellStyle name="Normal 2 3" xfId="15"/>
    <cellStyle name="Normal 3" xfId="48"/>
    <cellStyle name="Normal 4" xfId="49"/>
    <cellStyle name="Normal 5" xfId="16"/>
    <cellStyle name="Normal_BxlCom 2" xfId="14"/>
    <cellStyle name="Normal_CHAII" xfId="7"/>
    <cellStyle name="Normal_Chômage établissements emploi salarié et indépendant par commune" xfId="8"/>
    <cellStyle name="Normal_Communes septembre" xfId="9"/>
    <cellStyle name="Normal_Onss 2001 (actualisé)" xfId="10"/>
    <cellStyle name="Normal_Taux de chômage BNB par commune et classe d'âge détaillée - 2003 à 2007" xfId="11"/>
    <cellStyle name="Output" xfId="50"/>
    <cellStyle name="Pourcentage" xfId="12" builtinId="5"/>
    <cellStyle name="Standaard 2" xfId="51"/>
    <cellStyle name="Standaard 3" xfId="52"/>
    <cellStyle name="Standaard 4" xfId="53"/>
    <cellStyle name="Standaard 5" xfId="54"/>
    <cellStyle name="Standaard_MG 13-2002" xfId="13"/>
    <cellStyle name="Title" xfId="55"/>
    <cellStyle name="Total 2" xfId="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WP-PRINTBROU01\Services\Etudes\Membres%20Observatoire\Amandine\Etudes\Publications\Observatoire\00M%20Monitoring\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tabSelected="1" zoomScaleNormal="100" zoomScaleSheetLayoutView="80" workbookViewId="0">
      <selection activeCell="B3" sqref="B3:H6"/>
    </sheetView>
  </sheetViews>
  <sheetFormatPr baseColWidth="10" defaultColWidth="9.140625" defaultRowHeight="11.25"/>
  <cols>
    <col min="1" max="1" width="3.7109375" style="4" customWidth="1"/>
    <col min="2" max="2" width="38.7109375" style="4" customWidth="1"/>
    <col min="3" max="3" width="46.42578125" style="4" customWidth="1"/>
    <col min="4" max="4" width="10.85546875" style="4" bestFit="1" customWidth="1"/>
    <col min="5" max="8" width="9.28515625" style="4" customWidth="1"/>
    <col min="9" max="16384" width="9.140625" style="4"/>
  </cols>
  <sheetData>
    <row r="1" spans="1:15" s="61" customFormat="1" ht="24" customHeight="1">
      <c r="A1" s="60" t="s">
        <v>76</v>
      </c>
      <c r="B1" s="60" t="s">
        <v>108</v>
      </c>
      <c r="C1" s="64"/>
      <c r="D1" s="64"/>
      <c r="E1" s="64"/>
      <c r="F1" s="64"/>
      <c r="G1" s="64"/>
      <c r="H1" s="64"/>
      <c r="I1" s="56"/>
      <c r="J1" s="56"/>
      <c r="K1" s="56"/>
    </row>
    <row r="2" spans="1:15" s="48" customFormat="1" ht="6" customHeight="1">
      <c r="A2" s="60"/>
      <c r="B2" s="60"/>
      <c r="C2" s="58"/>
      <c r="D2" s="54"/>
      <c r="E2" s="54"/>
      <c r="F2" s="54"/>
      <c r="G2" s="54"/>
      <c r="H2" s="54"/>
      <c r="I2" s="47"/>
      <c r="J2" s="47"/>
      <c r="K2" s="47"/>
    </row>
    <row r="3" spans="1:15" s="118" customFormat="1" ht="12.75" customHeight="1">
      <c r="A3" s="117"/>
      <c r="B3" s="494" t="s">
        <v>130</v>
      </c>
      <c r="C3" s="494"/>
      <c r="D3" s="494"/>
      <c r="E3" s="494"/>
      <c r="F3" s="494"/>
      <c r="G3" s="494"/>
      <c r="H3" s="494"/>
      <c r="I3" s="26"/>
      <c r="J3" s="26"/>
      <c r="K3" s="26"/>
      <c r="L3" s="26"/>
      <c r="M3" s="26"/>
      <c r="N3" s="26"/>
      <c r="O3" s="26"/>
    </row>
    <row r="4" spans="1:15" s="118" customFormat="1" ht="12.75" customHeight="1">
      <c r="A4" s="117"/>
      <c r="B4" s="495"/>
      <c r="C4" s="495"/>
      <c r="D4" s="495"/>
      <c r="E4" s="495"/>
      <c r="F4" s="495"/>
      <c r="G4" s="495"/>
      <c r="H4" s="495"/>
      <c r="I4" s="26"/>
      <c r="J4" s="26"/>
      <c r="K4" s="26"/>
      <c r="L4" s="26"/>
      <c r="M4" s="26"/>
      <c r="N4" s="26"/>
      <c r="O4" s="26"/>
    </row>
    <row r="5" spans="1:15" s="118" customFormat="1" ht="12.75" customHeight="1">
      <c r="A5" s="117"/>
      <c r="B5" s="495"/>
      <c r="C5" s="495"/>
      <c r="D5" s="495"/>
      <c r="E5" s="495"/>
      <c r="F5" s="495"/>
      <c r="G5" s="495"/>
      <c r="H5" s="495"/>
      <c r="I5" s="26"/>
      <c r="J5" s="26"/>
      <c r="K5" s="26"/>
      <c r="L5" s="26"/>
      <c r="M5" s="26"/>
      <c r="N5" s="26"/>
      <c r="O5" s="26"/>
    </row>
    <row r="6" spans="1:15" s="118" customFormat="1" ht="12.75" customHeight="1">
      <c r="A6" s="117"/>
      <c r="B6" s="495"/>
      <c r="C6" s="495"/>
      <c r="D6" s="495"/>
      <c r="E6" s="495"/>
      <c r="F6" s="495"/>
      <c r="G6" s="495"/>
      <c r="H6" s="495"/>
      <c r="I6" s="26"/>
      <c r="J6" s="26"/>
      <c r="K6" s="26"/>
      <c r="L6" s="26"/>
      <c r="M6" s="26"/>
      <c r="N6" s="26"/>
      <c r="O6" s="26"/>
    </row>
    <row r="7" spans="1:15" s="48" customFormat="1" ht="4.5" customHeight="1">
      <c r="A7" s="61"/>
      <c r="B7" s="57"/>
      <c r="C7" s="57"/>
      <c r="D7" s="57"/>
      <c r="E7" s="57"/>
      <c r="F7" s="57"/>
      <c r="G7" s="57"/>
      <c r="H7" s="57"/>
      <c r="K7" s="49"/>
    </row>
    <row r="8" spans="1:15" s="48" customFormat="1" ht="4.5" customHeight="1">
      <c r="A8" s="61"/>
      <c r="B8" s="60"/>
      <c r="C8" s="58"/>
      <c r="D8" s="58"/>
      <c r="E8" s="58"/>
      <c r="F8" s="58"/>
      <c r="G8" s="58"/>
      <c r="H8" s="58"/>
    </row>
    <row r="9" spans="1:15" s="26" customFormat="1" ht="12" customHeight="1">
      <c r="A9" s="56"/>
      <c r="B9" s="341" t="s">
        <v>78</v>
      </c>
      <c r="C9" s="54"/>
      <c r="D9" s="54"/>
      <c r="E9" s="54"/>
      <c r="F9" s="54"/>
      <c r="G9" s="54"/>
      <c r="H9" s="54"/>
      <c r="I9" s="50"/>
      <c r="J9" s="50"/>
      <c r="K9" s="50"/>
    </row>
    <row r="10" spans="1:15" s="26" customFormat="1" ht="3" customHeight="1">
      <c r="A10" s="56"/>
      <c r="B10" s="54"/>
      <c r="C10" s="54"/>
      <c r="D10" s="54"/>
      <c r="E10" s="54"/>
      <c r="F10" s="54"/>
      <c r="G10" s="54"/>
      <c r="H10" s="54"/>
    </row>
    <row r="11" spans="1:15" s="26" customFormat="1" ht="12" customHeight="1">
      <c r="A11" s="56"/>
      <c r="B11" s="62" t="s">
        <v>4</v>
      </c>
      <c r="C11" s="103" t="s">
        <v>148</v>
      </c>
      <c r="D11" s="351" t="s">
        <v>207</v>
      </c>
      <c r="E11" s="54"/>
      <c r="F11" s="55"/>
      <c r="G11" s="56"/>
      <c r="H11" s="56"/>
    </row>
    <row r="12" spans="1:15" s="26" customFormat="1" ht="3" customHeight="1">
      <c r="A12" s="56"/>
      <c r="B12" s="54"/>
      <c r="C12" s="62"/>
      <c r="D12" s="86"/>
      <c r="E12" s="54"/>
      <c r="F12" s="54"/>
      <c r="G12" s="54"/>
      <c r="H12" s="54"/>
    </row>
    <row r="13" spans="1:15" s="26" customFormat="1" ht="12" customHeight="1">
      <c r="A13" s="56"/>
      <c r="B13" s="62"/>
      <c r="C13" s="103" t="s">
        <v>143</v>
      </c>
      <c r="D13" s="85">
        <v>2020</v>
      </c>
      <c r="E13" s="54"/>
      <c r="F13" s="55"/>
      <c r="G13" s="56"/>
      <c r="H13" s="56"/>
    </row>
    <row r="14" spans="1:15" s="26" customFormat="1" ht="3" customHeight="1">
      <c r="A14" s="56"/>
      <c r="B14" s="62"/>
      <c r="C14" s="103"/>
      <c r="D14" s="85"/>
      <c r="E14" s="54"/>
      <c r="F14" s="55"/>
      <c r="G14" s="56"/>
      <c r="H14" s="56"/>
    </row>
    <row r="15" spans="1:15" s="26" customFormat="1" ht="12" customHeight="1">
      <c r="A15" s="56"/>
      <c r="B15" s="62"/>
      <c r="C15" s="103" t="s">
        <v>0</v>
      </c>
      <c r="D15" s="85">
        <v>2018</v>
      </c>
      <c r="E15" s="54"/>
      <c r="F15" s="55"/>
      <c r="G15" s="56"/>
      <c r="H15" s="56"/>
    </row>
    <row r="16" spans="1:15" s="48" customFormat="1" ht="3" customHeight="1">
      <c r="A16" s="61"/>
      <c r="B16" s="57"/>
      <c r="C16" s="342"/>
      <c r="D16" s="87"/>
      <c r="E16" s="57"/>
      <c r="F16" s="57"/>
      <c r="G16" s="57"/>
      <c r="H16" s="57"/>
    </row>
    <row r="17" spans="1:11" s="48" customFormat="1" ht="3" customHeight="1">
      <c r="A17" s="61"/>
      <c r="B17" s="58"/>
      <c r="C17" s="86"/>
      <c r="D17" s="86"/>
      <c r="E17" s="58"/>
      <c r="F17" s="58"/>
      <c r="G17" s="58"/>
      <c r="H17" s="58"/>
    </row>
    <row r="18" spans="1:11" s="26" customFormat="1" ht="12" customHeight="1">
      <c r="A18" s="56"/>
      <c r="B18" s="341" t="s">
        <v>84</v>
      </c>
      <c r="C18" s="86"/>
      <c r="D18" s="86"/>
      <c r="E18" s="54"/>
      <c r="F18" s="54"/>
      <c r="G18" s="54"/>
      <c r="H18" s="54"/>
      <c r="I18" s="50"/>
      <c r="J18" s="50"/>
      <c r="K18" s="50"/>
    </row>
    <row r="19" spans="1:11" s="108" customFormat="1" ht="3" customHeight="1">
      <c r="A19" s="343"/>
      <c r="B19" s="343"/>
      <c r="C19" s="55"/>
      <c r="D19" s="55"/>
      <c r="E19" s="343"/>
      <c r="F19" s="343"/>
      <c r="G19" s="343"/>
      <c r="H19" s="343"/>
    </row>
    <row r="20" spans="1:11" s="92" customFormat="1" ht="12" customHeight="1">
      <c r="A20" s="56"/>
      <c r="B20" s="91" t="s">
        <v>85</v>
      </c>
      <c r="C20" s="103" t="s">
        <v>73</v>
      </c>
      <c r="D20" s="351" t="s">
        <v>206</v>
      </c>
      <c r="E20" s="56"/>
      <c r="F20" s="56"/>
      <c r="G20" s="56"/>
      <c r="H20" s="56"/>
    </row>
    <row r="21" spans="1:11" s="92" customFormat="1" ht="3" customHeight="1">
      <c r="A21" s="56"/>
      <c r="B21" s="91"/>
      <c r="C21" s="91"/>
      <c r="D21" s="344"/>
      <c r="E21" s="56"/>
      <c r="F21" s="56"/>
      <c r="G21" s="56"/>
      <c r="H21" s="56"/>
    </row>
    <row r="22" spans="1:11" s="92" customFormat="1" ht="12" customHeight="1">
      <c r="A22" s="56"/>
      <c r="B22" s="56"/>
      <c r="C22" s="103" t="s">
        <v>126</v>
      </c>
      <c r="D22" s="345">
        <v>2019</v>
      </c>
      <c r="E22" s="56"/>
      <c r="F22" s="56"/>
      <c r="G22" s="56"/>
      <c r="H22" s="56"/>
    </row>
    <row r="23" spans="1:11" s="92" customFormat="1" ht="3" customHeight="1">
      <c r="A23" s="56"/>
      <c r="B23" s="56"/>
      <c r="C23" s="91"/>
      <c r="D23" s="345"/>
      <c r="E23" s="56"/>
      <c r="F23" s="56"/>
      <c r="G23" s="56"/>
      <c r="H23" s="56"/>
    </row>
    <row r="24" spans="1:11" s="92" customFormat="1" ht="12" customHeight="1">
      <c r="A24" s="56"/>
      <c r="B24" s="56"/>
      <c r="C24" s="103" t="s">
        <v>79</v>
      </c>
      <c r="D24" s="345">
        <v>2019</v>
      </c>
      <c r="E24" s="56"/>
      <c r="F24" s="56"/>
      <c r="G24" s="56"/>
      <c r="H24" s="56"/>
    </row>
    <row r="25" spans="1:11" s="92" customFormat="1" ht="3" customHeight="1">
      <c r="A25" s="56"/>
      <c r="B25" s="56"/>
      <c r="C25" s="91"/>
      <c r="D25" s="345"/>
      <c r="E25" s="56"/>
      <c r="F25" s="56"/>
      <c r="G25" s="56"/>
      <c r="H25" s="56"/>
    </row>
    <row r="26" spans="1:11" s="92" customFormat="1" ht="12" customHeight="1">
      <c r="A26" s="56"/>
      <c r="B26" s="56"/>
      <c r="C26" s="103" t="s">
        <v>77</v>
      </c>
      <c r="D26" s="345">
        <v>2019</v>
      </c>
      <c r="E26" s="56"/>
      <c r="F26" s="56"/>
      <c r="G26" s="56"/>
      <c r="H26" s="56"/>
    </row>
    <row r="27" spans="1:11" s="92" customFormat="1" ht="3" customHeight="1">
      <c r="A27" s="56"/>
      <c r="B27" s="56"/>
      <c r="C27" s="91"/>
      <c r="D27" s="55"/>
      <c r="E27" s="56"/>
      <c r="F27" s="56"/>
      <c r="G27" s="56"/>
      <c r="H27" s="56"/>
    </row>
    <row r="28" spans="1:11" s="92" customFormat="1" ht="12" customHeight="1">
      <c r="A28" s="56"/>
      <c r="B28" s="56"/>
      <c r="C28" s="103" t="s">
        <v>80</v>
      </c>
      <c r="D28" s="345">
        <v>2019</v>
      </c>
      <c r="E28" s="56"/>
      <c r="F28" s="56"/>
      <c r="G28" s="56"/>
      <c r="H28" s="56"/>
    </row>
    <row r="29" spans="1:11" s="92" customFormat="1" ht="3" customHeight="1">
      <c r="A29" s="56"/>
      <c r="B29" s="56"/>
      <c r="C29" s="91"/>
      <c r="D29" s="55"/>
      <c r="E29" s="56"/>
      <c r="F29" s="56"/>
      <c r="G29" s="56"/>
      <c r="H29" s="56"/>
    </row>
    <row r="30" spans="1:11" s="92" customFormat="1" ht="12" customHeight="1">
      <c r="A30" s="56"/>
      <c r="B30" s="56"/>
      <c r="C30" s="103" t="s">
        <v>81</v>
      </c>
      <c r="D30" s="345">
        <v>2019</v>
      </c>
      <c r="E30" s="56"/>
      <c r="F30" s="56"/>
      <c r="G30" s="56"/>
      <c r="H30" s="56"/>
      <c r="I30" s="56"/>
    </row>
    <row r="31" spans="1:11" s="48" customFormat="1" ht="3" customHeight="1">
      <c r="A31" s="61"/>
      <c r="B31" s="57"/>
      <c r="C31" s="346"/>
      <c r="D31" s="87"/>
      <c r="E31" s="57"/>
      <c r="F31" s="57"/>
      <c r="G31" s="57"/>
      <c r="H31" s="57"/>
    </row>
    <row r="32" spans="1:11" s="48" customFormat="1" ht="3" customHeight="1">
      <c r="A32" s="61"/>
      <c r="B32" s="58"/>
      <c r="C32" s="54"/>
      <c r="D32" s="86"/>
      <c r="E32" s="58"/>
      <c r="F32" s="58"/>
      <c r="G32" s="58"/>
      <c r="H32" s="58"/>
    </row>
    <row r="33" spans="1:8" s="92" customFormat="1" ht="12" customHeight="1">
      <c r="A33" s="56"/>
      <c r="B33" s="341" t="s">
        <v>82</v>
      </c>
      <c r="C33" s="56"/>
      <c r="D33" s="55"/>
      <c r="E33" s="56"/>
      <c r="F33" s="56"/>
      <c r="G33" s="56"/>
      <c r="H33" s="56"/>
    </row>
    <row r="34" spans="1:8" s="92" customFormat="1" ht="3" customHeight="1">
      <c r="A34" s="56"/>
      <c r="B34" s="56"/>
      <c r="C34" s="56"/>
      <c r="D34" s="55"/>
      <c r="E34" s="56"/>
      <c r="F34" s="56"/>
      <c r="G34" s="56"/>
      <c r="H34" s="56"/>
    </row>
    <row r="35" spans="1:8" s="92" customFormat="1" ht="12" customHeight="1">
      <c r="A35" s="56"/>
      <c r="B35" s="91" t="s">
        <v>85</v>
      </c>
      <c r="C35" s="120" t="s">
        <v>73</v>
      </c>
      <c r="D35" s="351" t="s">
        <v>208</v>
      </c>
      <c r="E35" s="56"/>
      <c r="F35" s="56"/>
      <c r="G35" s="56"/>
      <c r="H35" s="56"/>
    </row>
    <row r="36" spans="1:8" s="92" customFormat="1" ht="3" customHeight="1">
      <c r="A36" s="56"/>
      <c r="B36" s="56"/>
      <c r="C36" s="120"/>
      <c r="D36" s="55"/>
      <c r="E36" s="56"/>
      <c r="F36" s="56"/>
      <c r="G36" s="56"/>
      <c r="H36" s="56"/>
    </row>
    <row r="37" spans="1:8" s="92" customFormat="1" ht="12.75" customHeight="1">
      <c r="A37" s="56"/>
      <c r="B37" s="56"/>
      <c r="C37" s="120" t="s">
        <v>101</v>
      </c>
      <c r="D37" s="351" t="s">
        <v>209</v>
      </c>
      <c r="E37" s="56"/>
      <c r="F37" s="56"/>
      <c r="G37" s="56"/>
      <c r="H37" s="56"/>
    </row>
    <row r="38" spans="1:8" s="48" customFormat="1" ht="3" customHeight="1">
      <c r="A38" s="61"/>
      <c r="B38" s="57"/>
      <c r="C38" s="292"/>
      <c r="D38" s="87"/>
      <c r="E38" s="57"/>
      <c r="F38" s="57"/>
      <c r="G38" s="57"/>
      <c r="H38" s="57"/>
    </row>
    <row r="39" spans="1:8" s="48" customFormat="1" ht="3" customHeight="1">
      <c r="A39" s="61"/>
      <c r="B39" s="58"/>
      <c r="C39" s="62"/>
      <c r="D39" s="86"/>
      <c r="E39" s="58"/>
      <c r="F39" s="58"/>
      <c r="G39" s="58"/>
      <c r="H39" s="58"/>
    </row>
    <row r="40" spans="1:8" s="53" customFormat="1" ht="12" customHeight="1">
      <c r="A40" s="59"/>
      <c r="B40" s="3" t="s">
        <v>83</v>
      </c>
      <c r="C40" s="121"/>
      <c r="D40" s="85"/>
      <c r="E40" s="59"/>
      <c r="F40" s="59"/>
      <c r="G40" s="59"/>
      <c r="H40" s="59"/>
    </row>
    <row r="41" spans="1:8" s="53" customFormat="1" ht="3" customHeight="1">
      <c r="A41" s="59"/>
      <c r="B41" s="56"/>
      <c r="C41" s="121"/>
      <c r="D41" s="85"/>
      <c r="E41" s="59"/>
      <c r="F41" s="59"/>
      <c r="G41" s="59"/>
      <c r="H41" s="59"/>
    </row>
    <row r="42" spans="1:8" s="53" customFormat="1" ht="12" customHeight="1">
      <c r="A42" s="59"/>
      <c r="B42" s="91" t="s">
        <v>102</v>
      </c>
      <c r="C42" s="120" t="s">
        <v>148</v>
      </c>
      <c r="D42" s="351" t="s">
        <v>163</v>
      </c>
      <c r="E42" s="59"/>
      <c r="F42" s="59"/>
      <c r="G42" s="59"/>
      <c r="H42" s="59"/>
    </row>
    <row r="43" spans="1:8" s="53" customFormat="1" ht="3" customHeight="1">
      <c r="A43" s="59"/>
      <c r="B43" s="56"/>
      <c r="C43" s="91"/>
      <c r="D43" s="88"/>
      <c r="E43" s="59"/>
      <c r="F43" s="59"/>
      <c r="G43" s="59"/>
      <c r="H43" s="59"/>
    </row>
    <row r="44" spans="1:8" s="53" customFormat="1" ht="12" customHeight="1">
      <c r="A44" s="59"/>
      <c r="B44" s="56"/>
      <c r="C44" s="120" t="s">
        <v>103</v>
      </c>
      <c r="D44" s="85">
        <v>2018</v>
      </c>
      <c r="E44" s="59"/>
      <c r="F44" s="59"/>
      <c r="G44" s="59"/>
      <c r="H44" s="59"/>
    </row>
    <row r="45" spans="1:8" s="53" customFormat="1" ht="3" customHeight="1">
      <c r="A45" s="59"/>
      <c r="B45" s="56"/>
      <c r="C45" s="120"/>
      <c r="D45" s="88"/>
      <c r="E45" s="59"/>
      <c r="F45" s="59"/>
      <c r="G45" s="59"/>
      <c r="H45" s="59"/>
    </row>
    <row r="46" spans="1:8" s="53" customFormat="1" ht="12" customHeight="1">
      <c r="A46" s="59"/>
      <c r="B46" s="56"/>
      <c r="C46" s="120" t="s">
        <v>127</v>
      </c>
      <c r="D46" s="85">
        <v>2018</v>
      </c>
      <c r="E46" s="59"/>
      <c r="F46" s="59"/>
      <c r="G46" s="59"/>
      <c r="H46" s="59"/>
    </row>
    <row r="47" spans="1:8" s="48" customFormat="1" ht="3" customHeight="1">
      <c r="A47" s="61"/>
      <c r="B47" s="57"/>
      <c r="C47" s="292"/>
      <c r="D47" s="87"/>
      <c r="E47" s="57"/>
      <c r="F47" s="57"/>
      <c r="G47" s="57"/>
      <c r="H47" s="57"/>
    </row>
    <row r="48" spans="1:8" s="48" customFormat="1" ht="3" customHeight="1">
      <c r="A48" s="61"/>
      <c r="B48" s="58"/>
      <c r="C48" s="62"/>
      <c r="D48" s="86"/>
      <c r="E48" s="58"/>
      <c r="F48" s="58"/>
      <c r="G48" s="58"/>
      <c r="H48" s="58"/>
    </row>
    <row r="49" spans="1:8" s="53" customFormat="1" ht="12" customHeight="1">
      <c r="A49" s="59"/>
      <c r="B49" s="3" t="s">
        <v>149</v>
      </c>
      <c r="C49" s="121"/>
      <c r="D49" s="85"/>
      <c r="E49" s="59"/>
      <c r="F49" s="59"/>
      <c r="G49" s="59"/>
      <c r="H49" s="59"/>
    </row>
    <row r="50" spans="1:8" s="53" customFormat="1" ht="3" customHeight="1">
      <c r="A50" s="59"/>
      <c r="B50" s="56"/>
      <c r="C50" s="91"/>
      <c r="D50" s="88"/>
      <c r="E50" s="59"/>
      <c r="F50" s="59"/>
      <c r="G50" s="59"/>
      <c r="H50" s="59"/>
    </row>
    <row r="51" spans="1:8" s="53" customFormat="1" ht="12" customHeight="1">
      <c r="A51" s="59"/>
      <c r="B51" s="91" t="s">
        <v>102</v>
      </c>
      <c r="C51" s="103" t="s">
        <v>148</v>
      </c>
      <c r="D51" s="351" t="s">
        <v>163</v>
      </c>
      <c r="F51" s="59"/>
      <c r="G51" s="59"/>
      <c r="H51" s="59"/>
    </row>
    <row r="52" spans="1:8" s="53" customFormat="1" ht="3" customHeight="1">
      <c r="A52" s="59"/>
      <c r="B52" s="56"/>
      <c r="C52" s="91"/>
      <c r="D52" s="88"/>
      <c r="E52" s="59"/>
      <c r="F52" s="59"/>
      <c r="G52" s="59"/>
      <c r="H52" s="59"/>
    </row>
    <row r="53" spans="1:8" s="53" customFormat="1" ht="12" customHeight="1">
      <c r="A53" s="59"/>
      <c r="B53" s="92"/>
      <c r="C53" s="103" t="s">
        <v>128</v>
      </c>
      <c r="D53" s="85">
        <v>2018</v>
      </c>
      <c r="E53" s="59"/>
      <c r="F53" s="59"/>
      <c r="G53" s="59"/>
      <c r="H53" s="59"/>
    </row>
    <row r="54" spans="1:8" s="53" customFormat="1" ht="3" customHeight="1">
      <c r="A54" s="59"/>
      <c r="B54" s="56"/>
      <c r="C54" s="91"/>
      <c r="D54" s="88">
        <v>2010</v>
      </c>
      <c r="E54" s="59"/>
      <c r="F54" s="59"/>
      <c r="G54" s="59"/>
      <c r="H54" s="59"/>
    </row>
    <row r="55" spans="1:8" s="53" customFormat="1" ht="12" customHeight="1">
      <c r="A55" s="59"/>
      <c r="B55" s="91"/>
      <c r="C55" s="103" t="s">
        <v>106</v>
      </c>
      <c r="D55" s="85">
        <v>2018</v>
      </c>
      <c r="F55" s="59"/>
      <c r="G55" s="59"/>
      <c r="H55" s="59"/>
    </row>
    <row r="56" spans="1:8" s="48" customFormat="1" ht="3" customHeight="1">
      <c r="A56" s="61"/>
      <c r="B56" s="57"/>
      <c r="C56" s="293"/>
      <c r="D56" s="87"/>
      <c r="E56" s="57"/>
      <c r="F56" s="57"/>
      <c r="G56" s="57"/>
      <c r="H56" s="57"/>
    </row>
    <row r="57" spans="1:8" s="48" customFormat="1" ht="3" customHeight="1">
      <c r="A57" s="61"/>
      <c r="B57" s="58"/>
      <c r="C57" s="62"/>
      <c r="D57" s="86"/>
      <c r="E57" s="58"/>
      <c r="F57" s="58"/>
      <c r="G57" s="58"/>
      <c r="H57" s="58"/>
    </row>
    <row r="58" spans="1:8" s="53" customFormat="1" ht="12" customHeight="1">
      <c r="A58" s="59"/>
      <c r="B58" s="3" t="s">
        <v>112</v>
      </c>
      <c r="C58" s="91"/>
      <c r="D58" s="88"/>
      <c r="E58" s="59"/>
      <c r="F58" s="59"/>
      <c r="G58" s="59"/>
      <c r="H58" s="59"/>
    </row>
    <row r="59" spans="1:8" s="1" customFormat="1" ht="3" customHeight="1">
      <c r="C59" s="294"/>
      <c r="D59" s="89"/>
    </row>
    <row r="60" spans="1:8" ht="12" customHeight="1">
      <c r="B60" s="91" t="s">
        <v>102</v>
      </c>
      <c r="C60" s="123" t="s">
        <v>148</v>
      </c>
      <c r="D60" s="351" t="s">
        <v>210</v>
      </c>
    </row>
    <row r="61" spans="1:8" ht="3" customHeight="1">
      <c r="B61" s="93"/>
      <c r="C61" s="121"/>
      <c r="D61" s="90"/>
    </row>
    <row r="62" spans="1:8" ht="12" customHeight="1">
      <c r="B62" s="91"/>
      <c r="C62" s="123" t="s">
        <v>129</v>
      </c>
      <c r="D62" s="85">
        <v>2019</v>
      </c>
    </row>
    <row r="63" spans="1:8" s="48" customFormat="1" ht="3" customHeight="1">
      <c r="A63" s="61"/>
      <c r="B63" s="57"/>
      <c r="C63" s="63"/>
      <c r="D63" s="57"/>
      <c r="E63" s="57"/>
      <c r="F63" s="57"/>
      <c r="G63" s="57"/>
      <c r="H63" s="57"/>
    </row>
    <row r="64" spans="1:8" s="48" customFormat="1" ht="3" customHeight="1">
      <c r="A64" s="61"/>
      <c r="B64" s="58"/>
      <c r="C64" s="58"/>
      <c r="D64" s="58"/>
      <c r="E64" s="58"/>
      <c r="F64" s="58"/>
      <c r="G64" s="58"/>
      <c r="H64" s="58"/>
    </row>
  </sheetData>
  <mergeCells count="1">
    <mergeCell ref="B3:H6"/>
  </mergeCells>
  <phoneticPr fontId="6" type="noConversion"/>
  <hyperlinks>
    <hyperlink ref="C11" location="F.1.1!A5" display="Evolution"/>
    <hyperlink ref="C13" location="F.1.2!A5" display="Genre, nationalité, classe d'âge et densité"/>
    <hyperlink ref="C20" location="F.2.1!A5" display="Genre"/>
    <hyperlink ref="C22" location="F.2.2!A5" display="Caractéristiques : genre, classe d’âge, durée d’inactivité, niveau d’études"/>
    <hyperlink ref="C24" location="F.2.2.1!A5" display="Classe d’âge et genre"/>
    <hyperlink ref="C26" location="F.2.2.2!A5" display="Niveau d'études et genre"/>
    <hyperlink ref="C28" location="F.2.2.3!A5" display="Durée d'inactivité et genre"/>
    <hyperlink ref="C30" location="F.2.2.4!A5" display="Nationalié et genre"/>
    <hyperlink ref="C35" location="F.3.1!A5" display="Genre"/>
    <hyperlink ref="C37" location="F.3.2!A5" display="Jeunes de moins de 25 ans et genre"/>
    <hyperlink ref="C42" location="F.4.1!A5" display="Evolution"/>
    <hyperlink ref="C46" location="F.4.3!Afdrukbereik" display="Genre, statut, type d'activité et taille d'établissement"/>
    <hyperlink ref="C51" location="F.5.1!A5" display="Evolution"/>
    <hyperlink ref="C55" location="F.5.3!A5" display="Secteur d'activité"/>
    <hyperlink ref="C60" location="F.6.1!A5" display="Evolution"/>
    <hyperlink ref="C62" location="F.6.2!A5" display="Type d'activité et genre"/>
    <hyperlink ref="C53" location="F.5.2!A5" display="Taille d'établissement et type d'activité (privé/public)"/>
    <hyperlink ref="C15" location="F.1.3!A5" display="Nationalité"/>
    <hyperlink ref="C44" location="F.4.2!Impression_des_titres" display="Secteur d’activité"/>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topLeftCell="A2" zoomScaleNormal="100" zoomScaleSheetLayoutView="80" workbookViewId="0">
      <selection activeCell="B3" sqref="B3:H6"/>
    </sheetView>
  </sheetViews>
  <sheetFormatPr baseColWidth="10" defaultColWidth="11.42578125" defaultRowHeight="11.25"/>
  <cols>
    <col min="1" max="1" width="18.7109375" style="32" customWidth="1"/>
    <col min="2" max="11" width="9.7109375" style="32" customWidth="1"/>
    <col min="12" max="14" width="7.28515625" style="32" customWidth="1"/>
    <col min="15" max="16384" width="11.42578125" style="32"/>
  </cols>
  <sheetData>
    <row r="1" spans="1:14" ht="23.25">
      <c r="A1" s="71" t="s">
        <v>109</v>
      </c>
      <c r="K1" s="69" t="s">
        <v>107</v>
      </c>
    </row>
    <row r="2" spans="1:14" s="81" customFormat="1" ht="3" customHeight="1">
      <c r="A2" s="80"/>
    </row>
    <row r="3" spans="1:14" s="81" customFormat="1" ht="15.75" customHeight="1">
      <c r="A3" s="82" t="s">
        <v>113</v>
      </c>
    </row>
    <row r="4" spans="1:14" s="81" customFormat="1" ht="4.5" customHeight="1">
      <c r="A4" s="82"/>
    </row>
    <row r="5" spans="1:14" ht="19.5" customHeight="1">
      <c r="A5" s="101" t="s">
        <v>180</v>
      </c>
      <c r="B5" s="68"/>
      <c r="C5" s="68"/>
      <c r="D5" s="68"/>
      <c r="E5" s="68"/>
      <c r="F5" s="68"/>
      <c r="G5" s="68"/>
      <c r="H5" s="68"/>
      <c r="I5" s="68"/>
      <c r="J5" s="68"/>
      <c r="K5" s="68"/>
    </row>
    <row r="6" spans="1:14" ht="4.5" customHeight="1"/>
    <row r="7" spans="1:14" ht="12.75" customHeight="1">
      <c r="A7" s="557" t="s">
        <v>59</v>
      </c>
      <c r="B7" s="559" t="s">
        <v>33</v>
      </c>
      <c r="C7" s="555" t="s">
        <v>6</v>
      </c>
      <c r="D7" s="555"/>
      <c r="E7" s="555"/>
      <c r="F7" s="555" t="s">
        <v>7</v>
      </c>
      <c r="G7" s="555"/>
      <c r="H7" s="555"/>
      <c r="I7" s="555" t="s">
        <v>8</v>
      </c>
      <c r="J7" s="555"/>
      <c r="K7" s="556"/>
    </row>
    <row r="8" spans="1:14" ht="12.75" customHeight="1">
      <c r="A8" s="558"/>
      <c r="B8" s="560"/>
      <c r="C8" s="228" t="s">
        <v>55</v>
      </c>
      <c r="D8" s="228" t="s">
        <v>56</v>
      </c>
      <c r="E8" s="228" t="s">
        <v>57</v>
      </c>
      <c r="F8" s="228" t="s">
        <v>55</v>
      </c>
      <c r="G8" s="228" t="s">
        <v>56</v>
      </c>
      <c r="H8" s="228" t="s">
        <v>57</v>
      </c>
      <c r="I8" s="228" t="s">
        <v>55</v>
      </c>
      <c r="J8" s="228" t="s">
        <v>56</v>
      </c>
      <c r="K8" s="229" t="s">
        <v>57</v>
      </c>
    </row>
    <row r="9" spans="1:14" ht="12" customHeight="1">
      <c r="A9" s="226" t="s">
        <v>9</v>
      </c>
      <c r="B9" s="183">
        <v>9524.24999999998</v>
      </c>
      <c r="C9" s="183">
        <v>3181.9166666666679</v>
      </c>
      <c r="D9" s="183">
        <v>671.16666666666663</v>
      </c>
      <c r="E9" s="183">
        <v>1207.7499999999998</v>
      </c>
      <c r="F9" s="183">
        <v>2884.25</v>
      </c>
      <c r="G9" s="183">
        <v>699.75000000000023</v>
      </c>
      <c r="H9" s="183">
        <v>879.41666666666652</v>
      </c>
      <c r="I9" s="183">
        <f>SUM(C9,F9)</f>
        <v>6066.1666666666679</v>
      </c>
      <c r="J9" s="183">
        <f t="shared" ref="J9:K9" si="0">SUM(D9,G9)</f>
        <v>1370.916666666667</v>
      </c>
      <c r="K9" s="178">
        <f t="shared" si="0"/>
        <v>2087.1666666666661</v>
      </c>
      <c r="M9" s="107"/>
      <c r="N9" s="107"/>
    </row>
    <row r="10" spans="1:14" ht="12" customHeight="1">
      <c r="A10" s="226" t="s">
        <v>10</v>
      </c>
      <c r="B10" s="183">
        <v>1442.000000000003</v>
      </c>
      <c r="C10" s="183">
        <v>519.25000000000011</v>
      </c>
      <c r="D10" s="183">
        <v>99.416666666666657</v>
      </c>
      <c r="E10" s="183">
        <v>60.083333333333314</v>
      </c>
      <c r="F10" s="183">
        <v>562.75</v>
      </c>
      <c r="G10" s="183">
        <v>94.8333333333333</v>
      </c>
      <c r="H10" s="183">
        <v>105.66666666666666</v>
      </c>
      <c r="I10" s="183">
        <f t="shared" ref="I10:I28" si="1">SUM(C10,F10)</f>
        <v>1082</v>
      </c>
      <c r="J10" s="183">
        <f t="shared" ref="J10:J28" si="2">SUM(D10,G10)</f>
        <v>194.24999999999994</v>
      </c>
      <c r="K10" s="178">
        <f t="shared" ref="K10:K28" si="3">SUM(E10,H10)</f>
        <v>165.74999999999997</v>
      </c>
      <c r="M10" s="107"/>
      <c r="N10" s="107"/>
    </row>
    <row r="11" spans="1:14" ht="12" customHeight="1">
      <c r="A11" s="226" t="s">
        <v>23</v>
      </c>
      <c r="B11" s="183">
        <v>1667.7499999999982</v>
      </c>
      <c r="C11" s="183">
        <v>583.25000000000023</v>
      </c>
      <c r="D11" s="183">
        <v>57.000000000000007</v>
      </c>
      <c r="E11" s="183">
        <v>124.6666666666666</v>
      </c>
      <c r="F11" s="183">
        <v>661.58333333333371</v>
      </c>
      <c r="G11" s="183">
        <v>92.083333333333357</v>
      </c>
      <c r="H11" s="183">
        <v>149.1666666666666</v>
      </c>
      <c r="I11" s="183">
        <f t="shared" si="1"/>
        <v>1244.8333333333339</v>
      </c>
      <c r="J11" s="183">
        <f t="shared" si="2"/>
        <v>149.08333333333337</v>
      </c>
      <c r="K11" s="178">
        <f t="shared" si="3"/>
        <v>273.8333333333332</v>
      </c>
      <c r="M11" s="107"/>
      <c r="N11" s="107"/>
    </row>
    <row r="12" spans="1:14" ht="12" customHeight="1">
      <c r="A12" s="226" t="s">
        <v>11</v>
      </c>
      <c r="B12" s="183">
        <v>14647.500000000002</v>
      </c>
      <c r="C12" s="183">
        <v>5193.7499999999991</v>
      </c>
      <c r="D12" s="183">
        <v>936.41666666666731</v>
      </c>
      <c r="E12" s="183">
        <v>1898.5000000000014</v>
      </c>
      <c r="F12" s="183">
        <v>4313.9166666666706</v>
      </c>
      <c r="G12" s="183">
        <v>976.66666666666708</v>
      </c>
      <c r="H12" s="183">
        <v>1328.2500000000009</v>
      </c>
      <c r="I12" s="183">
        <f t="shared" si="1"/>
        <v>9507.6666666666697</v>
      </c>
      <c r="J12" s="183">
        <f t="shared" si="2"/>
        <v>1913.0833333333344</v>
      </c>
      <c r="K12" s="178">
        <f t="shared" si="3"/>
        <v>3226.7500000000023</v>
      </c>
      <c r="M12" s="107"/>
      <c r="N12" s="107"/>
    </row>
    <row r="13" spans="1:14" ht="12" customHeight="1">
      <c r="A13" s="226" t="s">
        <v>12</v>
      </c>
      <c r="B13" s="183">
        <v>3032.1666666666592</v>
      </c>
      <c r="C13" s="183">
        <v>966.66666666666617</v>
      </c>
      <c r="D13" s="183">
        <v>274.5833333333332</v>
      </c>
      <c r="E13" s="183">
        <v>268.33333333333337</v>
      </c>
      <c r="F13" s="183">
        <v>897.08333333333314</v>
      </c>
      <c r="G13" s="183">
        <v>361.3333333333332</v>
      </c>
      <c r="H13" s="183">
        <v>264.16666666666663</v>
      </c>
      <c r="I13" s="183">
        <f t="shared" si="1"/>
        <v>1863.7499999999993</v>
      </c>
      <c r="J13" s="183">
        <f t="shared" si="2"/>
        <v>635.9166666666664</v>
      </c>
      <c r="K13" s="178">
        <f t="shared" si="3"/>
        <v>532.5</v>
      </c>
      <c r="M13" s="107"/>
      <c r="N13" s="107"/>
    </row>
    <row r="14" spans="1:14" ht="12" customHeight="1">
      <c r="A14" s="226" t="s">
        <v>13</v>
      </c>
      <c r="B14" s="183">
        <v>2768.2499999999945</v>
      </c>
      <c r="C14" s="183">
        <v>900.83333333333371</v>
      </c>
      <c r="D14" s="183">
        <v>102.50000000000003</v>
      </c>
      <c r="E14" s="183">
        <v>239.08333333333337</v>
      </c>
      <c r="F14" s="183">
        <v>1100.8333333333333</v>
      </c>
      <c r="G14" s="183">
        <v>163.08333333333343</v>
      </c>
      <c r="H14" s="183">
        <v>261.91666666666652</v>
      </c>
      <c r="I14" s="183">
        <f t="shared" si="1"/>
        <v>2001.666666666667</v>
      </c>
      <c r="J14" s="183">
        <f t="shared" si="2"/>
        <v>265.58333333333348</v>
      </c>
      <c r="K14" s="178">
        <f t="shared" si="3"/>
        <v>500.99999999999989</v>
      </c>
      <c r="M14" s="107"/>
      <c r="N14" s="107"/>
    </row>
    <row r="15" spans="1:14" ht="12" customHeight="1">
      <c r="A15" s="226" t="s">
        <v>14</v>
      </c>
      <c r="B15" s="183">
        <v>4621.5000000000082</v>
      </c>
      <c r="C15" s="183">
        <v>1469.1666666666683</v>
      </c>
      <c r="D15" s="183">
        <v>450.08333333333314</v>
      </c>
      <c r="E15" s="183">
        <v>420.24999999999989</v>
      </c>
      <c r="F15" s="183">
        <v>1411.7499999999998</v>
      </c>
      <c r="G15" s="183">
        <v>485.99999999999989</v>
      </c>
      <c r="H15" s="183">
        <v>384.24999999999977</v>
      </c>
      <c r="I15" s="183">
        <f t="shared" si="1"/>
        <v>2880.9166666666679</v>
      </c>
      <c r="J15" s="183">
        <f t="shared" si="2"/>
        <v>936.08333333333303</v>
      </c>
      <c r="K15" s="178">
        <f t="shared" si="3"/>
        <v>804.49999999999966</v>
      </c>
      <c r="M15" s="107"/>
      <c r="N15" s="107"/>
    </row>
    <row r="16" spans="1:14" ht="12" customHeight="1">
      <c r="A16" s="226" t="s">
        <v>15</v>
      </c>
      <c r="B16" s="183">
        <v>1643.2499999999984</v>
      </c>
      <c r="C16" s="183">
        <v>541.41666666666663</v>
      </c>
      <c r="D16" s="183">
        <v>69.416666666666643</v>
      </c>
      <c r="E16" s="183">
        <v>134.41666666666666</v>
      </c>
      <c r="F16" s="183">
        <v>648.74999999999909</v>
      </c>
      <c r="G16" s="183">
        <v>118.91666666666661</v>
      </c>
      <c r="H16" s="183">
        <v>130.33333333333331</v>
      </c>
      <c r="I16" s="183">
        <f t="shared" si="1"/>
        <v>1190.1666666666656</v>
      </c>
      <c r="J16" s="183">
        <f t="shared" si="2"/>
        <v>188.33333333333326</v>
      </c>
      <c r="K16" s="178">
        <f t="shared" si="3"/>
        <v>264.75</v>
      </c>
      <c r="M16" s="107"/>
      <c r="N16" s="107"/>
    </row>
    <row r="17" spans="1:14" ht="12" customHeight="1">
      <c r="A17" s="226" t="s">
        <v>5</v>
      </c>
      <c r="B17" s="183">
        <v>6154.8333333333321</v>
      </c>
      <c r="C17" s="183">
        <v>2122.8333333333339</v>
      </c>
      <c r="D17" s="183">
        <v>625.91666666666731</v>
      </c>
      <c r="E17" s="183">
        <v>648.25000000000091</v>
      </c>
      <c r="F17" s="183">
        <v>1666.0833333333339</v>
      </c>
      <c r="G17" s="183">
        <v>721.83333333333394</v>
      </c>
      <c r="H17" s="183">
        <v>369.9166666666668</v>
      </c>
      <c r="I17" s="183">
        <f t="shared" si="1"/>
        <v>3788.9166666666679</v>
      </c>
      <c r="J17" s="183">
        <f t="shared" si="2"/>
        <v>1347.7500000000014</v>
      </c>
      <c r="K17" s="178">
        <f t="shared" si="3"/>
        <v>1018.1666666666677</v>
      </c>
      <c r="M17" s="107"/>
      <c r="N17" s="107"/>
    </row>
    <row r="18" spans="1:14" ht="12" customHeight="1">
      <c r="A18" s="226" t="s">
        <v>16</v>
      </c>
      <c r="B18" s="183">
        <v>3649.3333333333348</v>
      </c>
      <c r="C18" s="183">
        <v>1215.4999999999998</v>
      </c>
      <c r="D18" s="183">
        <v>166.83333333333331</v>
      </c>
      <c r="E18" s="183">
        <v>317.99999999999983</v>
      </c>
      <c r="F18" s="183">
        <v>1363.3333333333321</v>
      </c>
      <c r="G18" s="183">
        <v>224.83333333333343</v>
      </c>
      <c r="H18" s="183">
        <v>360.83333333333326</v>
      </c>
      <c r="I18" s="183">
        <f t="shared" si="1"/>
        <v>2578.8333333333321</v>
      </c>
      <c r="J18" s="183">
        <f t="shared" si="2"/>
        <v>391.66666666666674</v>
      </c>
      <c r="K18" s="178">
        <f t="shared" si="3"/>
        <v>678.83333333333303</v>
      </c>
      <c r="M18" s="107"/>
      <c r="N18" s="107"/>
    </row>
    <row r="19" spans="1:14" ht="12" customHeight="1">
      <c r="A19" s="226" t="s">
        <v>17</v>
      </c>
      <c r="B19" s="183">
        <v>1662.5833333333305</v>
      </c>
      <c r="C19" s="183">
        <v>586.0833333333336</v>
      </c>
      <c r="D19" s="183">
        <v>97.166666666666629</v>
      </c>
      <c r="E19" s="183">
        <v>190.83333333333331</v>
      </c>
      <c r="F19" s="183">
        <v>525.91666666666663</v>
      </c>
      <c r="G19" s="183">
        <v>99.9166666666666</v>
      </c>
      <c r="H19" s="183">
        <v>162.66666666666669</v>
      </c>
      <c r="I19" s="183">
        <f t="shared" si="1"/>
        <v>1112.0000000000002</v>
      </c>
      <c r="J19" s="183">
        <f t="shared" si="2"/>
        <v>197.08333333333323</v>
      </c>
      <c r="K19" s="178">
        <f t="shared" si="3"/>
        <v>353.5</v>
      </c>
      <c r="M19" s="107"/>
      <c r="N19" s="107"/>
    </row>
    <row r="20" spans="1:14" ht="12" customHeight="1">
      <c r="A20" s="226" t="s">
        <v>24</v>
      </c>
      <c r="B20" s="183">
        <v>8929.9166666666606</v>
      </c>
      <c r="C20" s="183">
        <v>3075.5833333333344</v>
      </c>
      <c r="D20" s="183">
        <v>557.33333333333337</v>
      </c>
      <c r="E20" s="183">
        <v>1213.6666666666652</v>
      </c>
      <c r="F20" s="183">
        <v>2779.1666666666674</v>
      </c>
      <c r="G20" s="183">
        <v>506.66666666666652</v>
      </c>
      <c r="H20" s="183">
        <v>797.50000000000034</v>
      </c>
      <c r="I20" s="183">
        <f t="shared" si="1"/>
        <v>5854.7500000000018</v>
      </c>
      <c r="J20" s="183">
        <f t="shared" si="2"/>
        <v>1064</v>
      </c>
      <c r="K20" s="178">
        <f t="shared" si="3"/>
        <v>2011.1666666666656</v>
      </c>
      <c r="M20" s="107"/>
      <c r="N20" s="107"/>
    </row>
    <row r="21" spans="1:14" ht="12" customHeight="1">
      <c r="A21" s="226" t="s">
        <v>28</v>
      </c>
      <c r="B21" s="183">
        <v>4772.4166666666688</v>
      </c>
      <c r="C21" s="183">
        <v>1475.1666666666665</v>
      </c>
      <c r="D21" s="183">
        <v>610.66666666666663</v>
      </c>
      <c r="E21" s="183">
        <v>540.08333333333348</v>
      </c>
      <c r="F21" s="183">
        <v>1173.9166666666665</v>
      </c>
      <c r="G21" s="183">
        <v>606.3333333333328</v>
      </c>
      <c r="H21" s="183">
        <v>366.24999999999989</v>
      </c>
      <c r="I21" s="183">
        <f t="shared" si="1"/>
        <v>2649.083333333333</v>
      </c>
      <c r="J21" s="183">
        <f t="shared" si="2"/>
        <v>1216.9999999999995</v>
      </c>
      <c r="K21" s="178">
        <f t="shared" si="3"/>
        <v>906.33333333333337</v>
      </c>
      <c r="M21" s="107"/>
      <c r="N21" s="107"/>
    </row>
    <row r="22" spans="1:14" ht="12" customHeight="1">
      <c r="A22" s="226" t="s">
        <v>42</v>
      </c>
      <c r="B22" s="183">
        <v>2848.1666666666661</v>
      </c>
      <c r="C22" s="183">
        <v>952.75000000000023</v>
      </c>
      <c r="D22" s="183">
        <v>212.25</v>
      </c>
      <c r="E22" s="183">
        <v>436.91666666666697</v>
      </c>
      <c r="F22" s="183">
        <v>705.4166666666664</v>
      </c>
      <c r="G22" s="183">
        <v>247.75000000000003</v>
      </c>
      <c r="H22" s="183">
        <v>293.08333333333343</v>
      </c>
      <c r="I22" s="183">
        <f t="shared" si="1"/>
        <v>1658.1666666666665</v>
      </c>
      <c r="J22" s="183">
        <f t="shared" si="2"/>
        <v>460</v>
      </c>
      <c r="K22" s="178">
        <f t="shared" si="3"/>
        <v>730.00000000000045</v>
      </c>
      <c r="M22" s="107"/>
      <c r="N22" s="107"/>
    </row>
    <row r="23" spans="1:14" ht="12" customHeight="1">
      <c r="A23" s="226" t="s">
        <v>18</v>
      </c>
      <c r="B23" s="183">
        <v>11159.833333333314</v>
      </c>
      <c r="C23" s="183">
        <v>3627.7500000000009</v>
      </c>
      <c r="D23" s="183">
        <v>839.33333333333371</v>
      </c>
      <c r="E23" s="183">
        <v>1384.0833333333346</v>
      </c>
      <c r="F23" s="183">
        <v>3200.3333333333321</v>
      </c>
      <c r="G23" s="183">
        <v>1045.7500000000007</v>
      </c>
      <c r="H23" s="183">
        <v>1062.583333333333</v>
      </c>
      <c r="I23" s="183">
        <f t="shared" si="1"/>
        <v>6828.083333333333</v>
      </c>
      <c r="J23" s="183">
        <f t="shared" si="2"/>
        <v>1885.0833333333344</v>
      </c>
      <c r="K23" s="178">
        <f t="shared" si="3"/>
        <v>2446.6666666666679</v>
      </c>
      <c r="M23" s="107"/>
      <c r="N23" s="107"/>
    </row>
    <row r="24" spans="1:14" ht="12" customHeight="1">
      <c r="A24" s="226" t="s">
        <v>19</v>
      </c>
      <c r="B24" s="183">
        <v>4261.2500000000091</v>
      </c>
      <c r="C24" s="183">
        <v>1376.4166666666667</v>
      </c>
      <c r="D24" s="183">
        <v>334.75</v>
      </c>
      <c r="E24" s="183">
        <v>220.16666666666677</v>
      </c>
      <c r="F24" s="183">
        <v>1617.9999999999989</v>
      </c>
      <c r="G24" s="183">
        <v>442.16666666666657</v>
      </c>
      <c r="H24" s="183">
        <v>269.75000000000011</v>
      </c>
      <c r="I24" s="183">
        <f t="shared" si="1"/>
        <v>2994.4166666666656</v>
      </c>
      <c r="J24" s="183">
        <f t="shared" si="2"/>
        <v>776.91666666666652</v>
      </c>
      <c r="K24" s="178">
        <f t="shared" si="3"/>
        <v>489.91666666666686</v>
      </c>
      <c r="M24" s="107"/>
      <c r="N24" s="107"/>
    </row>
    <row r="25" spans="1:14" ht="12" customHeight="1">
      <c r="A25" s="226" t="s">
        <v>20</v>
      </c>
      <c r="B25" s="183">
        <v>1268.4999999999998</v>
      </c>
      <c r="C25" s="183">
        <v>484.66666666666657</v>
      </c>
      <c r="D25" s="183">
        <v>65.833333333333314</v>
      </c>
      <c r="E25" s="183">
        <v>39.750000000000007</v>
      </c>
      <c r="F25" s="183">
        <v>544.08333333333337</v>
      </c>
      <c r="G25" s="183">
        <v>79.833333333333314</v>
      </c>
      <c r="H25" s="183">
        <v>54.333333333333343</v>
      </c>
      <c r="I25" s="183">
        <f t="shared" si="1"/>
        <v>1028.75</v>
      </c>
      <c r="J25" s="183">
        <f t="shared" si="2"/>
        <v>145.66666666666663</v>
      </c>
      <c r="K25" s="178">
        <f t="shared" si="3"/>
        <v>94.083333333333343</v>
      </c>
      <c r="M25" s="107"/>
      <c r="N25" s="107"/>
    </row>
    <row r="26" spans="1:14" ht="12" customHeight="1">
      <c r="A26" s="226" t="s">
        <v>40</v>
      </c>
      <c r="B26" s="183">
        <v>2556.9166666666652</v>
      </c>
      <c r="C26" s="183">
        <v>859.41666666666663</v>
      </c>
      <c r="D26" s="183">
        <v>158.33333333333334</v>
      </c>
      <c r="E26" s="183">
        <v>144.75</v>
      </c>
      <c r="F26" s="183">
        <v>972.25000000000068</v>
      </c>
      <c r="G26" s="183">
        <v>234.83333333333323</v>
      </c>
      <c r="H26" s="183">
        <v>187.3333333333332</v>
      </c>
      <c r="I26" s="183">
        <f t="shared" si="1"/>
        <v>1831.6666666666674</v>
      </c>
      <c r="J26" s="183">
        <f t="shared" si="2"/>
        <v>393.16666666666657</v>
      </c>
      <c r="K26" s="178">
        <f t="shared" si="3"/>
        <v>332.0833333333332</v>
      </c>
      <c r="M26" s="107"/>
      <c r="N26" s="107"/>
    </row>
    <row r="27" spans="1:14" ht="12" customHeight="1">
      <c r="A27" s="226" t="s">
        <v>41</v>
      </c>
      <c r="B27" s="183">
        <v>1436.5000000000011</v>
      </c>
      <c r="C27" s="183">
        <v>489.08333333333314</v>
      </c>
      <c r="D27" s="183">
        <v>105.1666666666667</v>
      </c>
      <c r="E27" s="183">
        <v>61.25</v>
      </c>
      <c r="F27" s="183">
        <v>552.00000000000034</v>
      </c>
      <c r="G27" s="183">
        <v>142.91666666666671</v>
      </c>
      <c r="H27" s="183">
        <v>86.083333333333329</v>
      </c>
      <c r="I27" s="183">
        <f t="shared" si="1"/>
        <v>1041.0833333333335</v>
      </c>
      <c r="J27" s="183">
        <f t="shared" si="2"/>
        <v>248.08333333333343</v>
      </c>
      <c r="K27" s="178">
        <f t="shared" si="3"/>
        <v>147.33333333333331</v>
      </c>
      <c r="M27" s="107"/>
      <c r="N27" s="107"/>
    </row>
    <row r="28" spans="1:14" ht="15" customHeight="1">
      <c r="A28" s="227" t="s">
        <v>21</v>
      </c>
      <c r="B28" s="185">
        <v>88046.916666666657</v>
      </c>
      <c r="C28" s="185">
        <v>29621.500000000007</v>
      </c>
      <c r="D28" s="185">
        <v>6434.1666666666679</v>
      </c>
      <c r="E28" s="185">
        <v>9550.8333333333358</v>
      </c>
      <c r="F28" s="185">
        <v>27581.416666666672</v>
      </c>
      <c r="G28" s="185">
        <v>7345.5000000000018</v>
      </c>
      <c r="H28" s="185">
        <v>7513.5</v>
      </c>
      <c r="I28" s="185">
        <f t="shared" si="1"/>
        <v>57202.916666666679</v>
      </c>
      <c r="J28" s="185">
        <f t="shared" si="2"/>
        <v>13779.66666666667</v>
      </c>
      <c r="K28" s="180">
        <f t="shared" si="3"/>
        <v>17064.333333333336</v>
      </c>
      <c r="M28" s="107"/>
      <c r="N28" s="107"/>
    </row>
    <row r="29" spans="1:14" ht="5.0999999999999996" customHeight="1">
      <c r="A29" s="105"/>
      <c r="B29" s="45"/>
      <c r="C29" s="45"/>
      <c r="D29" s="45"/>
      <c r="E29" s="45"/>
      <c r="F29" s="45"/>
      <c r="G29" s="45"/>
      <c r="H29" s="45"/>
      <c r="I29" s="45"/>
      <c r="J29" s="45"/>
      <c r="K29" s="45"/>
    </row>
    <row r="30" spans="1:14" s="77" customFormat="1" ht="9">
      <c r="A30" s="77" t="s">
        <v>164</v>
      </c>
      <c r="F30" s="106"/>
    </row>
    <row r="31" spans="1:14" ht="4.5" customHeight="1"/>
    <row r="32" spans="1:14" ht="12.75" customHeight="1">
      <c r="A32" s="557" t="s">
        <v>60</v>
      </c>
      <c r="B32" s="559" t="s">
        <v>33</v>
      </c>
      <c r="C32" s="555" t="s">
        <v>6</v>
      </c>
      <c r="D32" s="555"/>
      <c r="E32" s="555"/>
      <c r="F32" s="555" t="s">
        <v>7</v>
      </c>
      <c r="G32" s="555"/>
      <c r="H32" s="555"/>
      <c r="I32" s="555" t="s">
        <v>8</v>
      </c>
      <c r="J32" s="555"/>
      <c r="K32" s="556"/>
    </row>
    <row r="33" spans="1:11" ht="12.75" customHeight="1">
      <c r="A33" s="558"/>
      <c r="B33" s="560"/>
      <c r="C33" s="228" t="s">
        <v>55</v>
      </c>
      <c r="D33" s="228" t="s">
        <v>56</v>
      </c>
      <c r="E33" s="228" t="s">
        <v>57</v>
      </c>
      <c r="F33" s="228" t="s">
        <v>55</v>
      </c>
      <c r="G33" s="228" t="s">
        <v>56</v>
      </c>
      <c r="H33" s="228" t="s">
        <v>57</v>
      </c>
      <c r="I33" s="228" t="s">
        <v>55</v>
      </c>
      <c r="J33" s="228" t="s">
        <v>56</v>
      </c>
      <c r="K33" s="229" t="s">
        <v>57</v>
      </c>
    </row>
    <row r="34" spans="1:11" ht="12" customHeight="1">
      <c r="A34" s="226" t="s">
        <v>9</v>
      </c>
      <c r="B34" s="183">
        <v>9524.24999999998</v>
      </c>
      <c r="C34" s="186">
        <f>C9/$B9*100</f>
        <v>33.408579853181877</v>
      </c>
      <c r="D34" s="186">
        <f t="shared" ref="D34:K34" si="4">D9/$B9*100</f>
        <v>7.0469240797613253</v>
      </c>
      <c r="E34" s="186">
        <f t="shared" si="4"/>
        <v>12.680788513531274</v>
      </c>
      <c r="F34" s="186">
        <f t="shared" si="4"/>
        <v>30.283224400871521</v>
      </c>
      <c r="G34" s="186">
        <f t="shared" si="4"/>
        <v>7.3470351996220362</v>
      </c>
      <c r="H34" s="186">
        <f t="shared" si="4"/>
        <v>9.23344795303219</v>
      </c>
      <c r="I34" s="186">
        <f t="shared" si="4"/>
        <v>63.691804254053395</v>
      </c>
      <c r="J34" s="186">
        <f t="shared" si="4"/>
        <v>14.393959279383362</v>
      </c>
      <c r="K34" s="212">
        <f t="shared" si="4"/>
        <v>21.914236466563462</v>
      </c>
    </row>
    <row r="35" spans="1:11" ht="12" customHeight="1">
      <c r="A35" s="226" t="s">
        <v>10</v>
      </c>
      <c r="B35" s="183">
        <v>1442.000000000003</v>
      </c>
      <c r="C35" s="186">
        <f t="shared" ref="C35:K35" si="5">C10/$B10*100</f>
        <v>36.009015256588008</v>
      </c>
      <c r="D35" s="186">
        <f t="shared" si="5"/>
        <v>6.8943596856218061</v>
      </c>
      <c r="E35" s="186">
        <f t="shared" si="5"/>
        <v>4.1666666666666563</v>
      </c>
      <c r="F35" s="186">
        <f t="shared" si="5"/>
        <v>39.025658807212125</v>
      </c>
      <c r="G35" s="186">
        <f t="shared" si="5"/>
        <v>6.5765141007859294</v>
      </c>
      <c r="H35" s="186">
        <f t="shared" si="5"/>
        <v>7.3277854831252736</v>
      </c>
      <c r="I35" s="186">
        <f t="shared" si="5"/>
        <v>75.034674063800125</v>
      </c>
      <c r="J35" s="186">
        <f t="shared" si="5"/>
        <v>13.470873786407736</v>
      </c>
      <c r="K35" s="212">
        <f t="shared" si="5"/>
        <v>11.494452149791929</v>
      </c>
    </row>
    <row r="36" spans="1:11" ht="12" customHeight="1">
      <c r="A36" s="226" t="s">
        <v>23</v>
      </c>
      <c r="B36" s="183">
        <v>1667.7499999999982</v>
      </c>
      <c r="C36" s="186">
        <f t="shared" ref="C36:K36" si="6">C11/$B11*100</f>
        <v>34.972268025783293</v>
      </c>
      <c r="D36" s="186">
        <f t="shared" si="6"/>
        <v>3.4177784440113967</v>
      </c>
      <c r="E36" s="186">
        <f t="shared" si="6"/>
        <v>7.4751411582471432</v>
      </c>
      <c r="F36" s="186">
        <f t="shared" si="6"/>
        <v>39.669215010243406</v>
      </c>
      <c r="G36" s="186">
        <f t="shared" si="6"/>
        <v>5.52141108279619</v>
      </c>
      <c r="H36" s="186">
        <f t="shared" si="6"/>
        <v>8.9441862789187088</v>
      </c>
      <c r="I36" s="186">
        <f t="shared" si="6"/>
        <v>74.641483036026699</v>
      </c>
      <c r="J36" s="186">
        <f t="shared" si="6"/>
        <v>8.9391895268075867</v>
      </c>
      <c r="K36" s="212">
        <f t="shared" si="6"/>
        <v>16.419327437165851</v>
      </c>
    </row>
    <row r="37" spans="1:11" ht="12" customHeight="1">
      <c r="A37" s="226" t="s">
        <v>11</v>
      </c>
      <c r="B37" s="183">
        <v>14647.500000000002</v>
      </c>
      <c r="C37" s="186">
        <f t="shared" ref="C37:K37" si="7">C12/$B12*100</f>
        <v>35.458269329237062</v>
      </c>
      <c r="D37" s="186">
        <f t="shared" si="7"/>
        <v>6.3930135973146758</v>
      </c>
      <c r="E37" s="186">
        <f t="shared" si="7"/>
        <v>12.961256187062647</v>
      </c>
      <c r="F37" s="186">
        <f t="shared" si="7"/>
        <v>29.451556010695818</v>
      </c>
      <c r="G37" s="186">
        <f t="shared" si="7"/>
        <v>6.6678045172668838</v>
      </c>
      <c r="H37" s="186">
        <f t="shared" si="7"/>
        <v>9.068100358422944</v>
      </c>
      <c r="I37" s="186">
        <f t="shared" si="7"/>
        <v>64.90982533993288</v>
      </c>
      <c r="J37" s="186">
        <f t="shared" si="7"/>
        <v>13.06081811458156</v>
      </c>
      <c r="K37" s="212">
        <f t="shared" si="7"/>
        <v>22.029356545485591</v>
      </c>
    </row>
    <row r="38" spans="1:11" ht="12" customHeight="1">
      <c r="A38" s="226" t="s">
        <v>12</v>
      </c>
      <c r="B38" s="183">
        <v>3032.1666666666592</v>
      </c>
      <c r="C38" s="186">
        <f t="shared" ref="C38:K38" si="8">C13/$B13*100</f>
        <v>31.880393557961916</v>
      </c>
      <c r="D38" s="186">
        <f t="shared" si="8"/>
        <v>9.0556807563348727</v>
      </c>
      <c r="E38" s="186">
        <f t="shared" si="8"/>
        <v>8.8495575221239164</v>
      </c>
      <c r="F38" s="186">
        <f t="shared" si="8"/>
        <v>29.585554883746561</v>
      </c>
      <c r="G38" s="186">
        <f t="shared" si="8"/>
        <v>11.916671247183007</v>
      </c>
      <c r="H38" s="186">
        <f t="shared" si="8"/>
        <v>8.7121420326499397</v>
      </c>
      <c r="I38" s="186">
        <f t="shared" si="8"/>
        <v>61.465948441708477</v>
      </c>
      <c r="J38" s="186">
        <f t="shared" si="8"/>
        <v>20.97235200351788</v>
      </c>
      <c r="K38" s="212">
        <f t="shared" si="8"/>
        <v>17.561699554773856</v>
      </c>
    </row>
    <row r="39" spans="1:11" ht="12" customHeight="1">
      <c r="A39" s="226" t="s">
        <v>13</v>
      </c>
      <c r="B39" s="183">
        <v>2768.2499999999945</v>
      </c>
      <c r="C39" s="186">
        <f t="shared" ref="C39:K39" si="9">C14/$B14*100</f>
        <v>32.541617748878728</v>
      </c>
      <c r="D39" s="186">
        <f t="shared" si="9"/>
        <v>3.7027002618983196</v>
      </c>
      <c r="E39" s="186">
        <f t="shared" si="9"/>
        <v>8.6366236190132337</v>
      </c>
      <c r="F39" s="186">
        <f t="shared" si="9"/>
        <v>39.766398747704699</v>
      </c>
      <c r="G39" s="186">
        <f t="shared" si="9"/>
        <v>5.8912068394593602</v>
      </c>
      <c r="H39" s="186">
        <f t="shared" si="9"/>
        <v>9.4614527830458606</v>
      </c>
      <c r="I39" s="186">
        <f t="shared" si="9"/>
        <v>72.308016496583434</v>
      </c>
      <c r="J39" s="186">
        <f t="shared" si="9"/>
        <v>9.5939071013576811</v>
      </c>
      <c r="K39" s="212">
        <f t="shared" si="9"/>
        <v>18.098076402059093</v>
      </c>
    </row>
    <row r="40" spans="1:11" ht="12" customHeight="1">
      <c r="A40" s="226" t="s">
        <v>14</v>
      </c>
      <c r="B40" s="183">
        <v>4621.5000000000082</v>
      </c>
      <c r="C40" s="186">
        <f t="shared" ref="C40:K40" si="10">C15/$B15*100</f>
        <v>31.789822929063416</v>
      </c>
      <c r="D40" s="186">
        <f t="shared" si="10"/>
        <v>9.7389015110533883</v>
      </c>
      <c r="E40" s="186">
        <f t="shared" si="10"/>
        <v>9.0933679541274302</v>
      </c>
      <c r="F40" s="186">
        <f t="shared" si="10"/>
        <v>30.547441306934921</v>
      </c>
      <c r="G40" s="186">
        <f t="shared" si="10"/>
        <v>10.516066212268722</v>
      </c>
      <c r="H40" s="186">
        <f t="shared" si="10"/>
        <v>8.3144000865519647</v>
      </c>
      <c r="I40" s="186">
        <f t="shared" si="10"/>
        <v>62.337264235998326</v>
      </c>
      <c r="J40" s="186">
        <f t="shared" si="10"/>
        <v>20.25496772332211</v>
      </c>
      <c r="K40" s="212">
        <f t="shared" si="10"/>
        <v>17.407768040679393</v>
      </c>
    </row>
    <row r="41" spans="1:11" ht="12" customHeight="1">
      <c r="A41" s="226" t="s">
        <v>15</v>
      </c>
      <c r="B41" s="183">
        <v>1643.2499999999984</v>
      </c>
      <c r="C41" s="186">
        <f t="shared" ref="C41:K41" si="11">C16/$B16*100</f>
        <v>32.947918251432654</v>
      </c>
      <c r="D41" s="186">
        <f t="shared" si="11"/>
        <v>4.2243521476748338</v>
      </c>
      <c r="E41" s="186">
        <f t="shared" si="11"/>
        <v>8.179927988234704</v>
      </c>
      <c r="F41" s="186">
        <f t="shared" si="11"/>
        <v>39.479689639434028</v>
      </c>
      <c r="G41" s="186">
        <f t="shared" si="11"/>
        <v>7.2366752877935019</v>
      </c>
      <c r="H41" s="186">
        <f t="shared" si="11"/>
        <v>7.9314366854303024</v>
      </c>
      <c r="I41" s="186">
        <f t="shared" si="11"/>
        <v>72.427607890866682</v>
      </c>
      <c r="J41" s="186">
        <f t="shared" si="11"/>
        <v>11.461027435468337</v>
      </c>
      <c r="K41" s="212">
        <f t="shared" si="11"/>
        <v>16.111364673665012</v>
      </c>
    </row>
    <row r="42" spans="1:11" ht="12" customHeight="1">
      <c r="A42" s="226" t="s">
        <v>5</v>
      </c>
      <c r="B42" s="183">
        <v>6154.8333333333321</v>
      </c>
      <c r="C42" s="186">
        <f t="shared" ref="C42:K42" si="12">C17/$B17*100</f>
        <v>34.490508814211069</v>
      </c>
      <c r="D42" s="186">
        <f t="shared" si="12"/>
        <v>10.169514473719852</v>
      </c>
      <c r="E42" s="186">
        <f t="shared" si="12"/>
        <v>10.5323729318422</v>
      </c>
      <c r="F42" s="186">
        <f t="shared" si="12"/>
        <v>27.069511765820913</v>
      </c>
      <c r="G42" s="186">
        <f t="shared" si="12"/>
        <v>11.727910314387078</v>
      </c>
      <c r="H42" s="186">
        <f t="shared" si="12"/>
        <v>6.0101817000189586</v>
      </c>
      <c r="I42" s="186">
        <f t="shared" si="12"/>
        <v>61.560020580031981</v>
      </c>
      <c r="J42" s="186">
        <f t="shared" si="12"/>
        <v>21.897424788106935</v>
      </c>
      <c r="K42" s="212">
        <f t="shared" si="12"/>
        <v>16.542554631861158</v>
      </c>
    </row>
    <row r="43" spans="1:11" ht="12" customHeight="1">
      <c r="A43" s="226" t="s">
        <v>16</v>
      </c>
      <c r="B43" s="183">
        <v>3649.3333333333348</v>
      </c>
      <c r="C43" s="186">
        <f t="shared" ref="C43:K43" si="13">C18/$B18*100</f>
        <v>33.307453416149045</v>
      </c>
      <c r="D43" s="186">
        <f t="shared" si="13"/>
        <v>4.5716112531969282</v>
      </c>
      <c r="E43" s="186">
        <f t="shared" si="13"/>
        <v>8.7139203507489871</v>
      </c>
      <c r="F43" s="186">
        <f t="shared" si="13"/>
        <v>37.358421629521324</v>
      </c>
      <c r="G43" s="186">
        <f t="shared" si="13"/>
        <v>6.1609426379247347</v>
      </c>
      <c r="H43" s="186">
        <f t="shared" si="13"/>
        <v>9.8876507124588908</v>
      </c>
      <c r="I43" s="186">
        <f t="shared" si="13"/>
        <v>70.665875045670376</v>
      </c>
      <c r="J43" s="186">
        <f t="shared" si="13"/>
        <v>10.732553891121665</v>
      </c>
      <c r="K43" s="212">
        <f t="shared" si="13"/>
        <v>18.601571063207874</v>
      </c>
    </row>
    <row r="44" spans="1:11" ht="12" customHeight="1">
      <c r="A44" s="226" t="s">
        <v>17</v>
      </c>
      <c r="B44" s="183">
        <v>1662.5833333333305</v>
      </c>
      <c r="C44" s="186">
        <f t="shared" ref="C44:K44" si="14">C19/$B19*100</f>
        <v>35.251365846323566</v>
      </c>
      <c r="D44" s="186">
        <f t="shared" si="14"/>
        <v>5.8443185805222866</v>
      </c>
      <c r="E44" s="186">
        <f t="shared" si="14"/>
        <v>11.478121397423706</v>
      </c>
      <c r="F44" s="186">
        <f t="shared" si="14"/>
        <v>31.632499624079045</v>
      </c>
      <c r="G44" s="186">
        <f t="shared" si="14"/>
        <v>6.0097238233672554</v>
      </c>
      <c r="H44" s="186">
        <f t="shared" si="14"/>
        <v>9.7839707282843129</v>
      </c>
      <c r="I44" s="186">
        <f t="shared" si="14"/>
        <v>66.883865470402611</v>
      </c>
      <c r="J44" s="186">
        <f t="shared" si="14"/>
        <v>11.854042403889544</v>
      </c>
      <c r="K44" s="212">
        <f t="shared" si="14"/>
        <v>21.262092125708023</v>
      </c>
    </row>
    <row r="45" spans="1:11" ht="12" customHeight="1">
      <c r="A45" s="226" t="s">
        <v>24</v>
      </c>
      <c r="B45" s="183">
        <v>8929.9166666666606</v>
      </c>
      <c r="C45" s="186">
        <f t="shared" ref="C45:K45" si="15">C20/$B20*100</f>
        <v>34.441344170811632</v>
      </c>
      <c r="D45" s="186">
        <f t="shared" si="15"/>
        <v>6.2411929935889701</v>
      </c>
      <c r="E45" s="186">
        <f t="shared" si="15"/>
        <v>13.591018953144385</v>
      </c>
      <c r="F45" s="186">
        <f t="shared" si="15"/>
        <v>31.121977622038312</v>
      </c>
      <c r="G45" s="186">
        <f t="shared" si="15"/>
        <v>5.6738118123536072</v>
      </c>
      <c r="H45" s="186">
        <f t="shared" si="15"/>
        <v>8.9306544480631693</v>
      </c>
      <c r="I45" s="186">
        <f t="shared" si="15"/>
        <v>65.563321792849933</v>
      </c>
      <c r="J45" s="186">
        <f t="shared" si="15"/>
        <v>11.91500480594258</v>
      </c>
      <c r="K45" s="212">
        <f t="shared" si="15"/>
        <v>22.521673401207554</v>
      </c>
    </row>
    <row r="46" spans="1:11" ht="12" customHeight="1">
      <c r="A46" s="226" t="s">
        <v>28</v>
      </c>
      <c r="B46" s="183">
        <v>4772.4166666666688</v>
      </c>
      <c r="C46" s="186">
        <f t="shared" ref="C46:K46" si="16">C21/$B21*100</f>
        <v>30.9102655887129</v>
      </c>
      <c r="D46" s="186">
        <f t="shared" si="16"/>
        <v>12.795753374425948</v>
      </c>
      <c r="E46" s="186">
        <f t="shared" si="16"/>
        <v>11.316768234123172</v>
      </c>
      <c r="F46" s="186">
        <f t="shared" si="16"/>
        <v>24.597950025319093</v>
      </c>
      <c r="G46" s="186">
        <f t="shared" si="16"/>
        <v>12.704953814454575</v>
      </c>
      <c r="H46" s="186">
        <f t="shared" si="16"/>
        <v>7.6743089629642505</v>
      </c>
      <c r="I46" s="186">
        <f t="shared" si="16"/>
        <v>55.508215614031997</v>
      </c>
      <c r="J46" s="186">
        <f t="shared" si="16"/>
        <v>25.500707188880522</v>
      </c>
      <c r="K46" s="212">
        <f t="shared" si="16"/>
        <v>18.991077197087421</v>
      </c>
    </row>
    <row r="47" spans="1:11" ht="12" customHeight="1">
      <c r="A47" s="226" t="s">
        <v>42</v>
      </c>
      <c r="B47" s="183">
        <v>2848.1666666666661</v>
      </c>
      <c r="C47" s="186">
        <f t="shared" ref="C47:K47" si="17">C22/$B22*100</f>
        <v>33.451342969161466</v>
      </c>
      <c r="D47" s="186">
        <f t="shared" si="17"/>
        <v>7.452162209608522</v>
      </c>
      <c r="E47" s="186">
        <f t="shared" si="17"/>
        <v>15.340277371408522</v>
      </c>
      <c r="F47" s="186">
        <f t="shared" si="17"/>
        <v>24.767394230206559</v>
      </c>
      <c r="G47" s="186">
        <f t="shared" si="17"/>
        <v>8.6985780326525859</v>
      </c>
      <c r="H47" s="186">
        <f t="shared" si="17"/>
        <v>10.29024518696238</v>
      </c>
      <c r="I47" s="186">
        <f t="shared" si="17"/>
        <v>58.218737199368022</v>
      </c>
      <c r="J47" s="186">
        <f t="shared" si="17"/>
        <v>16.150740242261108</v>
      </c>
      <c r="K47" s="212">
        <f t="shared" si="17"/>
        <v>25.630522558370906</v>
      </c>
    </row>
    <row r="48" spans="1:11" ht="12" customHeight="1">
      <c r="A48" s="226" t="s">
        <v>18</v>
      </c>
      <c r="B48" s="183">
        <v>11159.833333333314</v>
      </c>
      <c r="C48" s="186">
        <f t="shared" ref="C48:K48" si="18">C23/$B23*100</f>
        <v>32.507205902119274</v>
      </c>
      <c r="D48" s="186">
        <f t="shared" si="18"/>
        <v>7.5210203258710724</v>
      </c>
      <c r="E48" s="186">
        <f t="shared" si="18"/>
        <v>12.402365626726835</v>
      </c>
      <c r="F48" s="186">
        <f t="shared" si="18"/>
        <v>28.677250257620372</v>
      </c>
      <c r="G48" s="186">
        <f t="shared" si="18"/>
        <v>9.3706596574023138</v>
      </c>
      <c r="H48" s="186">
        <f t="shared" si="18"/>
        <v>9.5214982302603222</v>
      </c>
      <c r="I48" s="186">
        <f t="shared" si="18"/>
        <v>61.184456159739639</v>
      </c>
      <c r="J48" s="186">
        <f t="shared" si="18"/>
        <v>16.891679983273384</v>
      </c>
      <c r="K48" s="212">
        <f t="shared" si="18"/>
        <v>21.923863856987161</v>
      </c>
    </row>
    <row r="49" spans="1:11" ht="12" customHeight="1">
      <c r="A49" s="226" t="s">
        <v>19</v>
      </c>
      <c r="B49" s="183">
        <v>4261.2500000000091</v>
      </c>
      <c r="C49" s="186">
        <f t="shared" ref="C49:K49" si="19">C24/$B24*100</f>
        <v>32.300772465043444</v>
      </c>
      <c r="D49" s="186">
        <f t="shared" si="19"/>
        <v>7.8556761513640199</v>
      </c>
      <c r="E49" s="186">
        <f t="shared" si="19"/>
        <v>5.1667155568592849</v>
      </c>
      <c r="F49" s="186">
        <f t="shared" si="19"/>
        <v>37.970079202111947</v>
      </c>
      <c r="G49" s="186">
        <f t="shared" si="19"/>
        <v>10.376454483230638</v>
      </c>
      <c r="H49" s="186">
        <f t="shared" si="19"/>
        <v>6.3303021413904261</v>
      </c>
      <c r="I49" s="186">
        <f t="shared" si="19"/>
        <v>70.270851667155398</v>
      </c>
      <c r="J49" s="186">
        <f t="shared" si="19"/>
        <v>18.232130634594657</v>
      </c>
      <c r="K49" s="212">
        <f t="shared" si="19"/>
        <v>11.49701769824971</v>
      </c>
    </row>
    <row r="50" spans="1:11" ht="12" customHeight="1">
      <c r="A50" s="226" t="s">
        <v>20</v>
      </c>
      <c r="B50" s="183">
        <v>1268.4999999999998</v>
      </c>
      <c r="C50" s="186">
        <f t="shared" ref="C50:K50" si="20">C25/$B25*100</f>
        <v>38.207857049008012</v>
      </c>
      <c r="D50" s="186">
        <f t="shared" si="20"/>
        <v>5.1898567862304557</v>
      </c>
      <c r="E50" s="186">
        <f t="shared" si="20"/>
        <v>3.1336223886480106</v>
      </c>
      <c r="F50" s="186">
        <f t="shared" si="20"/>
        <v>42.891867034555261</v>
      </c>
      <c r="G50" s="186">
        <f t="shared" si="20"/>
        <v>6.2935225331756666</v>
      </c>
      <c r="H50" s="186">
        <f t="shared" si="20"/>
        <v>4.2832742083826059</v>
      </c>
      <c r="I50" s="186">
        <f t="shared" si="20"/>
        <v>81.099724083563274</v>
      </c>
      <c r="J50" s="186">
        <f t="shared" si="20"/>
        <v>11.483379319406122</v>
      </c>
      <c r="K50" s="212">
        <f t="shared" si="20"/>
        <v>7.4168965970306155</v>
      </c>
    </row>
    <row r="51" spans="1:11" ht="12" customHeight="1">
      <c r="A51" s="226" t="s">
        <v>40</v>
      </c>
      <c r="B51" s="183">
        <v>2556.9166666666652</v>
      </c>
      <c r="C51" s="186">
        <f t="shared" ref="C51:K51" si="21">C26/$B26*100</f>
        <v>33.611446077632586</v>
      </c>
      <c r="D51" s="186">
        <f t="shared" si="21"/>
        <v>6.19235407228759</v>
      </c>
      <c r="E51" s="186">
        <f t="shared" si="21"/>
        <v>5.6611152755597596</v>
      </c>
      <c r="F51" s="186">
        <f t="shared" si="21"/>
        <v>38.024313137568086</v>
      </c>
      <c r="G51" s="186">
        <f t="shared" si="21"/>
        <v>9.1842388293191686</v>
      </c>
      <c r="H51" s="186">
        <f t="shared" si="21"/>
        <v>7.3265326076328909</v>
      </c>
      <c r="I51" s="186">
        <f t="shared" si="21"/>
        <v>71.635759215200665</v>
      </c>
      <c r="J51" s="186">
        <f t="shared" si="21"/>
        <v>15.37659290160676</v>
      </c>
      <c r="K51" s="212">
        <f t="shared" si="21"/>
        <v>12.987647883192649</v>
      </c>
    </row>
    <row r="52" spans="1:11" ht="12" customHeight="1">
      <c r="A52" s="226" t="s">
        <v>41</v>
      </c>
      <c r="B52" s="183">
        <v>1436.5000000000011</v>
      </c>
      <c r="C52" s="186">
        <f t="shared" ref="C52:K52" si="22">C27/$B27*100</f>
        <v>34.046873187144641</v>
      </c>
      <c r="D52" s="186">
        <f t="shared" si="22"/>
        <v>7.3210349228448743</v>
      </c>
      <c r="E52" s="186">
        <f t="shared" si="22"/>
        <v>4.2638357117995094</v>
      </c>
      <c r="F52" s="186">
        <f t="shared" si="22"/>
        <v>38.426731639401318</v>
      </c>
      <c r="G52" s="186">
        <f t="shared" si="22"/>
        <v>9.9489499941988573</v>
      </c>
      <c r="H52" s="186">
        <f t="shared" si="22"/>
        <v>5.992574544610739</v>
      </c>
      <c r="I52" s="186">
        <f t="shared" si="22"/>
        <v>72.473604826545952</v>
      </c>
      <c r="J52" s="186">
        <f t="shared" si="22"/>
        <v>17.269984917043736</v>
      </c>
      <c r="K52" s="212">
        <f t="shared" si="22"/>
        <v>10.256410256410247</v>
      </c>
    </row>
    <row r="53" spans="1:11" ht="15" customHeight="1">
      <c r="A53" s="227" t="s">
        <v>21</v>
      </c>
      <c r="B53" s="185">
        <v>88046.916666666657</v>
      </c>
      <c r="C53" s="187">
        <f t="shared" ref="C53:K53" si="23">C28/$B28*100</f>
        <v>33.642858968182694</v>
      </c>
      <c r="D53" s="187">
        <f t="shared" si="23"/>
        <v>7.3076569972637717</v>
      </c>
      <c r="E53" s="187">
        <f t="shared" si="23"/>
        <v>10.847436451967374</v>
      </c>
      <c r="F53" s="187">
        <f t="shared" si="23"/>
        <v>31.325817769503576</v>
      </c>
      <c r="G53" s="187">
        <f t="shared" si="23"/>
        <v>8.3427112249813806</v>
      </c>
      <c r="H53" s="187">
        <f t="shared" si="23"/>
        <v>8.5335185881012308</v>
      </c>
      <c r="I53" s="187">
        <f t="shared" si="23"/>
        <v>64.968676737686266</v>
      </c>
      <c r="J53" s="187">
        <f t="shared" si="23"/>
        <v>15.650368222245154</v>
      </c>
      <c r="K53" s="213">
        <f t="shared" si="23"/>
        <v>19.380955040068603</v>
      </c>
    </row>
    <row r="54" spans="1:11" ht="5.0999999999999996" customHeight="1">
      <c r="A54" s="105"/>
      <c r="B54" s="45"/>
      <c r="C54" s="34"/>
      <c r="D54" s="34"/>
      <c r="E54" s="34"/>
      <c r="F54" s="34"/>
      <c r="G54" s="34"/>
      <c r="H54" s="34"/>
      <c r="I54" s="34"/>
      <c r="J54" s="34"/>
      <c r="K54" s="34"/>
    </row>
    <row r="55" spans="1:11" s="77" customFormat="1" ht="9">
      <c r="A55" s="77" t="s">
        <v>159</v>
      </c>
      <c r="F55" s="106"/>
    </row>
  </sheetData>
  <mergeCells count="10">
    <mergeCell ref="I32:K32"/>
    <mergeCell ref="A32:A33"/>
    <mergeCell ref="B32:B33"/>
    <mergeCell ref="C32:E32"/>
    <mergeCell ref="F32:H32"/>
    <mergeCell ref="I7:K7"/>
    <mergeCell ref="A7:A8"/>
    <mergeCell ref="B7:B8"/>
    <mergeCell ref="C7:E7"/>
    <mergeCell ref="F7:H7"/>
  </mergeCells>
  <phoneticPr fontId="6" type="noConversion"/>
  <hyperlinks>
    <hyperlink ref="K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topLeftCell="A4" zoomScaleNormal="100" zoomScaleSheetLayoutView="80" workbookViewId="0">
      <selection activeCell="B3" sqref="B3:H6"/>
    </sheetView>
  </sheetViews>
  <sheetFormatPr baseColWidth="10" defaultColWidth="9.140625" defaultRowHeight="11.25"/>
  <cols>
    <col min="1" max="1" width="18.7109375" style="32" customWidth="1"/>
    <col min="2" max="23" width="7.7109375" style="32" customWidth="1"/>
    <col min="24" max="16384" width="9.140625" style="32"/>
  </cols>
  <sheetData>
    <row r="1" spans="1:23" ht="23.25">
      <c r="A1" s="71" t="s">
        <v>109</v>
      </c>
      <c r="V1" s="69"/>
      <c r="W1" s="69" t="s">
        <v>107</v>
      </c>
    </row>
    <row r="2" spans="1:23" ht="3" customHeight="1"/>
    <row r="3" spans="1:23" s="81" customFormat="1" ht="15.75" customHeight="1">
      <c r="A3" s="82" t="s">
        <v>115</v>
      </c>
    </row>
    <row r="4" spans="1:23" s="81" customFormat="1" ht="4.5" customHeight="1">
      <c r="A4" s="82"/>
    </row>
    <row r="5" spans="1:23" ht="19.5" customHeight="1">
      <c r="A5" s="122" t="s">
        <v>182</v>
      </c>
      <c r="B5" s="68"/>
      <c r="C5" s="68"/>
      <c r="D5" s="68"/>
      <c r="E5" s="68"/>
      <c r="F5" s="68"/>
      <c r="G5" s="68"/>
      <c r="H5" s="68"/>
      <c r="I5" s="68"/>
      <c r="J5" s="68"/>
      <c r="K5" s="68"/>
      <c r="L5" s="68"/>
      <c r="M5" s="68"/>
      <c r="N5" s="68"/>
      <c r="O5" s="68"/>
      <c r="P5" s="68"/>
      <c r="Q5" s="68"/>
      <c r="R5" s="68"/>
      <c r="S5" s="68"/>
      <c r="T5" s="68"/>
      <c r="U5" s="68"/>
      <c r="V5" s="68"/>
      <c r="W5" s="68"/>
    </row>
    <row r="6" spans="1:23" s="33" customFormat="1" ht="4.5" customHeight="1"/>
    <row r="7" spans="1:23" s="33" customFormat="1" ht="18" customHeight="1">
      <c r="A7" s="208" t="s">
        <v>6</v>
      </c>
      <c r="B7" s="217">
        <v>1998</v>
      </c>
      <c r="C7" s="217">
        <v>1999</v>
      </c>
      <c r="D7" s="217">
        <v>2000</v>
      </c>
      <c r="E7" s="217">
        <v>2001</v>
      </c>
      <c r="F7" s="217">
        <v>2002</v>
      </c>
      <c r="G7" s="217">
        <v>2003</v>
      </c>
      <c r="H7" s="217">
        <v>2004</v>
      </c>
      <c r="I7" s="217">
        <v>2005</v>
      </c>
      <c r="J7" s="217">
        <v>2006</v>
      </c>
      <c r="K7" s="217">
        <v>2007</v>
      </c>
      <c r="L7" s="217">
        <v>2008</v>
      </c>
      <c r="M7" s="207">
        <v>2009</v>
      </c>
      <c r="N7" s="207">
        <v>2010</v>
      </c>
      <c r="O7" s="207">
        <v>2011</v>
      </c>
      <c r="P7" s="207">
        <v>2012</v>
      </c>
      <c r="Q7" s="376">
        <v>2013</v>
      </c>
      <c r="R7" s="376">
        <v>2014</v>
      </c>
      <c r="S7" s="402">
        <v>2015</v>
      </c>
      <c r="T7" s="398">
        <v>2016</v>
      </c>
      <c r="U7" s="475">
        <v>2017</v>
      </c>
      <c r="V7" s="444">
        <v>2018</v>
      </c>
      <c r="W7" s="479" t="s">
        <v>181</v>
      </c>
    </row>
    <row r="8" spans="1:23" ht="12" customHeight="1">
      <c r="A8" s="214" t="s">
        <v>9</v>
      </c>
      <c r="B8" s="230" t="s">
        <v>116</v>
      </c>
      <c r="C8" s="230" t="s">
        <v>116</v>
      </c>
      <c r="D8" s="230" t="s">
        <v>116</v>
      </c>
      <c r="E8" s="186">
        <v>17</v>
      </c>
      <c r="F8" s="186">
        <v>17.7</v>
      </c>
      <c r="G8" s="186">
        <v>19.275392437595123</v>
      </c>
      <c r="H8" s="186">
        <v>19.856160985639242</v>
      </c>
      <c r="I8" s="186">
        <v>20.238235649266962</v>
      </c>
      <c r="J8" s="186">
        <v>20.818344144280481</v>
      </c>
      <c r="K8" s="186">
        <v>20.311209448520888</v>
      </c>
      <c r="L8" s="186">
        <v>19.297239588679783</v>
      </c>
      <c r="M8" s="212">
        <v>20.900445815814951</v>
      </c>
      <c r="N8" s="212">
        <v>22.167517173607365</v>
      </c>
      <c r="O8" s="212">
        <v>21.87123628842869</v>
      </c>
      <c r="P8" s="212">
        <v>21.618941132312454</v>
      </c>
      <c r="Q8" s="212">
        <v>22.496590014847172</v>
      </c>
      <c r="R8" s="212">
        <v>21.781536315686118</v>
      </c>
      <c r="S8" s="212">
        <v>20.078760610334466</v>
      </c>
      <c r="T8" s="212">
        <v>18.773509780317347</v>
      </c>
      <c r="U8" s="212">
        <v>18.206718399302986</v>
      </c>
      <c r="V8" s="212">
        <v>17.321024765460681</v>
      </c>
      <c r="W8" s="212">
        <v>16.466415566214636</v>
      </c>
    </row>
    <row r="9" spans="1:23" ht="12" customHeight="1">
      <c r="A9" s="214" t="s">
        <v>10</v>
      </c>
      <c r="B9" s="230" t="s">
        <v>116</v>
      </c>
      <c r="C9" s="230" t="s">
        <v>116</v>
      </c>
      <c r="D9" s="230" t="s">
        <v>116</v>
      </c>
      <c r="E9" s="186">
        <v>7.4</v>
      </c>
      <c r="F9" s="186">
        <v>8.1</v>
      </c>
      <c r="G9" s="186">
        <v>9.5000747054902241</v>
      </c>
      <c r="H9" s="186">
        <v>10.044900134212201</v>
      </c>
      <c r="I9" s="186">
        <v>9.8956371623527879</v>
      </c>
      <c r="J9" s="186">
        <v>10.030133407007298</v>
      </c>
      <c r="K9" s="186">
        <v>9.4905082109676666</v>
      </c>
      <c r="L9" s="186">
        <v>9.5936169803782985</v>
      </c>
      <c r="M9" s="212">
        <v>10.675508284286195</v>
      </c>
      <c r="N9" s="212">
        <v>11.047848402551571</v>
      </c>
      <c r="O9" s="212">
        <v>10.911896578840818</v>
      </c>
      <c r="P9" s="212">
        <v>11.043180668191564</v>
      </c>
      <c r="Q9" s="212">
        <v>11.697166900628424</v>
      </c>
      <c r="R9" s="212">
        <v>11.371605665789412</v>
      </c>
      <c r="S9" s="212">
        <v>10.673198325452217</v>
      </c>
      <c r="T9" s="212">
        <v>9.9099403422918844</v>
      </c>
      <c r="U9" s="212">
        <v>9.1636383250175584</v>
      </c>
      <c r="V9" s="212">
        <v>8.7965357753390823</v>
      </c>
      <c r="W9" s="212">
        <v>8.1968261000824736</v>
      </c>
    </row>
    <row r="10" spans="1:23" ht="12" customHeight="1">
      <c r="A10" s="214" t="s">
        <v>23</v>
      </c>
      <c r="B10" s="230" t="s">
        <v>116</v>
      </c>
      <c r="C10" s="230" t="s">
        <v>116</v>
      </c>
      <c r="D10" s="230" t="s">
        <v>116</v>
      </c>
      <c r="E10" s="186">
        <v>9.6999999999999993</v>
      </c>
      <c r="F10" s="186">
        <v>10.199999999999999</v>
      </c>
      <c r="G10" s="186">
        <v>11.733689886835478</v>
      </c>
      <c r="H10" s="186">
        <v>12.998192295411092</v>
      </c>
      <c r="I10" s="186">
        <v>13.555994986426064</v>
      </c>
      <c r="J10" s="186">
        <v>13.501955549747052</v>
      </c>
      <c r="K10" s="186">
        <v>13.39914225390527</v>
      </c>
      <c r="L10" s="186">
        <v>12.735672786369742</v>
      </c>
      <c r="M10" s="212">
        <v>13.840591853078507</v>
      </c>
      <c r="N10" s="212">
        <v>14.656332985689453</v>
      </c>
      <c r="O10" s="212">
        <v>14.766503674088286</v>
      </c>
      <c r="P10" s="212">
        <v>14.544966882869506</v>
      </c>
      <c r="Q10" s="212">
        <v>15.821343867023661</v>
      </c>
      <c r="R10" s="212">
        <v>14.785428746893148</v>
      </c>
      <c r="S10" s="212">
        <v>14.219659397634194</v>
      </c>
      <c r="T10" s="212">
        <v>13.852961054694985</v>
      </c>
      <c r="U10" s="212">
        <v>13.524819795778861</v>
      </c>
      <c r="V10" s="212">
        <v>13.378527630488609</v>
      </c>
      <c r="W10" s="212">
        <v>12.472467084875301</v>
      </c>
    </row>
    <row r="11" spans="1:23" ht="12" customHeight="1">
      <c r="A11" s="214" t="s">
        <v>11</v>
      </c>
      <c r="B11" s="230" t="s">
        <v>116</v>
      </c>
      <c r="C11" s="230" t="s">
        <v>116</v>
      </c>
      <c r="D11" s="230" t="s">
        <v>116</v>
      </c>
      <c r="E11" s="186">
        <v>18.7</v>
      </c>
      <c r="F11" s="186">
        <v>19.7</v>
      </c>
      <c r="G11" s="186">
        <v>20.733887646677314</v>
      </c>
      <c r="H11" s="186">
        <v>21.092202409301148</v>
      </c>
      <c r="I11" s="186">
        <v>21.595939613036233</v>
      </c>
      <c r="J11" s="186">
        <v>21.780803709965316</v>
      </c>
      <c r="K11" s="186">
        <v>20.911280713219583</v>
      </c>
      <c r="L11" s="186">
        <v>19.616045257203009</v>
      </c>
      <c r="M11" s="212">
        <v>20.661783621830391</v>
      </c>
      <c r="N11" s="212">
        <v>21.888516737669832</v>
      </c>
      <c r="O11" s="212">
        <v>21.697655494150965</v>
      </c>
      <c r="P11" s="212">
        <v>21.473401241607551</v>
      </c>
      <c r="Q11" s="212">
        <v>22.291727801008474</v>
      </c>
      <c r="R11" s="212">
        <v>21.715297306392291</v>
      </c>
      <c r="S11" s="212">
        <v>20.264422249330806</v>
      </c>
      <c r="T11" s="212">
        <v>19.030752093067811</v>
      </c>
      <c r="U11" s="212">
        <v>17.843414530141569</v>
      </c>
      <c r="V11" s="212">
        <v>17.48764888854765</v>
      </c>
      <c r="W11" s="212">
        <v>16.738788688855312</v>
      </c>
    </row>
    <row r="12" spans="1:23" ht="12" customHeight="1">
      <c r="A12" s="214" t="s">
        <v>12</v>
      </c>
      <c r="B12" s="230" t="s">
        <v>116</v>
      </c>
      <c r="C12" s="230" t="s">
        <v>116</v>
      </c>
      <c r="D12" s="230" t="s">
        <v>116</v>
      </c>
      <c r="E12" s="186">
        <v>14.9</v>
      </c>
      <c r="F12" s="186">
        <v>15.5</v>
      </c>
      <c r="G12" s="186">
        <v>16.106505472579823</v>
      </c>
      <c r="H12" s="186">
        <v>16.650736225513448</v>
      </c>
      <c r="I12" s="186">
        <v>16.656320022175187</v>
      </c>
      <c r="J12" s="186">
        <v>17.179255155215049</v>
      </c>
      <c r="K12" s="186">
        <v>16.272068510561709</v>
      </c>
      <c r="L12" s="186">
        <v>14.980098205963399</v>
      </c>
      <c r="M12" s="212">
        <v>16.474355058023647</v>
      </c>
      <c r="N12" s="212">
        <v>17.716035704031412</v>
      </c>
      <c r="O12" s="212">
        <v>18.0308157882295</v>
      </c>
      <c r="P12" s="212">
        <v>17.653633356786102</v>
      </c>
      <c r="Q12" s="212">
        <v>17.904315454392332</v>
      </c>
      <c r="R12" s="212">
        <v>17.373300420083989</v>
      </c>
      <c r="S12" s="212">
        <v>15.944066332690914</v>
      </c>
      <c r="T12" s="212">
        <v>14.679697734464281</v>
      </c>
      <c r="U12" s="212">
        <v>12.530760831949381</v>
      </c>
      <c r="V12" s="212">
        <v>12.358225986219045</v>
      </c>
      <c r="W12" s="212">
        <v>11.378082780959019</v>
      </c>
    </row>
    <row r="13" spans="1:23" ht="12" customHeight="1">
      <c r="A13" s="214" t="s">
        <v>13</v>
      </c>
      <c r="B13" s="230" t="s">
        <v>116</v>
      </c>
      <c r="C13" s="230" t="s">
        <v>116</v>
      </c>
      <c r="D13" s="230" t="s">
        <v>116</v>
      </c>
      <c r="E13" s="186">
        <v>9.8000000000000007</v>
      </c>
      <c r="F13" s="186">
        <v>11.3</v>
      </c>
      <c r="G13" s="186">
        <v>12.042075116813395</v>
      </c>
      <c r="H13" s="186">
        <v>13.348274092745346</v>
      </c>
      <c r="I13" s="186">
        <v>13.598441475077379</v>
      </c>
      <c r="J13" s="186">
        <v>14.215257636973098</v>
      </c>
      <c r="K13" s="186">
        <v>13.594777831345365</v>
      </c>
      <c r="L13" s="186">
        <v>13.073519205449866</v>
      </c>
      <c r="M13" s="212">
        <v>15.585172684368539</v>
      </c>
      <c r="N13" s="212">
        <v>16.679378597936275</v>
      </c>
      <c r="O13" s="212">
        <v>16.798841063942284</v>
      </c>
      <c r="P13" s="212">
        <v>16.800715046742635</v>
      </c>
      <c r="Q13" s="212">
        <v>17.528016777209608</v>
      </c>
      <c r="R13" s="212">
        <v>17.054263396837307</v>
      </c>
      <c r="S13" s="212">
        <v>16.022961571692555</v>
      </c>
      <c r="T13" s="212">
        <v>14.839285066449023</v>
      </c>
      <c r="U13" s="212">
        <v>14.087757816393031</v>
      </c>
      <c r="V13" s="212">
        <v>13.901538980102741</v>
      </c>
      <c r="W13" s="212">
        <v>13.070066266189528</v>
      </c>
    </row>
    <row r="14" spans="1:23" ht="12" customHeight="1">
      <c r="A14" s="214" t="s">
        <v>14</v>
      </c>
      <c r="B14" s="230" t="s">
        <v>116</v>
      </c>
      <c r="C14" s="230" t="s">
        <v>116</v>
      </c>
      <c r="D14" s="230" t="s">
        <v>116</v>
      </c>
      <c r="E14" s="186">
        <v>15.1</v>
      </c>
      <c r="F14" s="186">
        <v>16</v>
      </c>
      <c r="G14" s="186">
        <v>17.190470032413423</v>
      </c>
      <c r="H14" s="186">
        <v>17.575796409027429</v>
      </c>
      <c r="I14" s="186">
        <v>17.953263683106606</v>
      </c>
      <c r="J14" s="186">
        <v>18.5483571076463</v>
      </c>
      <c r="K14" s="186">
        <v>17.86600855007832</v>
      </c>
      <c r="L14" s="186">
        <v>16.946619047131872</v>
      </c>
      <c r="M14" s="212">
        <v>18.133837219712579</v>
      </c>
      <c r="N14" s="212">
        <v>19.502751742260443</v>
      </c>
      <c r="O14" s="212">
        <v>19.905329017527215</v>
      </c>
      <c r="P14" s="212">
        <v>20.316575979836415</v>
      </c>
      <c r="Q14" s="212">
        <v>21.304005498505425</v>
      </c>
      <c r="R14" s="212">
        <v>20.333412684935361</v>
      </c>
      <c r="S14" s="212">
        <v>18.558609101087029</v>
      </c>
      <c r="T14" s="212">
        <v>17.070124760000514</v>
      </c>
      <c r="U14" s="212">
        <v>16.866590727602283</v>
      </c>
      <c r="V14" s="212">
        <v>16.76115873968504</v>
      </c>
      <c r="W14" s="212">
        <v>15.981972367002331</v>
      </c>
    </row>
    <row r="15" spans="1:23" ht="12" customHeight="1">
      <c r="A15" s="214" t="s">
        <v>15</v>
      </c>
      <c r="B15" s="230" t="s">
        <v>116</v>
      </c>
      <c r="C15" s="230" t="s">
        <v>116</v>
      </c>
      <c r="D15" s="230" t="s">
        <v>116</v>
      </c>
      <c r="E15" s="186">
        <v>10.4</v>
      </c>
      <c r="F15" s="186">
        <v>10.4</v>
      </c>
      <c r="G15" s="186">
        <v>11.443981103364392</v>
      </c>
      <c r="H15" s="186">
        <v>13.261752330565265</v>
      </c>
      <c r="I15" s="186">
        <v>13.619396839079409</v>
      </c>
      <c r="J15" s="186">
        <v>14.130548500183721</v>
      </c>
      <c r="K15" s="186">
        <v>13.899364961590244</v>
      </c>
      <c r="L15" s="186">
        <v>13.362159547421449</v>
      </c>
      <c r="M15" s="212">
        <v>14.346207137678283</v>
      </c>
      <c r="N15" s="212">
        <v>15.42857781371495</v>
      </c>
      <c r="O15" s="212">
        <v>15.560999008163497</v>
      </c>
      <c r="P15" s="212">
        <v>16.030098805740977</v>
      </c>
      <c r="Q15" s="212">
        <v>17.13864233697646</v>
      </c>
      <c r="R15" s="212">
        <v>16.292091111063083</v>
      </c>
      <c r="S15" s="212">
        <v>14.474144255238613</v>
      </c>
      <c r="T15" s="212">
        <v>13.261630856682228</v>
      </c>
      <c r="U15" s="212">
        <v>13.502855113756082</v>
      </c>
      <c r="V15" s="212">
        <v>12.824116596948032</v>
      </c>
      <c r="W15" s="212">
        <v>12.20259879471946</v>
      </c>
    </row>
    <row r="16" spans="1:23" ht="12" customHeight="1">
      <c r="A16" s="214" t="s">
        <v>5</v>
      </c>
      <c r="B16" s="230" t="s">
        <v>116</v>
      </c>
      <c r="C16" s="230" t="s">
        <v>116</v>
      </c>
      <c r="D16" s="230" t="s">
        <v>116</v>
      </c>
      <c r="E16" s="186">
        <v>14.5</v>
      </c>
      <c r="F16" s="186">
        <v>15.2</v>
      </c>
      <c r="G16" s="186">
        <v>16.388473275827099</v>
      </c>
      <c r="H16" s="186">
        <v>17.823437342974042</v>
      </c>
      <c r="I16" s="186">
        <v>17.791767646606928</v>
      </c>
      <c r="J16" s="186">
        <v>19.140578930290715</v>
      </c>
      <c r="K16" s="186">
        <v>17.916473180324008</v>
      </c>
      <c r="L16" s="186">
        <v>17.0436418241508</v>
      </c>
      <c r="M16" s="212">
        <v>18.549863691003189</v>
      </c>
      <c r="N16" s="212">
        <v>19.522874191916429</v>
      </c>
      <c r="O16" s="212">
        <v>19.564810930139089</v>
      </c>
      <c r="P16" s="212">
        <v>19.712330358207932</v>
      </c>
      <c r="Q16" s="212">
        <v>20.838131881533926</v>
      </c>
      <c r="R16" s="212">
        <v>20.195917155252921</v>
      </c>
      <c r="S16" s="212">
        <v>18.592112914856095</v>
      </c>
      <c r="T16" s="212">
        <v>16.932365948219534</v>
      </c>
      <c r="U16" s="212">
        <v>15.136496204941785</v>
      </c>
      <c r="V16" s="212">
        <v>14.770591252886048</v>
      </c>
      <c r="W16" s="212">
        <v>14.008732393141665</v>
      </c>
    </row>
    <row r="17" spans="1:23" ht="12" customHeight="1">
      <c r="A17" s="214" t="s">
        <v>16</v>
      </c>
      <c r="B17" s="230" t="s">
        <v>116</v>
      </c>
      <c r="C17" s="230" t="s">
        <v>116</v>
      </c>
      <c r="D17" s="230" t="s">
        <v>116</v>
      </c>
      <c r="E17" s="186">
        <v>11.1</v>
      </c>
      <c r="F17" s="186">
        <v>12.3</v>
      </c>
      <c r="G17" s="186">
        <v>13.2539145089732</v>
      </c>
      <c r="H17" s="186">
        <v>14.785503673259528</v>
      </c>
      <c r="I17" s="186">
        <v>15.189963855905427</v>
      </c>
      <c r="J17" s="186">
        <v>15.296803326346705</v>
      </c>
      <c r="K17" s="186">
        <v>14.484159306474877</v>
      </c>
      <c r="L17" s="186">
        <v>13.911953343061018</v>
      </c>
      <c r="M17" s="212">
        <v>15.498506363710474</v>
      </c>
      <c r="N17" s="212">
        <v>16.259427054643496</v>
      </c>
      <c r="O17" s="212">
        <v>16.199572622364659</v>
      </c>
      <c r="P17" s="212">
        <v>15.928881718407311</v>
      </c>
      <c r="Q17" s="212">
        <v>16.916883614454552</v>
      </c>
      <c r="R17" s="212">
        <v>16.328516852215426</v>
      </c>
      <c r="S17" s="212">
        <v>15.111080804028656</v>
      </c>
      <c r="T17" s="212">
        <v>13.844571135150824</v>
      </c>
      <c r="U17" s="212">
        <v>13.636562726058346</v>
      </c>
      <c r="V17" s="212">
        <v>13.415889980352333</v>
      </c>
      <c r="W17" s="212">
        <v>12.70565450990089</v>
      </c>
    </row>
    <row r="18" spans="1:23" ht="12" customHeight="1">
      <c r="A18" s="214" t="s">
        <v>17</v>
      </c>
      <c r="B18" s="230" t="s">
        <v>116</v>
      </c>
      <c r="C18" s="230" t="s">
        <v>116</v>
      </c>
      <c r="D18" s="230" t="s">
        <v>116</v>
      </c>
      <c r="E18" s="186">
        <v>17.3</v>
      </c>
      <c r="F18" s="186">
        <v>18.7</v>
      </c>
      <c r="G18" s="186">
        <v>19.820426520925938</v>
      </c>
      <c r="H18" s="186">
        <v>20.354553856418381</v>
      </c>
      <c r="I18" s="186">
        <v>20.730618158465791</v>
      </c>
      <c r="J18" s="186">
        <v>20.914550808526098</v>
      </c>
      <c r="K18" s="186">
        <v>19.640749435511793</v>
      </c>
      <c r="L18" s="186">
        <v>18.612961176116798</v>
      </c>
      <c r="M18" s="212">
        <v>19.985782706142714</v>
      </c>
      <c r="N18" s="212">
        <v>20.877070512014988</v>
      </c>
      <c r="O18" s="212">
        <v>19.868497894746103</v>
      </c>
      <c r="P18" s="212">
        <v>19.520290309853692</v>
      </c>
      <c r="Q18" s="212">
        <v>20.357323761571063</v>
      </c>
      <c r="R18" s="212">
        <v>19.486444212917764</v>
      </c>
      <c r="S18" s="212">
        <v>18.359113308758477</v>
      </c>
      <c r="T18" s="212">
        <v>17.330561243489175</v>
      </c>
      <c r="U18" s="212">
        <v>16.263353735024396</v>
      </c>
      <c r="V18" s="212">
        <v>15.842262500938084</v>
      </c>
      <c r="W18" s="212">
        <v>14.842577125599426</v>
      </c>
    </row>
    <row r="19" spans="1:23" ht="12" customHeight="1">
      <c r="A19" s="214" t="s">
        <v>24</v>
      </c>
      <c r="B19" s="230" t="s">
        <v>116</v>
      </c>
      <c r="C19" s="230" t="s">
        <v>116</v>
      </c>
      <c r="D19" s="230" t="s">
        <v>116</v>
      </c>
      <c r="E19" s="186">
        <v>22.9</v>
      </c>
      <c r="F19" s="186">
        <v>24</v>
      </c>
      <c r="G19" s="186">
        <v>25.244759772773399</v>
      </c>
      <c r="H19" s="186">
        <v>25.378068624651696</v>
      </c>
      <c r="I19" s="186">
        <v>25.753845717389183</v>
      </c>
      <c r="J19" s="186">
        <v>26.137919322628704</v>
      </c>
      <c r="K19" s="186">
        <v>24.922640066027842</v>
      </c>
      <c r="L19" s="186">
        <v>23.846037728091485</v>
      </c>
      <c r="M19" s="212">
        <v>25.563597963598227</v>
      </c>
      <c r="N19" s="212">
        <v>26.647575048797528</v>
      </c>
      <c r="O19" s="212">
        <v>26.409739345515455</v>
      </c>
      <c r="P19" s="212">
        <v>25.963037969195931</v>
      </c>
      <c r="Q19" s="212">
        <v>26.480537406028876</v>
      </c>
      <c r="R19" s="212">
        <v>25.801353332890752</v>
      </c>
      <c r="S19" s="212">
        <v>24.320966220041566</v>
      </c>
      <c r="T19" s="212">
        <v>22.584809040569002</v>
      </c>
      <c r="U19" s="212">
        <v>21.963238415808394</v>
      </c>
      <c r="V19" s="212">
        <v>21.903265024555431</v>
      </c>
      <c r="W19" s="212">
        <v>20.698282371640708</v>
      </c>
    </row>
    <row r="20" spans="1:23" ht="12" customHeight="1">
      <c r="A20" s="214" t="s">
        <v>28</v>
      </c>
      <c r="B20" s="230" t="s">
        <v>116</v>
      </c>
      <c r="C20" s="230" t="s">
        <v>116</v>
      </c>
      <c r="D20" s="230" t="s">
        <v>116</v>
      </c>
      <c r="E20" s="186">
        <v>22.2</v>
      </c>
      <c r="F20" s="186">
        <v>22.5</v>
      </c>
      <c r="G20" s="186">
        <v>23.823150272936317</v>
      </c>
      <c r="H20" s="186">
        <v>25.05292451409667</v>
      </c>
      <c r="I20" s="186">
        <v>24.833699597259649</v>
      </c>
      <c r="J20" s="186">
        <v>25.088658155581577</v>
      </c>
      <c r="K20" s="186">
        <v>23.217738927752734</v>
      </c>
      <c r="L20" s="186">
        <v>22.666630236293187</v>
      </c>
      <c r="M20" s="212">
        <v>23.669984871566999</v>
      </c>
      <c r="N20" s="212">
        <v>24.544647663267376</v>
      </c>
      <c r="O20" s="212">
        <v>24.624554861984901</v>
      </c>
      <c r="P20" s="212">
        <v>24.486131265087899</v>
      </c>
      <c r="Q20" s="212">
        <v>25.408312548709507</v>
      </c>
      <c r="R20" s="212">
        <v>24.34871529279982</v>
      </c>
      <c r="S20" s="212">
        <v>22.463100246172534</v>
      </c>
      <c r="T20" s="212">
        <v>21.04923072505364</v>
      </c>
      <c r="U20" s="212">
        <v>19.831372022983491</v>
      </c>
      <c r="V20" s="212">
        <v>19.379291511294259</v>
      </c>
      <c r="W20" s="212">
        <v>18.311046172351798</v>
      </c>
    </row>
    <row r="21" spans="1:23" ht="12" customHeight="1">
      <c r="A21" s="214" t="s">
        <v>42</v>
      </c>
      <c r="B21" s="230" t="s">
        <v>116</v>
      </c>
      <c r="C21" s="230" t="s">
        <v>116</v>
      </c>
      <c r="D21" s="230" t="s">
        <v>116</v>
      </c>
      <c r="E21" s="186">
        <v>27.8</v>
      </c>
      <c r="F21" s="186">
        <v>29.5</v>
      </c>
      <c r="G21" s="186">
        <v>29.502051368497501</v>
      </c>
      <c r="H21" s="186">
        <v>29.790237922330714</v>
      </c>
      <c r="I21" s="186">
        <v>29.704346325577724</v>
      </c>
      <c r="J21" s="186">
        <v>28.736537770188665</v>
      </c>
      <c r="K21" s="186">
        <v>26.747841628356696</v>
      </c>
      <c r="L21" s="186">
        <v>25.503130378740529</v>
      </c>
      <c r="M21" s="212">
        <v>27.511277591988748</v>
      </c>
      <c r="N21" s="212">
        <v>29.264547552410576</v>
      </c>
      <c r="O21" s="212">
        <v>29.02419973406921</v>
      </c>
      <c r="P21" s="212">
        <v>28.842986706334912</v>
      </c>
      <c r="Q21" s="212">
        <v>29.558767002465903</v>
      </c>
      <c r="R21" s="212">
        <v>28.493326850260409</v>
      </c>
      <c r="S21" s="212">
        <v>26.935155417858585</v>
      </c>
      <c r="T21" s="212">
        <v>24.663006499189802</v>
      </c>
      <c r="U21" s="212">
        <v>22.814643636002373</v>
      </c>
      <c r="V21" s="212">
        <v>22.273368871902193</v>
      </c>
      <c r="W21" s="212">
        <v>20.783941569509302</v>
      </c>
    </row>
    <row r="22" spans="1:23" ht="12" customHeight="1">
      <c r="A22" s="214" t="s">
        <v>18</v>
      </c>
      <c r="B22" s="230" t="s">
        <v>116</v>
      </c>
      <c r="C22" s="230" t="s">
        <v>116</v>
      </c>
      <c r="D22" s="230" t="s">
        <v>116</v>
      </c>
      <c r="E22" s="186">
        <v>20.399999999999999</v>
      </c>
      <c r="F22" s="186">
        <v>21.5</v>
      </c>
      <c r="G22" s="186">
        <v>22.967598457753098</v>
      </c>
      <c r="H22" s="186">
        <v>23.647408002895837</v>
      </c>
      <c r="I22" s="186">
        <v>23.874351697762407</v>
      </c>
      <c r="J22" s="186">
        <v>23.952336664517397</v>
      </c>
      <c r="K22" s="186">
        <v>22.361227912196359</v>
      </c>
      <c r="L22" s="186">
        <v>21.027294125226682</v>
      </c>
      <c r="M22" s="212">
        <v>22.324491028347332</v>
      </c>
      <c r="N22" s="212">
        <v>23.147184251874361</v>
      </c>
      <c r="O22" s="212">
        <v>22.812701854031474</v>
      </c>
      <c r="P22" s="212">
        <v>22.659867405698321</v>
      </c>
      <c r="Q22" s="212">
        <v>23.780037502252956</v>
      </c>
      <c r="R22" s="212">
        <v>23.229959424846935</v>
      </c>
      <c r="S22" s="212">
        <v>21.443701624015649</v>
      </c>
      <c r="T22" s="212">
        <v>19.741522534759468</v>
      </c>
      <c r="U22" s="212">
        <v>18.74385833504509</v>
      </c>
      <c r="V22" s="212">
        <v>17.767525353158245</v>
      </c>
      <c r="W22" s="212">
        <v>16.721809347182898</v>
      </c>
    </row>
    <row r="23" spans="1:23" ht="12" customHeight="1">
      <c r="A23" s="214" t="s">
        <v>19</v>
      </c>
      <c r="B23" s="230" t="s">
        <v>116</v>
      </c>
      <c r="C23" s="230" t="s">
        <v>116</v>
      </c>
      <c r="D23" s="230" t="s">
        <v>116</v>
      </c>
      <c r="E23" s="186">
        <v>8.3000000000000007</v>
      </c>
      <c r="F23" s="186">
        <v>8.8000000000000007</v>
      </c>
      <c r="G23" s="186">
        <v>10.005472781400975</v>
      </c>
      <c r="H23" s="186">
        <v>10.454357510222835</v>
      </c>
      <c r="I23" s="186">
        <v>10.524595196185091</v>
      </c>
      <c r="J23" s="186">
        <v>11.262242124509905</v>
      </c>
      <c r="K23" s="186">
        <v>10.642185006912298</v>
      </c>
      <c r="L23" s="186">
        <v>10.433948810176847</v>
      </c>
      <c r="M23" s="212">
        <v>11.152051509421501</v>
      </c>
      <c r="N23" s="212">
        <v>11.882364166371858</v>
      </c>
      <c r="O23" s="212">
        <v>11.883177859995637</v>
      </c>
      <c r="P23" s="212">
        <v>11.987901152777466</v>
      </c>
      <c r="Q23" s="212">
        <v>12.662443493293221</v>
      </c>
      <c r="R23" s="212">
        <v>12.367067540282198</v>
      </c>
      <c r="S23" s="212">
        <v>11.562624646409501</v>
      </c>
      <c r="T23" s="212">
        <v>11.154156529714744</v>
      </c>
      <c r="U23" s="212">
        <v>10.557678257548522</v>
      </c>
      <c r="V23" s="212">
        <v>10.360092744653326</v>
      </c>
      <c r="W23" s="212">
        <v>10.140041467771841</v>
      </c>
    </row>
    <row r="24" spans="1:23" ht="12" customHeight="1">
      <c r="A24" s="214" t="s">
        <v>20</v>
      </c>
      <c r="B24" s="230" t="s">
        <v>116</v>
      </c>
      <c r="C24" s="230" t="s">
        <v>116</v>
      </c>
      <c r="D24" s="230" t="s">
        <v>116</v>
      </c>
      <c r="E24" s="186">
        <v>7.9</v>
      </c>
      <c r="F24" s="186">
        <v>8.3000000000000007</v>
      </c>
      <c r="G24" s="186">
        <v>9.5873046782751672</v>
      </c>
      <c r="H24" s="186">
        <v>10.323281093067809</v>
      </c>
      <c r="I24" s="186">
        <v>10.493641773994298</v>
      </c>
      <c r="J24" s="186">
        <v>10.659498938361491</v>
      </c>
      <c r="K24" s="186">
        <v>10.467326452090132</v>
      </c>
      <c r="L24" s="186">
        <v>9.9293795589766845</v>
      </c>
      <c r="M24" s="212">
        <v>10.880219076293345</v>
      </c>
      <c r="N24" s="212">
        <v>11.385239515341864</v>
      </c>
      <c r="O24" s="212">
        <v>11.299256997931412</v>
      </c>
      <c r="P24" s="212">
        <v>11.75918415023134</v>
      </c>
      <c r="Q24" s="212">
        <v>12.960642012847584</v>
      </c>
      <c r="R24" s="212">
        <v>12.861340557450243</v>
      </c>
      <c r="S24" s="212">
        <v>12.160718460995245</v>
      </c>
      <c r="T24" s="212">
        <v>11.746429673695912</v>
      </c>
      <c r="U24" s="212">
        <v>10.953278415771543</v>
      </c>
      <c r="V24" s="212">
        <v>10.864419755235403</v>
      </c>
      <c r="W24" s="212">
        <v>10.602466330123177</v>
      </c>
    </row>
    <row r="25" spans="1:23" ht="12" customHeight="1">
      <c r="A25" s="214" t="s">
        <v>40</v>
      </c>
      <c r="B25" s="230" t="s">
        <v>116</v>
      </c>
      <c r="C25" s="230" t="s">
        <v>116</v>
      </c>
      <c r="D25" s="230" t="s">
        <v>116</v>
      </c>
      <c r="E25" s="186">
        <v>7.1</v>
      </c>
      <c r="F25" s="186">
        <v>7.7</v>
      </c>
      <c r="G25" s="186">
        <v>8.8592897039173604</v>
      </c>
      <c r="H25" s="186">
        <v>10.048572845823745</v>
      </c>
      <c r="I25" s="186">
        <v>10.298355164230017</v>
      </c>
      <c r="J25" s="186">
        <v>10.926996385814016</v>
      </c>
      <c r="K25" s="186">
        <v>10.100820030148483</v>
      </c>
      <c r="L25" s="186">
        <v>9.3037525056979966</v>
      </c>
      <c r="M25" s="212">
        <v>10.292885186423618</v>
      </c>
      <c r="N25" s="212">
        <v>11.124392802127812</v>
      </c>
      <c r="O25" s="212">
        <v>11.175000977671761</v>
      </c>
      <c r="P25" s="212">
        <v>11.18951267051181</v>
      </c>
      <c r="Q25" s="212">
        <v>11.981548920404192</v>
      </c>
      <c r="R25" s="212">
        <v>11.785197297752301</v>
      </c>
      <c r="S25" s="212">
        <v>11.108530003882212</v>
      </c>
      <c r="T25" s="212">
        <v>10.54730058967394</v>
      </c>
      <c r="U25" s="212">
        <v>8.9644226392740833</v>
      </c>
      <c r="V25" s="212">
        <v>9.0528307985188619</v>
      </c>
      <c r="W25" s="212">
        <v>8.7680647517908934</v>
      </c>
    </row>
    <row r="26" spans="1:23" ht="12" customHeight="1">
      <c r="A26" s="214" t="s">
        <v>41</v>
      </c>
      <c r="B26" s="230" t="s">
        <v>116</v>
      </c>
      <c r="C26" s="230" t="s">
        <v>116</v>
      </c>
      <c r="D26" s="230" t="s">
        <v>116</v>
      </c>
      <c r="E26" s="186">
        <v>5.7</v>
      </c>
      <c r="F26" s="186">
        <v>6.2</v>
      </c>
      <c r="G26" s="186">
        <v>7.6715102040390502</v>
      </c>
      <c r="H26" s="186">
        <v>8.217508206720133</v>
      </c>
      <c r="I26" s="186">
        <v>8.3304010989882826</v>
      </c>
      <c r="J26" s="186">
        <v>8.6370845580512938</v>
      </c>
      <c r="K26" s="186">
        <v>8.2930117429900161</v>
      </c>
      <c r="L26" s="186">
        <v>7.4932213438823352</v>
      </c>
      <c r="M26" s="212">
        <v>8.3347079441622469</v>
      </c>
      <c r="N26" s="212">
        <v>8.9455844500993642</v>
      </c>
      <c r="O26" s="212">
        <v>8.8229012772059008</v>
      </c>
      <c r="P26" s="212">
        <v>8.577823961666228</v>
      </c>
      <c r="Q26" s="212">
        <v>9.157886039670462</v>
      </c>
      <c r="R26" s="212">
        <v>9.3663908502074769</v>
      </c>
      <c r="S26" s="212">
        <v>8.7155238626430211</v>
      </c>
      <c r="T26" s="212">
        <v>8.2869156690773345</v>
      </c>
      <c r="U26" s="212">
        <v>7.2794166330420031</v>
      </c>
      <c r="V26" s="212">
        <v>7.0982162591329292</v>
      </c>
      <c r="W26" s="212">
        <v>7.0314176236623407</v>
      </c>
    </row>
    <row r="27" spans="1:23" s="33" customFormat="1" ht="15" customHeight="1">
      <c r="A27" s="179" t="s">
        <v>21</v>
      </c>
      <c r="B27" s="231" t="s">
        <v>116</v>
      </c>
      <c r="C27" s="231" t="s">
        <v>116</v>
      </c>
      <c r="D27" s="231" t="s">
        <v>116</v>
      </c>
      <c r="E27" s="187">
        <v>15.7</v>
      </c>
      <c r="F27" s="187">
        <v>16.5</v>
      </c>
      <c r="G27" s="187">
        <v>17.769386597605994</v>
      </c>
      <c r="H27" s="187">
        <v>18.52085145953891</v>
      </c>
      <c r="I27" s="187">
        <v>18.787369457440349</v>
      </c>
      <c r="J27" s="187">
        <v>19.203760241648212</v>
      </c>
      <c r="K27" s="187">
        <v>18.256964090406793</v>
      </c>
      <c r="L27" s="187">
        <v>17.347618855248317</v>
      </c>
      <c r="M27" s="213">
        <v>18.674427660919758</v>
      </c>
      <c r="N27" s="213">
        <v>19.718474678100701</v>
      </c>
      <c r="O27" s="213">
        <v>19.64881040147112</v>
      </c>
      <c r="P27" s="213">
        <v>19.54885933386274</v>
      </c>
      <c r="Q27" s="213">
        <v>20.413828969201237</v>
      </c>
      <c r="R27" s="213">
        <v>19.796414039068871</v>
      </c>
      <c r="S27" s="213">
        <v>18.384340032093085</v>
      </c>
      <c r="T27" s="213">
        <v>17.108351782802842</v>
      </c>
      <c r="U27" s="213">
        <v>16.025411324780372</v>
      </c>
      <c r="V27" s="213">
        <v>15.623936969189684</v>
      </c>
      <c r="W27" s="213">
        <v>14.816876664229781</v>
      </c>
    </row>
    <row r="28" spans="1:23" s="113" customFormat="1" ht="9" customHeight="1">
      <c r="A28" s="297" t="s">
        <v>117</v>
      </c>
      <c r="B28" s="112"/>
      <c r="C28" s="112"/>
      <c r="D28" s="112"/>
      <c r="E28" s="112"/>
      <c r="F28" s="112"/>
      <c r="G28" s="112"/>
      <c r="H28" s="112"/>
      <c r="I28" s="112"/>
      <c r="J28" s="112"/>
      <c r="K28" s="112"/>
      <c r="L28" s="112"/>
      <c r="M28" s="112"/>
      <c r="N28" s="298"/>
      <c r="O28" s="298"/>
      <c r="P28" s="298"/>
      <c r="Q28" s="298"/>
      <c r="R28" s="298"/>
      <c r="S28" s="298"/>
      <c r="T28" s="298"/>
      <c r="U28" s="112"/>
      <c r="V28" s="112"/>
      <c r="W28" s="112"/>
    </row>
    <row r="29" spans="1:23" s="113" customFormat="1" ht="9" customHeight="1">
      <c r="A29" s="297" t="s">
        <v>184</v>
      </c>
      <c r="B29" s="112"/>
      <c r="C29" s="112"/>
      <c r="D29" s="112"/>
      <c r="E29" s="112"/>
      <c r="F29" s="112"/>
      <c r="G29" s="112"/>
      <c r="H29" s="112"/>
      <c r="I29" s="112"/>
      <c r="J29" s="112"/>
      <c r="K29" s="112"/>
      <c r="L29" s="112"/>
      <c r="M29" s="112"/>
      <c r="N29" s="297"/>
      <c r="O29" s="297"/>
      <c r="P29" s="297"/>
      <c r="Q29" s="297"/>
      <c r="R29" s="297"/>
      <c r="S29" s="297"/>
      <c r="T29" s="297"/>
      <c r="U29" s="112"/>
      <c r="V29" s="112"/>
      <c r="W29" s="112"/>
    </row>
    <row r="30" spans="1:23" s="77" customFormat="1" ht="9" customHeight="1">
      <c r="A30" s="77" t="s">
        <v>165</v>
      </c>
      <c r="B30" s="94"/>
      <c r="C30" s="94"/>
      <c r="D30" s="94"/>
      <c r="E30" s="94"/>
      <c r="F30" s="94"/>
      <c r="G30" s="94"/>
      <c r="H30" s="94"/>
      <c r="I30" s="94"/>
      <c r="J30" s="94"/>
      <c r="K30" s="94"/>
      <c r="L30" s="94"/>
      <c r="M30" s="94"/>
      <c r="N30" s="299"/>
      <c r="O30" s="299"/>
      <c r="P30" s="299"/>
      <c r="Q30" s="299"/>
      <c r="R30" s="299"/>
      <c r="S30" s="299"/>
      <c r="T30" s="299"/>
    </row>
    <row r="31" spans="1:23" ht="4.5" customHeight="1">
      <c r="B31" s="35"/>
      <c r="C31" s="35"/>
      <c r="D31" s="35"/>
      <c r="E31" s="35"/>
      <c r="F31" s="35"/>
      <c r="G31" s="35"/>
      <c r="H31" s="35"/>
      <c r="I31" s="35"/>
      <c r="J31" s="35"/>
      <c r="K31" s="35"/>
      <c r="L31" s="35"/>
      <c r="M31" s="35"/>
      <c r="N31" s="26"/>
      <c r="O31" s="26"/>
      <c r="P31" s="26"/>
      <c r="Q31" s="26"/>
      <c r="R31" s="26"/>
      <c r="S31" s="26"/>
      <c r="T31" s="26"/>
    </row>
    <row r="32" spans="1:23" s="33" customFormat="1" ht="18" customHeight="1">
      <c r="A32" s="208" t="s">
        <v>7</v>
      </c>
      <c r="B32" s="217">
        <v>1998</v>
      </c>
      <c r="C32" s="217">
        <v>1999</v>
      </c>
      <c r="D32" s="217">
        <v>2000</v>
      </c>
      <c r="E32" s="217">
        <v>2001</v>
      </c>
      <c r="F32" s="217">
        <v>2002</v>
      </c>
      <c r="G32" s="217">
        <v>2003</v>
      </c>
      <c r="H32" s="217">
        <v>2004</v>
      </c>
      <c r="I32" s="217">
        <v>2005</v>
      </c>
      <c r="J32" s="217">
        <v>2006</v>
      </c>
      <c r="K32" s="217">
        <v>2007</v>
      </c>
      <c r="L32" s="217">
        <v>2008</v>
      </c>
      <c r="M32" s="207">
        <v>2009</v>
      </c>
      <c r="N32" s="207">
        <v>2010</v>
      </c>
      <c r="O32" s="207">
        <v>2011</v>
      </c>
      <c r="P32" s="207">
        <v>2012</v>
      </c>
      <c r="Q32" s="376">
        <v>2013</v>
      </c>
      <c r="R32" s="398">
        <v>2014</v>
      </c>
      <c r="S32" s="402">
        <v>2015</v>
      </c>
      <c r="T32" s="398">
        <v>2016</v>
      </c>
      <c r="U32" s="452">
        <v>2017</v>
      </c>
      <c r="V32" s="475">
        <v>2018</v>
      </c>
      <c r="W32" s="479" t="s">
        <v>181</v>
      </c>
    </row>
    <row r="33" spans="1:23" ht="12" customHeight="1">
      <c r="A33" s="214" t="s">
        <v>9</v>
      </c>
      <c r="B33" s="230" t="s">
        <v>116</v>
      </c>
      <c r="C33" s="230" t="s">
        <v>116</v>
      </c>
      <c r="D33" s="230" t="s">
        <v>116</v>
      </c>
      <c r="E33" s="186">
        <v>22.9</v>
      </c>
      <c r="F33" s="186">
        <v>22.2</v>
      </c>
      <c r="G33" s="186">
        <v>24.143797513377187</v>
      </c>
      <c r="H33" s="186">
        <v>25.032207573166154</v>
      </c>
      <c r="I33" s="186">
        <v>25.250773153390316</v>
      </c>
      <c r="J33" s="186">
        <v>26.344414919427578</v>
      </c>
      <c r="K33" s="186">
        <v>25.186676048331407</v>
      </c>
      <c r="L33" s="186">
        <v>24.248020589262286</v>
      </c>
      <c r="M33" s="212">
        <v>24.078017723395856</v>
      </c>
      <c r="N33" s="317">
        <v>24.988771208609514</v>
      </c>
      <c r="O33" s="212">
        <v>24.27951747309173</v>
      </c>
      <c r="P33" s="212">
        <v>24.144871869716134</v>
      </c>
      <c r="Q33" s="212">
        <v>24.375900342453473</v>
      </c>
      <c r="R33" s="212">
        <v>23.81537375686446</v>
      </c>
      <c r="S33" s="212">
        <v>22.554811215620148</v>
      </c>
      <c r="T33" s="212">
        <v>21.404976421819395</v>
      </c>
      <c r="U33" s="212">
        <v>21.615930751704258</v>
      </c>
      <c r="V33" s="212">
        <v>20.412714515693192</v>
      </c>
      <c r="W33" s="212">
        <v>19.791983282417167</v>
      </c>
    </row>
    <row r="34" spans="1:23" ht="12" customHeight="1">
      <c r="A34" s="214" t="s">
        <v>10</v>
      </c>
      <c r="B34" s="230" t="s">
        <v>116</v>
      </c>
      <c r="C34" s="230" t="s">
        <v>116</v>
      </c>
      <c r="D34" s="230" t="s">
        <v>116</v>
      </c>
      <c r="E34" s="186">
        <v>9.8000000000000007</v>
      </c>
      <c r="F34" s="186">
        <v>10</v>
      </c>
      <c r="G34" s="186">
        <v>10.986686475237432</v>
      </c>
      <c r="H34" s="186">
        <v>11.93096052232972</v>
      </c>
      <c r="I34" s="186">
        <v>11.808337054299322</v>
      </c>
      <c r="J34" s="186">
        <v>12.546762686822339</v>
      </c>
      <c r="K34" s="186">
        <v>11.795494928896435</v>
      </c>
      <c r="L34" s="186">
        <v>11.727967934448479</v>
      </c>
      <c r="M34" s="212">
        <v>12.149033977452826</v>
      </c>
      <c r="N34" s="212">
        <v>12.919977655964759</v>
      </c>
      <c r="O34" s="212">
        <v>12.388597994970723</v>
      </c>
      <c r="P34" s="212">
        <v>12.399094206093714</v>
      </c>
      <c r="Q34" s="212">
        <v>12.249196800200227</v>
      </c>
      <c r="R34" s="212">
        <v>12.248467461247939</v>
      </c>
      <c r="S34" s="212">
        <v>11.946582858578777</v>
      </c>
      <c r="T34" s="212">
        <v>11.222798974928549</v>
      </c>
      <c r="U34" s="212">
        <v>10.780194220447257</v>
      </c>
      <c r="V34" s="212">
        <v>10.036643219678606</v>
      </c>
      <c r="W34" s="212">
        <v>9.5019121460599543</v>
      </c>
    </row>
    <row r="35" spans="1:23" ht="12" customHeight="1">
      <c r="A35" s="214" t="s">
        <v>23</v>
      </c>
      <c r="B35" s="230" t="s">
        <v>116</v>
      </c>
      <c r="C35" s="230" t="s">
        <v>116</v>
      </c>
      <c r="D35" s="230" t="s">
        <v>116</v>
      </c>
      <c r="E35" s="186">
        <v>13.7</v>
      </c>
      <c r="F35" s="186">
        <v>13.5</v>
      </c>
      <c r="G35" s="186">
        <v>15.397232273585857</v>
      </c>
      <c r="H35" s="186">
        <v>16.515340607329655</v>
      </c>
      <c r="I35" s="186">
        <v>16.804356063466503</v>
      </c>
      <c r="J35" s="186">
        <v>17.700797737677956</v>
      </c>
      <c r="K35" s="186">
        <v>16.666032206832202</v>
      </c>
      <c r="L35" s="186">
        <v>16.358179664013946</v>
      </c>
      <c r="M35" s="212">
        <v>16.945332974347327</v>
      </c>
      <c r="N35" s="212">
        <v>18.585683700957606</v>
      </c>
      <c r="O35" s="212">
        <v>18.009067999549355</v>
      </c>
      <c r="P35" s="212">
        <v>18.736801635806728</v>
      </c>
      <c r="Q35" s="212">
        <v>19.401640342363123</v>
      </c>
      <c r="R35" s="212">
        <v>18.704542253130121</v>
      </c>
      <c r="S35" s="212">
        <v>17.565737582720693</v>
      </c>
      <c r="T35" s="212">
        <v>17.056431722231057</v>
      </c>
      <c r="U35" s="212">
        <v>17.778916450301125</v>
      </c>
      <c r="V35" s="212">
        <v>17.252960157892065</v>
      </c>
      <c r="W35" s="212">
        <v>16.567905454028335</v>
      </c>
    </row>
    <row r="36" spans="1:23" ht="12" customHeight="1">
      <c r="A36" s="214" t="s">
        <v>11</v>
      </c>
      <c r="B36" s="230" t="s">
        <v>116</v>
      </c>
      <c r="C36" s="230" t="s">
        <v>116</v>
      </c>
      <c r="D36" s="230" t="s">
        <v>116</v>
      </c>
      <c r="E36" s="186">
        <v>21.8</v>
      </c>
      <c r="F36" s="186">
        <v>22</v>
      </c>
      <c r="G36" s="186">
        <v>23.56176602292928</v>
      </c>
      <c r="H36" s="186">
        <v>23.673044773161763</v>
      </c>
      <c r="I36" s="186">
        <v>24.061915854670591</v>
      </c>
      <c r="J36" s="186">
        <v>24.747731358307096</v>
      </c>
      <c r="K36" s="186">
        <v>23.340583544238573</v>
      </c>
      <c r="L36" s="186">
        <v>22.42325371856176</v>
      </c>
      <c r="M36" s="212">
        <v>22.498973788509513</v>
      </c>
      <c r="N36" s="212">
        <v>23.486779867053546</v>
      </c>
      <c r="O36" s="212">
        <v>22.858497429800291</v>
      </c>
      <c r="P36" s="212">
        <v>23.283438241421806</v>
      </c>
      <c r="Q36" s="212">
        <v>23.37678166596227</v>
      </c>
      <c r="R36" s="212">
        <v>22.794081097540385</v>
      </c>
      <c r="S36" s="212">
        <v>21.409927846212291</v>
      </c>
      <c r="T36" s="212">
        <v>20.248691985891583</v>
      </c>
      <c r="U36" s="212">
        <v>19.384625844835181</v>
      </c>
      <c r="V36" s="212">
        <v>18.487117306538384</v>
      </c>
      <c r="W36" s="212">
        <v>18.334383322508714</v>
      </c>
    </row>
    <row r="37" spans="1:23" ht="12" customHeight="1">
      <c r="A37" s="214" t="s">
        <v>12</v>
      </c>
      <c r="B37" s="230" t="s">
        <v>116</v>
      </c>
      <c r="C37" s="230" t="s">
        <v>116</v>
      </c>
      <c r="D37" s="230" t="s">
        <v>116</v>
      </c>
      <c r="E37" s="186">
        <v>17.2</v>
      </c>
      <c r="F37" s="186">
        <v>17.3</v>
      </c>
      <c r="G37" s="186">
        <v>17.559037470050264</v>
      </c>
      <c r="H37" s="186">
        <v>18.450673221003612</v>
      </c>
      <c r="I37" s="186">
        <v>18.902265118623536</v>
      </c>
      <c r="J37" s="186">
        <v>19.500505050346366</v>
      </c>
      <c r="K37" s="186">
        <v>17.925075936126948</v>
      </c>
      <c r="L37" s="186">
        <v>17.269385837285515</v>
      </c>
      <c r="M37" s="212">
        <v>17.150348457533447</v>
      </c>
      <c r="N37" s="212">
        <v>18.084176525970019</v>
      </c>
      <c r="O37" s="212">
        <v>17.903129150740739</v>
      </c>
      <c r="P37" s="212">
        <v>17.49194622997803</v>
      </c>
      <c r="Q37" s="212">
        <v>17.47913863016792</v>
      </c>
      <c r="R37" s="212">
        <v>17.109171551168192</v>
      </c>
      <c r="S37" s="212">
        <v>15.912215913803305</v>
      </c>
      <c r="T37" s="212">
        <v>14.513777910826811</v>
      </c>
      <c r="U37" s="212">
        <v>12.296537929825787</v>
      </c>
      <c r="V37" s="212">
        <v>11.866011940548985</v>
      </c>
      <c r="W37" s="212">
        <v>11.586386202714522</v>
      </c>
    </row>
    <row r="38" spans="1:23" ht="12" customHeight="1">
      <c r="A38" s="214" t="s">
        <v>13</v>
      </c>
      <c r="B38" s="230" t="s">
        <v>116</v>
      </c>
      <c r="C38" s="230" t="s">
        <v>116</v>
      </c>
      <c r="D38" s="230" t="s">
        <v>116</v>
      </c>
      <c r="E38" s="186">
        <v>16.399999999999999</v>
      </c>
      <c r="F38" s="186">
        <v>15.7</v>
      </c>
      <c r="G38" s="186">
        <v>16.335577192336221</v>
      </c>
      <c r="H38" s="186">
        <v>17.896676862088835</v>
      </c>
      <c r="I38" s="186">
        <v>18.353024001320133</v>
      </c>
      <c r="J38" s="186">
        <v>19.953744537346878</v>
      </c>
      <c r="K38" s="186">
        <v>19.158137856942183</v>
      </c>
      <c r="L38" s="186">
        <v>18.743883613519099</v>
      </c>
      <c r="M38" s="212">
        <v>19.79113520757322</v>
      </c>
      <c r="N38" s="212">
        <v>20.691855335068034</v>
      </c>
      <c r="O38" s="212">
        <v>20.205050480953947</v>
      </c>
      <c r="P38" s="212">
        <v>20.579523240652616</v>
      </c>
      <c r="Q38" s="212">
        <v>20.895110835287305</v>
      </c>
      <c r="R38" s="212">
        <v>20.745533228843172</v>
      </c>
      <c r="S38" s="212">
        <v>20.03035824171458</v>
      </c>
      <c r="T38" s="212">
        <v>18.273386621562992</v>
      </c>
      <c r="U38" s="212">
        <v>17.815847759323773</v>
      </c>
      <c r="V38" s="212">
        <v>17.7042368622994</v>
      </c>
      <c r="W38" s="212">
        <v>17.581161527972608</v>
      </c>
    </row>
    <row r="39" spans="1:23" ht="12" customHeight="1">
      <c r="A39" s="214" t="s">
        <v>14</v>
      </c>
      <c r="B39" s="230" t="s">
        <v>116</v>
      </c>
      <c r="C39" s="230" t="s">
        <v>116</v>
      </c>
      <c r="D39" s="230" t="s">
        <v>116</v>
      </c>
      <c r="E39" s="186">
        <v>19.3</v>
      </c>
      <c r="F39" s="186">
        <v>19.399999999999999</v>
      </c>
      <c r="G39" s="186">
        <v>21.103375836162073</v>
      </c>
      <c r="H39" s="186">
        <v>21.539866868149495</v>
      </c>
      <c r="I39" s="186">
        <v>22.182507365155406</v>
      </c>
      <c r="J39" s="186">
        <v>22.335865535138886</v>
      </c>
      <c r="K39" s="186">
        <v>21.292914477161737</v>
      </c>
      <c r="L39" s="186">
        <v>20.735150464519183</v>
      </c>
      <c r="M39" s="212">
        <v>20.609436975893964</v>
      </c>
      <c r="N39" s="212">
        <v>21.975732879084607</v>
      </c>
      <c r="O39" s="212">
        <v>22.126168093116888</v>
      </c>
      <c r="P39" s="212">
        <v>22.283533080229994</v>
      </c>
      <c r="Q39" s="212">
        <v>22.099463548338001</v>
      </c>
      <c r="R39" s="212">
        <v>21.614384846316767</v>
      </c>
      <c r="S39" s="212">
        <v>20.087870993521559</v>
      </c>
      <c r="T39" s="212">
        <v>18.630460455069549</v>
      </c>
      <c r="U39" s="212">
        <v>18.806858331898383</v>
      </c>
      <c r="V39" s="212">
        <v>17.963958053957981</v>
      </c>
      <c r="W39" s="212">
        <v>17.6433239363909</v>
      </c>
    </row>
    <row r="40" spans="1:23" ht="12" customHeight="1">
      <c r="A40" s="214" t="s">
        <v>15</v>
      </c>
      <c r="B40" s="230" t="s">
        <v>116</v>
      </c>
      <c r="C40" s="230" t="s">
        <v>116</v>
      </c>
      <c r="D40" s="230" t="s">
        <v>116</v>
      </c>
      <c r="E40" s="186">
        <v>14.4</v>
      </c>
      <c r="F40" s="186">
        <v>13.8</v>
      </c>
      <c r="G40" s="186">
        <v>15.241901194622939</v>
      </c>
      <c r="H40" s="186">
        <v>16.714438356868822</v>
      </c>
      <c r="I40" s="186">
        <v>17.218064213402887</v>
      </c>
      <c r="J40" s="186">
        <v>18.61739127249167</v>
      </c>
      <c r="K40" s="186">
        <v>17.521951070969187</v>
      </c>
      <c r="L40" s="186">
        <v>17.007673543552045</v>
      </c>
      <c r="M40" s="212">
        <v>17.498261551984157</v>
      </c>
      <c r="N40" s="212">
        <v>19.002007609576708</v>
      </c>
      <c r="O40" s="212">
        <v>18.93829394057402</v>
      </c>
      <c r="P40" s="212">
        <v>19.236194510601827</v>
      </c>
      <c r="Q40" s="212">
        <v>19.619686914355853</v>
      </c>
      <c r="R40" s="212">
        <v>19.184419093438461</v>
      </c>
      <c r="S40" s="212">
        <v>18.042199260368573</v>
      </c>
      <c r="T40" s="212">
        <v>16.652011809303641</v>
      </c>
      <c r="U40" s="212">
        <v>17.104790538964828</v>
      </c>
      <c r="V40" s="212">
        <v>16.434993352108989</v>
      </c>
      <c r="W40" s="212">
        <v>16.395000963359742</v>
      </c>
    </row>
    <row r="41" spans="1:23" ht="12" customHeight="1">
      <c r="A41" s="214" t="s">
        <v>5</v>
      </c>
      <c r="B41" s="230" t="s">
        <v>116</v>
      </c>
      <c r="C41" s="230" t="s">
        <v>116</v>
      </c>
      <c r="D41" s="230" t="s">
        <v>116</v>
      </c>
      <c r="E41" s="186">
        <v>15.6</v>
      </c>
      <c r="F41" s="186">
        <v>15</v>
      </c>
      <c r="G41" s="186">
        <v>16.749146334504037</v>
      </c>
      <c r="H41" s="186">
        <v>17.684943248572868</v>
      </c>
      <c r="I41" s="186">
        <v>17.919218191391277</v>
      </c>
      <c r="J41" s="186">
        <v>18.795244185355088</v>
      </c>
      <c r="K41" s="186">
        <v>17.479474097046911</v>
      </c>
      <c r="L41" s="186">
        <v>16.919836248046856</v>
      </c>
      <c r="M41" s="212">
        <v>17.40805898878169</v>
      </c>
      <c r="N41" s="212">
        <v>17.983566950693589</v>
      </c>
      <c r="O41" s="212">
        <v>17.692402549182855</v>
      </c>
      <c r="P41" s="212">
        <v>17.378795009710551</v>
      </c>
      <c r="Q41" s="212">
        <v>17.595746329096237</v>
      </c>
      <c r="R41" s="212">
        <v>16.843722832711986</v>
      </c>
      <c r="S41" s="212">
        <v>15.755332310794085</v>
      </c>
      <c r="T41" s="212">
        <v>14.758577069562669</v>
      </c>
      <c r="U41" s="212">
        <v>13.273471151860438</v>
      </c>
      <c r="V41" s="212">
        <v>12.571036208029017</v>
      </c>
      <c r="W41" s="212">
        <v>12.307675625954829</v>
      </c>
    </row>
    <row r="42" spans="1:23" ht="12" customHeight="1">
      <c r="A42" s="214" t="s">
        <v>16</v>
      </c>
      <c r="B42" s="230" t="s">
        <v>116</v>
      </c>
      <c r="C42" s="230" t="s">
        <v>116</v>
      </c>
      <c r="D42" s="230" t="s">
        <v>116</v>
      </c>
      <c r="E42" s="186">
        <v>15.7</v>
      </c>
      <c r="F42" s="186">
        <v>15.3</v>
      </c>
      <c r="G42" s="186">
        <v>15.998683703872773</v>
      </c>
      <c r="H42" s="186">
        <v>18.021829801795324</v>
      </c>
      <c r="I42" s="186">
        <v>18.928748410712647</v>
      </c>
      <c r="J42" s="186">
        <v>20.617621191727803</v>
      </c>
      <c r="K42" s="186">
        <v>19.227889077871637</v>
      </c>
      <c r="L42" s="186">
        <v>18.612790591385806</v>
      </c>
      <c r="M42" s="212">
        <v>18.69199357199734</v>
      </c>
      <c r="N42" s="212">
        <v>19.733642497233276</v>
      </c>
      <c r="O42" s="212">
        <v>19.505274602029886</v>
      </c>
      <c r="P42" s="212">
        <v>19.257262337193282</v>
      </c>
      <c r="Q42" s="212">
        <v>19.577444012814578</v>
      </c>
      <c r="R42" s="212">
        <v>18.959874356902152</v>
      </c>
      <c r="S42" s="212">
        <v>17.913967365682559</v>
      </c>
      <c r="T42" s="212">
        <v>17.195484499223348</v>
      </c>
      <c r="U42" s="212">
        <v>17.629876076063333</v>
      </c>
      <c r="V42" s="212">
        <v>16.77169623060886</v>
      </c>
      <c r="W42" s="212">
        <v>16.479899607891841</v>
      </c>
    </row>
    <row r="43" spans="1:23" ht="12" customHeight="1">
      <c r="A43" s="214" t="s">
        <v>17</v>
      </c>
      <c r="B43" s="230" t="s">
        <v>116</v>
      </c>
      <c r="C43" s="230" t="s">
        <v>116</v>
      </c>
      <c r="D43" s="230" t="s">
        <v>116</v>
      </c>
      <c r="E43" s="186">
        <v>21.4</v>
      </c>
      <c r="F43" s="186">
        <v>22</v>
      </c>
      <c r="G43" s="186">
        <v>23.77856781489605</v>
      </c>
      <c r="H43" s="186">
        <v>24.751334230042708</v>
      </c>
      <c r="I43" s="186">
        <v>25.983989292381487</v>
      </c>
      <c r="J43" s="186">
        <v>26.856822674510017</v>
      </c>
      <c r="K43" s="186">
        <v>25.365173346590371</v>
      </c>
      <c r="L43" s="186">
        <v>24.51535566820322</v>
      </c>
      <c r="M43" s="212">
        <v>24.064345165793835</v>
      </c>
      <c r="N43" s="212">
        <v>24.781980276117597</v>
      </c>
      <c r="O43" s="212">
        <v>23.812286963296319</v>
      </c>
      <c r="P43" s="212">
        <v>23.456133033949722</v>
      </c>
      <c r="Q43" s="212">
        <v>23.741349703938734</v>
      </c>
      <c r="R43" s="212">
        <v>23.441609577154786</v>
      </c>
      <c r="S43" s="212">
        <v>21.705841994484235</v>
      </c>
      <c r="T43" s="212">
        <v>20.188980421406711</v>
      </c>
      <c r="U43" s="212">
        <v>20.478572017292006</v>
      </c>
      <c r="V43" s="212">
        <v>18.621339752464415</v>
      </c>
      <c r="W43" s="212">
        <v>17.82828970515763</v>
      </c>
    </row>
    <row r="44" spans="1:23" ht="12" customHeight="1">
      <c r="A44" s="214" t="s">
        <v>24</v>
      </c>
      <c r="B44" s="230" t="s">
        <v>116</v>
      </c>
      <c r="C44" s="230" t="s">
        <v>116</v>
      </c>
      <c r="D44" s="230" t="s">
        <v>116</v>
      </c>
      <c r="E44" s="186">
        <v>28.3</v>
      </c>
      <c r="F44" s="186">
        <v>28.5</v>
      </c>
      <c r="G44" s="186">
        <v>30.899651572457078</v>
      </c>
      <c r="H44" s="186">
        <v>31.784778613939778</v>
      </c>
      <c r="I44" s="186">
        <v>32.652334649739359</v>
      </c>
      <c r="J44" s="186">
        <v>32.888510180897427</v>
      </c>
      <c r="K44" s="186">
        <v>31.229076408752238</v>
      </c>
      <c r="L44" s="186">
        <v>30.607858345651174</v>
      </c>
      <c r="M44" s="212">
        <v>30.406131975114853</v>
      </c>
      <c r="N44" s="212">
        <v>30.932300338494841</v>
      </c>
      <c r="O44" s="212">
        <v>30.387910109709633</v>
      </c>
      <c r="P44" s="212">
        <v>29.954800439699049</v>
      </c>
      <c r="Q44" s="212">
        <v>29.962783391505905</v>
      </c>
      <c r="R44" s="212">
        <v>29.562126331722055</v>
      </c>
      <c r="S44" s="212">
        <v>27.877447350684371</v>
      </c>
      <c r="T44" s="212">
        <v>26.339431397296885</v>
      </c>
      <c r="U44" s="212">
        <v>26.625318853823021</v>
      </c>
      <c r="V44" s="212">
        <v>25.154352171374072</v>
      </c>
      <c r="W44" s="212">
        <v>24.618222869577888</v>
      </c>
    </row>
    <row r="45" spans="1:23" ht="12" customHeight="1">
      <c r="A45" s="214" t="s">
        <v>28</v>
      </c>
      <c r="B45" s="230" t="s">
        <v>116</v>
      </c>
      <c r="C45" s="230" t="s">
        <v>116</v>
      </c>
      <c r="D45" s="230" t="s">
        <v>116</v>
      </c>
      <c r="E45" s="186">
        <v>24.9</v>
      </c>
      <c r="F45" s="186">
        <v>24.5</v>
      </c>
      <c r="G45" s="186">
        <v>26.186980415968563</v>
      </c>
      <c r="H45" s="186">
        <v>26.348766549401237</v>
      </c>
      <c r="I45" s="186">
        <v>26.76547629588687</v>
      </c>
      <c r="J45" s="186">
        <v>27.46459686358882</v>
      </c>
      <c r="K45" s="186">
        <v>25.651750669252948</v>
      </c>
      <c r="L45" s="186">
        <v>23.946457932876388</v>
      </c>
      <c r="M45" s="212">
        <v>23.368990389347651</v>
      </c>
      <c r="N45" s="212">
        <v>23.781481180282231</v>
      </c>
      <c r="O45" s="212">
        <v>23.401443954498571</v>
      </c>
      <c r="P45" s="212">
        <v>22.859545084881582</v>
      </c>
      <c r="Q45" s="212">
        <v>22.933776806175342</v>
      </c>
      <c r="R45" s="212">
        <v>22.077765865418623</v>
      </c>
      <c r="S45" s="212">
        <v>20.882819637056613</v>
      </c>
      <c r="T45" s="212">
        <v>19.250693929286442</v>
      </c>
      <c r="U45" s="212">
        <v>18.602938825166987</v>
      </c>
      <c r="V45" s="212">
        <v>17.700198008997621</v>
      </c>
      <c r="W45" s="212">
        <v>17.393427740241009</v>
      </c>
    </row>
    <row r="46" spans="1:23" ht="12" customHeight="1">
      <c r="A46" s="214" t="s">
        <v>42</v>
      </c>
      <c r="B46" s="230" t="s">
        <v>116</v>
      </c>
      <c r="C46" s="230" t="s">
        <v>116</v>
      </c>
      <c r="D46" s="230" t="s">
        <v>116</v>
      </c>
      <c r="E46" s="186">
        <v>36.9</v>
      </c>
      <c r="F46" s="186">
        <v>36.799999999999997</v>
      </c>
      <c r="G46" s="186">
        <v>35.591162008577754</v>
      </c>
      <c r="H46" s="186">
        <v>36.062275544890788</v>
      </c>
      <c r="I46" s="186">
        <v>36.419659718514993</v>
      </c>
      <c r="J46" s="186">
        <v>35.876659013301264</v>
      </c>
      <c r="K46" s="186">
        <v>33.213670008421737</v>
      </c>
      <c r="L46" s="186">
        <v>31.432556676684399</v>
      </c>
      <c r="M46" s="212">
        <v>31.681007888185132</v>
      </c>
      <c r="N46" s="212">
        <v>31.863190446642935</v>
      </c>
      <c r="O46" s="212">
        <v>31.408014516838318</v>
      </c>
      <c r="P46" s="212">
        <v>31.579511073160297</v>
      </c>
      <c r="Q46" s="212">
        <v>30.720207643662679</v>
      </c>
      <c r="R46" s="212">
        <v>30.713816847253661</v>
      </c>
      <c r="S46" s="212">
        <v>30.095955132766118</v>
      </c>
      <c r="T46" s="212">
        <v>27.598112667606284</v>
      </c>
      <c r="U46" s="212">
        <v>25.920855616413753</v>
      </c>
      <c r="V46" s="212">
        <v>24.828773352464335</v>
      </c>
      <c r="W46" s="212">
        <v>24.11984687540296</v>
      </c>
    </row>
    <row r="47" spans="1:23" ht="12" customHeight="1">
      <c r="A47" s="214" t="s">
        <v>18</v>
      </c>
      <c r="B47" s="230" t="s">
        <v>116</v>
      </c>
      <c r="C47" s="230" t="s">
        <v>116</v>
      </c>
      <c r="D47" s="230" t="s">
        <v>116</v>
      </c>
      <c r="E47" s="186">
        <v>25.2</v>
      </c>
      <c r="F47" s="186">
        <v>24.7</v>
      </c>
      <c r="G47" s="186">
        <v>26.45402548313643</v>
      </c>
      <c r="H47" s="186">
        <v>27.985379056942083</v>
      </c>
      <c r="I47" s="186">
        <v>27.89235215793715</v>
      </c>
      <c r="J47" s="186">
        <v>28.806901092024283</v>
      </c>
      <c r="K47" s="186">
        <v>27.148925121836282</v>
      </c>
      <c r="L47" s="186">
        <v>25.517112524324322</v>
      </c>
      <c r="M47" s="212">
        <v>24.771091411245965</v>
      </c>
      <c r="N47" s="212">
        <v>25.369564268464444</v>
      </c>
      <c r="O47" s="212">
        <v>24.511412362299261</v>
      </c>
      <c r="P47" s="212">
        <v>24.233870585199245</v>
      </c>
      <c r="Q47" s="212">
        <v>24.524963537045821</v>
      </c>
      <c r="R47" s="212">
        <v>24.13289324566184</v>
      </c>
      <c r="S47" s="212">
        <v>22.73532802046973</v>
      </c>
      <c r="T47" s="212">
        <v>21.407485184887054</v>
      </c>
      <c r="U47" s="212">
        <v>20.878963718046013</v>
      </c>
      <c r="V47" s="212">
        <v>19.400184352804011</v>
      </c>
      <c r="W47" s="212">
        <v>18.694117977421698</v>
      </c>
    </row>
    <row r="48" spans="1:23" ht="12" customHeight="1">
      <c r="A48" s="214" t="s">
        <v>19</v>
      </c>
      <c r="B48" s="230" t="s">
        <v>116</v>
      </c>
      <c r="C48" s="230" t="s">
        <v>116</v>
      </c>
      <c r="D48" s="230" t="s">
        <v>116</v>
      </c>
      <c r="E48" s="186">
        <v>12.4</v>
      </c>
      <c r="F48" s="186">
        <v>12.3</v>
      </c>
      <c r="G48" s="186">
        <v>13.000645005568662</v>
      </c>
      <c r="H48" s="186">
        <v>13.510757837432013</v>
      </c>
      <c r="I48" s="186">
        <v>13.622039104697626</v>
      </c>
      <c r="J48" s="186">
        <v>14.680443479706664</v>
      </c>
      <c r="K48" s="186">
        <v>13.644116161535386</v>
      </c>
      <c r="L48" s="186">
        <v>13.348246743944198</v>
      </c>
      <c r="M48" s="212">
        <v>13.405207825969143</v>
      </c>
      <c r="N48" s="212">
        <v>13.916463742249203</v>
      </c>
      <c r="O48" s="212">
        <v>13.425689038033845</v>
      </c>
      <c r="P48" s="212">
        <v>13.87370147459753</v>
      </c>
      <c r="Q48" s="212">
        <v>13.957605539546886</v>
      </c>
      <c r="R48" s="212">
        <v>13.9566677674094</v>
      </c>
      <c r="S48" s="212">
        <v>13.53436229739024</v>
      </c>
      <c r="T48" s="212">
        <v>12.809014100133803</v>
      </c>
      <c r="U48" s="212">
        <v>12.389115579018805</v>
      </c>
      <c r="V48" s="212">
        <v>12.022369778744745</v>
      </c>
      <c r="W48" s="212">
        <v>12.164938637107666</v>
      </c>
    </row>
    <row r="49" spans="1:23" ht="12" customHeight="1">
      <c r="A49" s="214" t="s">
        <v>20</v>
      </c>
      <c r="B49" s="230" t="s">
        <v>116</v>
      </c>
      <c r="C49" s="230" t="s">
        <v>116</v>
      </c>
      <c r="D49" s="230" t="s">
        <v>116</v>
      </c>
      <c r="E49" s="186">
        <v>10.4</v>
      </c>
      <c r="F49" s="186">
        <v>9.9</v>
      </c>
      <c r="G49" s="186">
        <v>11.347622714055799</v>
      </c>
      <c r="H49" s="186">
        <v>12.113874762637137</v>
      </c>
      <c r="I49" s="186">
        <v>12.21895312687629</v>
      </c>
      <c r="J49" s="186">
        <v>12.804054510857101</v>
      </c>
      <c r="K49" s="186">
        <v>12.347119204525994</v>
      </c>
      <c r="L49" s="186">
        <v>11.633452172313396</v>
      </c>
      <c r="M49" s="212">
        <v>11.940146874042442</v>
      </c>
      <c r="N49" s="212">
        <v>13.109129576405543</v>
      </c>
      <c r="O49" s="212">
        <v>12.848071935704752</v>
      </c>
      <c r="P49" s="212">
        <v>12.869390314478613</v>
      </c>
      <c r="Q49" s="212">
        <v>13.541300161474245</v>
      </c>
      <c r="R49" s="212">
        <v>13.842742813779413</v>
      </c>
      <c r="S49" s="212">
        <v>13.349738883945541</v>
      </c>
      <c r="T49" s="212">
        <v>12.329401117839952</v>
      </c>
      <c r="U49" s="212">
        <v>11.771819905962905</v>
      </c>
      <c r="V49" s="212">
        <v>11.233950091484875</v>
      </c>
      <c r="W49" s="212">
        <v>11.57952946971575</v>
      </c>
    </row>
    <row r="50" spans="1:23" ht="12" customHeight="1">
      <c r="A50" s="214" t="s">
        <v>40</v>
      </c>
      <c r="B50" s="230" t="s">
        <v>116</v>
      </c>
      <c r="C50" s="230" t="s">
        <v>116</v>
      </c>
      <c r="D50" s="230" t="s">
        <v>116</v>
      </c>
      <c r="E50" s="186">
        <v>10.199999999999999</v>
      </c>
      <c r="F50" s="186">
        <v>10.1</v>
      </c>
      <c r="G50" s="186">
        <v>11.01940335421077</v>
      </c>
      <c r="H50" s="186">
        <v>11.809043353112731</v>
      </c>
      <c r="I50" s="186">
        <v>12.437842704106876</v>
      </c>
      <c r="J50" s="186">
        <v>13.325157876671165</v>
      </c>
      <c r="K50" s="186">
        <v>12.430977639718941</v>
      </c>
      <c r="L50" s="186">
        <v>11.579102548104334</v>
      </c>
      <c r="M50" s="212">
        <v>11.874263747133472</v>
      </c>
      <c r="N50" s="212">
        <v>12.914404010078565</v>
      </c>
      <c r="O50" s="212">
        <v>12.241154854170057</v>
      </c>
      <c r="P50" s="212">
        <v>12.107551937110536</v>
      </c>
      <c r="Q50" s="212">
        <v>12.343601097926619</v>
      </c>
      <c r="R50" s="212">
        <v>12.464462383649792</v>
      </c>
      <c r="S50" s="212">
        <v>12.206783584326978</v>
      </c>
      <c r="T50" s="212">
        <v>11.260009014845386</v>
      </c>
      <c r="U50" s="212">
        <v>9.7580586177601045</v>
      </c>
      <c r="V50" s="212">
        <v>9.9638211167972806</v>
      </c>
      <c r="W50" s="212">
        <v>10.047035991707942</v>
      </c>
    </row>
    <row r="51" spans="1:23" ht="12" customHeight="1">
      <c r="A51" s="214" t="s">
        <v>41</v>
      </c>
      <c r="B51" s="230" t="s">
        <v>116</v>
      </c>
      <c r="C51" s="230" t="s">
        <v>116</v>
      </c>
      <c r="D51" s="230" t="s">
        <v>116</v>
      </c>
      <c r="E51" s="186">
        <v>8.8000000000000007</v>
      </c>
      <c r="F51" s="186">
        <v>8.6</v>
      </c>
      <c r="G51" s="186">
        <v>9.1699613580200232</v>
      </c>
      <c r="H51" s="186">
        <v>10.707939030163772</v>
      </c>
      <c r="I51" s="186">
        <v>11.126347809946333</v>
      </c>
      <c r="J51" s="186">
        <v>11.288950861420059</v>
      </c>
      <c r="K51" s="186">
        <v>10.627850661103643</v>
      </c>
      <c r="L51" s="186">
        <v>10.172543065629226</v>
      </c>
      <c r="M51" s="212">
        <v>10.363345514700042</v>
      </c>
      <c r="N51" s="212">
        <v>11.502454514985201</v>
      </c>
      <c r="O51" s="212">
        <v>11.337339633070361</v>
      </c>
      <c r="P51" s="212">
        <v>11.06722105269958</v>
      </c>
      <c r="Q51" s="212">
        <v>10.854512688445968</v>
      </c>
      <c r="R51" s="212">
        <v>10.608895164204155</v>
      </c>
      <c r="S51" s="212">
        <v>10.206701486667265</v>
      </c>
      <c r="T51" s="212">
        <v>9.5587605719744744</v>
      </c>
      <c r="U51" s="212">
        <v>8.4803265350611561</v>
      </c>
      <c r="V51" s="212">
        <v>8.1396758003646976</v>
      </c>
      <c r="W51" s="212">
        <v>8.3485184030909547</v>
      </c>
    </row>
    <row r="52" spans="1:23" s="33" customFormat="1" ht="15" customHeight="1">
      <c r="A52" s="179" t="s">
        <v>21</v>
      </c>
      <c r="B52" s="231" t="s">
        <v>116</v>
      </c>
      <c r="C52" s="231" t="s">
        <v>116</v>
      </c>
      <c r="D52" s="231" t="s">
        <v>116</v>
      </c>
      <c r="E52" s="187">
        <v>19.100000000000001</v>
      </c>
      <c r="F52" s="187">
        <v>18.899999999999999</v>
      </c>
      <c r="G52" s="187">
        <v>20.310627723699842</v>
      </c>
      <c r="H52" s="187">
        <v>21.197306601861836</v>
      </c>
      <c r="I52" s="187">
        <v>21.586440862930438</v>
      </c>
      <c r="J52" s="187">
        <v>22.407400978152939</v>
      </c>
      <c r="K52" s="187">
        <v>21.112341858482349</v>
      </c>
      <c r="L52" s="187">
        <v>20.32925168336627</v>
      </c>
      <c r="M52" s="213">
        <v>20.354155754815675</v>
      </c>
      <c r="N52" s="213">
        <v>21.234535634479389</v>
      </c>
      <c r="O52" s="213">
        <v>20.767901135524138</v>
      </c>
      <c r="P52" s="213">
        <v>20.740477566433775</v>
      </c>
      <c r="Q52" s="213">
        <v>20.86507679836712</v>
      </c>
      <c r="R52" s="213">
        <v>20.454000547274898</v>
      </c>
      <c r="S52" s="213">
        <v>19.336614401042979</v>
      </c>
      <c r="T52" s="213">
        <v>18.119341965373401</v>
      </c>
      <c r="U52" s="213">
        <v>17.374520136912089</v>
      </c>
      <c r="V52" s="213">
        <v>16.523164247406822</v>
      </c>
      <c r="W52" s="213">
        <v>16.21360953312567</v>
      </c>
    </row>
    <row r="53" spans="1:23" s="113" customFormat="1" ht="9" customHeight="1">
      <c r="A53" s="112" t="s">
        <v>117</v>
      </c>
      <c r="B53" s="112"/>
      <c r="C53" s="112"/>
      <c r="D53" s="112"/>
      <c r="E53" s="112"/>
      <c r="F53" s="112"/>
      <c r="G53" s="112"/>
      <c r="H53" s="112"/>
      <c r="I53" s="112"/>
      <c r="J53" s="112"/>
      <c r="K53" s="112"/>
      <c r="L53" s="112"/>
      <c r="M53" s="112"/>
      <c r="N53" s="300"/>
      <c r="O53" s="300"/>
      <c r="P53" s="300"/>
      <c r="Q53" s="300"/>
      <c r="R53" s="300"/>
      <c r="S53" s="300"/>
      <c r="T53" s="300"/>
      <c r="U53" s="112"/>
      <c r="V53" s="112"/>
      <c r="W53" s="112"/>
    </row>
    <row r="54" spans="1:23" s="113" customFormat="1" ht="9" customHeight="1">
      <c r="A54" s="297" t="s">
        <v>184</v>
      </c>
      <c r="B54" s="112"/>
      <c r="C54" s="112"/>
      <c r="D54" s="112"/>
      <c r="E54" s="112"/>
      <c r="F54" s="112"/>
      <c r="G54" s="112"/>
      <c r="H54" s="112"/>
      <c r="I54" s="112"/>
      <c r="J54" s="112"/>
      <c r="K54" s="112"/>
      <c r="L54" s="112"/>
      <c r="M54" s="112"/>
      <c r="N54" s="297"/>
      <c r="O54" s="297"/>
      <c r="P54" s="297"/>
      <c r="Q54" s="297"/>
      <c r="R54" s="297"/>
      <c r="S54" s="297"/>
      <c r="T54" s="297"/>
      <c r="U54" s="112"/>
      <c r="V54" s="112"/>
      <c r="W54" s="112"/>
    </row>
    <row r="55" spans="1:23" s="77" customFormat="1" ht="9" customHeight="1">
      <c r="A55" s="77" t="s">
        <v>165</v>
      </c>
      <c r="B55" s="94"/>
      <c r="C55" s="94"/>
      <c r="D55" s="94"/>
      <c r="E55" s="94"/>
      <c r="F55" s="94"/>
      <c r="G55" s="94"/>
      <c r="H55" s="94"/>
      <c r="I55" s="94"/>
      <c r="J55" s="94"/>
      <c r="K55" s="94"/>
      <c r="L55" s="94"/>
      <c r="M55" s="94"/>
      <c r="N55" s="26"/>
      <c r="O55" s="26"/>
      <c r="P55" s="26"/>
      <c r="Q55" s="26"/>
      <c r="R55" s="26"/>
      <c r="S55" s="26"/>
      <c r="T55" s="26"/>
    </row>
    <row r="56" spans="1:23" ht="4.5" customHeight="1"/>
    <row r="57" spans="1:23" ht="18" customHeight="1">
      <c r="A57" s="208" t="s">
        <v>8</v>
      </c>
      <c r="B57" s="217">
        <v>1998</v>
      </c>
      <c r="C57" s="217">
        <v>1999</v>
      </c>
      <c r="D57" s="217">
        <v>2000</v>
      </c>
      <c r="E57" s="217">
        <v>2001</v>
      </c>
      <c r="F57" s="217">
        <v>2002</v>
      </c>
      <c r="G57" s="217">
        <v>2003</v>
      </c>
      <c r="H57" s="217">
        <v>2004</v>
      </c>
      <c r="I57" s="217">
        <v>2005</v>
      </c>
      <c r="J57" s="217">
        <v>2006</v>
      </c>
      <c r="K57" s="217">
        <v>2007</v>
      </c>
      <c r="L57" s="217">
        <v>2008</v>
      </c>
      <c r="M57" s="207">
        <v>2009</v>
      </c>
      <c r="N57" s="207">
        <v>2010</v>
      </c>
      <c r="O57" s="207">
        <v>2011</v>
      </c>
      <c r="P57" s="207">
        <v>2012</v>
      </c>
      <c r="Q57" s="376">
        <v>2013</v>
      </c>
      <c r="R57" s="398">
        <v>2014</v>
      </c>
      <c r="S57" s="402">
        <v>2015</v>
      </c>
      <c r="T57" s="398">
        <v>2016</v>
      </c>
      <c r="U57" s="452">
        <v>2017</v>
      </c>
      <c r="V57" s="475">
        <v>2018</v>
      </c>
      <c r="W57" s="479" t="s">
        <v>181</v>
      </c>
    </row>
    <row r="58" spans="1:23" ht="12" customHeight="1">
      <c r="A58" s="214" t="s">
        <v>9</v>
      </c>
      <c r="B58" s="230">
        <v>21</v>
      </c>
      <c r="C58" s="230">
        <v>20</v>
      </c>
      <c r="D58" s="230">
        <v>19.100000000000001</v>
      </c>
      <c r="E58" s="186">
        <v>19.600000000000001</v>
      </c>
      <c r="F58" s="186">
        <v>19.7</v>
      </c>
      <c r="G58" s="186">
        <v>21.413927169637169</v>
      </c>
      <c r="H58" s="186">
        <v>22.114135592555023</v>
      </c>
      <c r="I58" s="186">
        <v>22.418920113696824</v>
      </c>
      <c r="J58" s="186">
        <v>23.23158730980192</v>
      </c>
      <c r="K58" s="186">
        <v>22.432930486399378</v>
      </c>
      <c r="L58" s="186">
        <v>21.429967895642882</v>
      </c>
      <c r="M58" s="212">
        <v>22.279977311860176</v>
      </c>
      <c r="N58" s="317">
        <v>23.391164090084057</v>
      </c>
      <c r="O58" s="212">
        <v>22.923738891714713</v>
      </c>
      <c r="P58" s="212">
        <v>22.714249505841348</v>
      </c>
      <c r="Q58" s="212">
        <v>23.324074886086972</v>
      </c>
      <c r="R58" s="212">
        <v>22.671081682331192</v>
      </c>
      <c r="S58" s="212">
        <v>21.148018291219515</v>
      </c>
      <c r="T58" s="212">
        <v>19.913429804530804</v>
      </c>
      <c r="U58" s="212">
        <v>19.646389939143805</v>
      </c>
      <c r="V58" s="212">
        <v>18.648007752724798</v>
      </c>
      <c r="W58" s="212">
        <v>17.873860768070251</v>
      </c>
    </row>
    <row r="59" spans="1:23" ht="12" customHeight="1">
      <c r="A59" s="214" t="s">
        <v>10</v>
      </c>
      <c r="B59" s="230">
        <v>10.7</v>
      </c>
      <c r="C59" s="230">
        <v>9.3000000000000007</v>
      </c>
      <c r="D59" s="230">
        <v>8.6999999999999993</v>
      </c>
      <c r="E59" s="186">
        <v>8.5</v>
      </c>
      <c r="F59" s="186">
        <v>9</v>
      </c>
      <c r="G59" s="186">
        <v>10.207362560231715</v>
      </c>
      <c r="H59" s="186">
        <v>10.94629213141441</v>
      </c>
      <c r="I59" s="186">
        <v>10.812143458881343</v>
      </c>
      <c r="J59" s="186">
        <v>11.236606462319418</v>
      </c>
      <c r="K59" s="186">
        <v>10.60203793445827</v>
      </c>
      <c r="L59" s="186">
        <v>10.599520446280863</v>
      </c>
      <c r="M59" s="212">
        <v>11.389397175359937</v>
      </c>
      <c r="N59" s="212">
        <v>11.9437514024638</v>
      </c>
      <c r="O59" s="212">
        <v>11.629303498734634</v>
      </c>
      <c r="P59" s="212">
        <v>11.704216575864159</v>
      </c>
      <c r="Q59" s="212">
        <v>11.970814122113369</v>
      </c>
      <c r="R59" s="212">
        <v>11.804092947014972</v>
      </c>
      <c r="S59" s="212">
        <v>11.29975421805271</v>
      </c>
      <c r="T59" s="212">
        <v>10.556597047524461</v>
      </c>
      <c r="U59" s="212">
        <v>9.9510599440749932</v>
      </c>
      <c r="V59" s="212">
        <v>9.4153392895557975</v>
      </c>
      <c r="W59" s="212">
        <v>8.8394469016417982</v>
      </c>
    </row>
    <row r="60" spans="1:23" ht="12" customHeight="1">
      <c r="A60" s="214" t="s">
        <v>23</v>
      </c>
      <c r="B60" s="230">
        <v>12.6</v>
      </c>
      <c r="C60" s="230">
        <v>11.9</v>
      </c>
      <c r="D60" s="230">
        <v>11.6</v>
      </c>
      <c r="E60" s="186">
        <v>11.5</v>
      </c>
      <c r="F60" s="186">
        <v>11.8</v>
      </c>
      <c r="G60" s="186">
        <v>13.496522581403319</v>
      </c>
      <c r="H60" s="186">
        <v>14.672328777358864</v>
      </c>
      <c r="I60" s="186">
        <v>15.113747687292181</v>
      </c>
      <c r="J60" s="186">
        <v>15.526996280061573</v>
      </c>
      <c r="K60" s="186">
        <v>14.97051608450642</v>
      </c>
      <c r="L60" s="186">
        <v>14.430635418683352</v>
      </c>
      <c r="M60" s="212">
        <v>15.31395649738646</v>
      </c>
      <c r="N60" s="212">
        <v>16.504217985315751</v>
      </c>
      <c r="O60" s="212">
        <v>16.317002682794492</v>
      </c>
      <c r="P60" s="212">
        <v>16.542248797299134</v>
      </c>
      <c r="Q60" s="212">
        <v>17.555271560513795</v>
      </c>
      <c r="R60" s="212">
        <v>16.666893605808745</v>
      </c>
      <c r="S60" s="212">
        <v>15.800867601917915</v>
      </c>
      <c r="T60" s="212">
        <v>15.372385233210531</v>
      </c>
      <c r="U60" s="212">
        <v>15.509397794178955</v>
      </c>
      <c r="V60" s="212">
        <v>15.225413884729283</v>
      </c>
      <c r="W60" s="212">
        <v>14.399334557127744</v>
      </c>
    </row>
    <row r="61" spans="1:23" ht="12" customHeight="1">
      <c r="A61" s="214" t="s">
        <v>11</v>
      </c>
      <c r="B61" s="230">
        <v>22.3</v>
      </c>
      <c r="C61" s="230">
        <v>21</v>
      </c>
      <c r="D61" s="230">
        <v>19.8</v>
      </c>
      <c r="E61" s="186">
        <v>20</v>
      </c>
      <c r="F61" s="186">
        <v>20.7</v>
      </c>
      <c r="G61" s="186">
        <v>21.9431256796173</v>
      </c>
      <c r="H61" s="186">
        <v>22.194056667020917</v>
      </c>
      <c r="I61" s="186">
        <v>22.642976681836181</v>
      </c>
      <c r="J61" s="186">
        <v>23.037964614435619</v>
      </c>
      <c r="K61" s="186">
        <v>21.935535642669493</v>
      </c>
      <c r="L61" s="186">
        <v>20.80084547886533</v>
      </c>
      <c r="M61" s="212">
        <v>21.438886709766809</v>
      </c>
      <c r="N61" s="212">
        <v>22.560926858938235</v>
      </c>
      <c r="O61" s="212">
        <v>22.191963513994111</v>
      </c>
      <c r="P61" s="212">
        <v>22.24150369546329</v>
      </c>
      <c r="Q61" s="212">
        <v>22.759771479899694</v>
      </c>
      <c r="R61" s="212">
        <v>22.179408391742331</v>
      </c>
      <c r="S61" s="212">
        <v>20.75159781908334</v>
      </c>
      <c r="T61" s="212">
        <v>19.549102929067775</v>
      </c>
      <c r="U61" s="212">
        <v>18.495406702432316</v>
      </c>
      <c r="V61" s="212">
        <v>17.921724195667842</v>
      </c>
      <c r="W61" s="212">
        <v>17.423995955945834</v>
      </c>
    </row>
    <row r="62" spans="1:23" ht="12" customHeight="1">
      <c r="A62" s="214" t="s">
        <v>12</v>
      </c>
      <c r="B62" s="230">
        <v>18.3</v>
      </c>
      <c r="C62" s="230">
        <v>17</v>
      </c>
      <c r="D62" s="230">
        <v>15.9</v>
      </c>
      <c r="E62" s="186">
        <v>16</v>
      </c>
      <c r="F62" s="186">
        <v>16.399999999999999</v>
      </c>
      <c r="G62" s="186">
        <v>16.801741907743665</v>
      </c>
      <c r="H62" s="186">
        <v>17.510573689060354</v>
      </c>
      <c r="I62" s="186">
        <v>17.730914758218503</v>
      </c>
      <c r="J62" s="186">
        <v>18.287825893646016</v>
      </c>
      <c r="K62" s="186">
        <v>17.05939744874302</v>
      </c>
      <c r="L62" s="186">
        <v>16.049610918745007</v>
      </c>
      <c r="M62" s="212">
        <v>16.801588620683727</v>
      </c>
      <c r="N62" s="212">
        <v>17.891801382260468</v>
      </c>
      <c r="O62" s="212">
        <v>17.969206058190547</v>
      </c>
      <c r="P62" s="212">
        <v>17.575568075511985</v>
      </c>
      <c r="Q62" s="212">
        <v>17.694613764336701</v>
      </c>
      <c r="R62" s="212">
        <v>17.243271073125541</v>
      </c>
      <c r="S62" s="212">
        <v>15.928530934799715</v>
      </c>
      <c r="T62" s="212">
        <v>14.59869423693568</v>
      </c>
      <c r="U62" s="212">
        <v>12.416023526308937</v>
      </c>
      <c r="V62" s="212">
        <v>12.110951491409837</v>
      </c>
      <c r="W62" s="212">
        <v>11.481736281513173</v>
      </c>
    </row>
    <row r="63" spans="1:23" ht="12" customHeight="1">
      <c r="A63" s="214" t="s">
        <v>13</v>
      </c>
      <c r="B63" s="230">
        <v>13.8</v>
      </c>
      <c r="C63" s="230">
        <v>13.1</v>
      </c>
      <c r="D63" s="230">
        <v>12.7</v>
      </c>
      <c r="E63" s="186">
        <v>12.9</v>
      </c>
      <c r="F63" s="186">
        <v>13.4</v>
      </c>
      <c r="G63" s="186">
        <v>14.108619732376482</v>
      </c>
      <c r="H63" s="186">
        <v>15.538024212276566</v>
      </c>
      <c r="I63" s="186">
        <v>15.898286373924469</v>
      </c>
      <c r="J63" s="186">
        <v>17.013183922255507</v>
      </c>
      <c r="K63" s="186">
        <v>16.295944580852773</v>
      </c>
      <c r="L63" s="186">
        <v>15.761623994221944</v>
      </c>
      <c r="M63" s="212">
        <v>17.621729012967311</v>
      </c>
      <c r="N63" s="212">
        <v>18.60015166281962</v>
      </c>
      <c r="O63" s="212">
        <v>18.444512633167886</v>
      </c>
      <c r="P63" s="212">
        <v>18.617064505556762</v>
      </c>
      <c r="Q63" s="212">
        <v>19.184202252466221</v>
      </c>
      <c r="R63" s="212">
        <v>18.852568316358635</v>
      </c>
      <c r="S63" s="212">
        <v>17.954733361427746</v>
      </c>
      <c r="T63" s="212">
        <v>16.485509939457664</v>
      </c>
      <c r="U63" s="212">
        <v>15.847129724603173</v>
      </c>
      <c r="V63" s="212">
        <v>15.7343462929599</v>
      </c>
      <c r="W63" s="212">
        <v>15.223033538580811</v>
      </c>
    </row>
    <row r="64" spans="1:23" ht="12" customHeight="1">
      <c r="A64" s="214" t="s">
        <v>14</v>
      </c>
      <c r="B64" s="230">
        <v>19.2</v>
      </c>
      <c r="C64" s="230">
        <v>18.5</v>
      </c>
      <c r="D64" s="230">
        <v>17.100000000000001</v>
      </c>
      <c r="E64" s="186">
        <v>17</v>
      </c>
      <c r="F64" s="186">
        <v>17.600000000000001</v>
      </c>
      <c r="G64" s="186">
        <v>19.003161377447313</v>
      </c>
      <c r="H64" s="186">
        <v>19.425728727542094</v>
      </c>
      <c r="I64" s="186">
        <v>19.932942422247844</v>
      </c>
      <c r="J64" s="186">
        <v>20.319550055050456</v>
      </c>
      <c r="K64" s="186">
        <v>19.466513169954457</v>
      </c>
      <c r="L64" s="186">
        <v>18.687304982254602</v>
      </c>
      <c r="M64" s="212">
        <v>19.296413986001323</v>
      </c>
      <c r="N64" s="212">
        <v>20.655463468256336</v>
      </c>
      <c r="O64" s="212">
        <v>20.955246591256063</v>
      </c>
      <c r="P64" s="212">
        <v>21.239098665376087</v>
      </c>
      <c r="Q64" s="212">
        <v>21.682905331654119</v>
      </c>
      <c r="R64" s="212">
        <v>20.940041999163224</v>
      </c>
      <c r="S64" s="212">
        <v>19.275109881988168</v>
      </c>
      <c r="T64" s="212">
        <v>17.805188247262123</v>
      </c>
      <c r="U64" s="212">
        <v>17.768607501081942</v>
      </c>
      <c r="V64" s="212">
        <v>17.331856847530673</v>
      </c>
      <c r="W64" s="212">
        <v>16.761302718717698</v>
      </c>
    </row>
    <row r="65" spans="1:23" ht="12" customHeight="1">
      <c r="A65" s="214" t="s">
        <v>15</v>
      </c>
      <c r="B65" s="230">
        <v>13.2</v>
      </c>
      <c r="C65" s="230">
        <v>12.8</v>
      </c>
      <c r="D65" s="230">
        <v>12.5</v>
      </c>
      <c r="E65" s="186">
        <v>12.3</v>
      </c>
      <c r="F65" s="186">
        <v>12.1</v>
      </c>
      <c r="G65" s="186">
        <v>13.313447470494211</v>
      </c>
      <c r="H65" s="186">
        <v>14.969931037097863</v>
      </c>
      <c r="I65" s="186">
        <v>15.394659994762398</v>
      </c>
      <c r="J65" s="186">
        <v>16.345829442513207</v>
      </c>
      <c r="K65" s="186">
        <v>15.694891154128406</v>
      </c>
      <c r="L65" s="186">
        <v>15.129124343438189</v>
      </c>
      <c r="M65" s="212">
        <v>15.913979959521424</v>
      </c>
      <c r="N65" s="212">
        <v>17.176198584186984</v>
      </c>
      <c r="O65" s="212">
        <v>17.231358630609964</v>
      </c>
      <c r="P65" s="212">
        <v>17.59430450420049</v>
      </c>
      <c r="Q65" s="212">
        <v>18.371895635491001</v>
      </c>
      <c r="R65" s="212">
        <v>17.718108060459791</v>
      </c>
      <c r="S65" s="212">
        <v>16.205564920201091</v>
      </c>
      <c r="T65" s="212">
        <v>14.901805690129532</v>
      </c>
      <c r="U65" s="212">
        <v>15.199195733009867</v>
      </c>
      <c r="V65" s="212">
        <v>14.549721386575273</v>
      </c>
      <c r="W65" s="212">
        <v>14.184798233638988</v>
      </c>
    </row>
    <row r="66" spans="1:23" ht="12" customHeight="1">
      <c r="A66" s="214" t="s">
        <v>5</v>
      </c>
      <c r="B66" s="230">
        <v>17.5</v>
      </c>
      <c r="C66" s="230">
        <v>15.7</v>
      </c>
      <c r="D66" s="230">
        <v>14.6</v>
      </c>
      <c r="E66" s="186">
        <v>15</v>
      </c>
      <c r="F66" s="186">
        <v>15.1</v>
      </c>
      <c r="G66" s="186">
        <v>16.554606688294538</v>
      </c>
      <c r="H66" s="186">
        <v>17.759504638960504</v>
      </c>
      <c r="I66" s="186">
        <v>17.850325134075433</v>
      </c>
      <c r="J66" s="186">
        <v>18.98211505400106</v>
      </c>
      <c r="K66" s="186">
        <v>17.716548304360337</v>
      </c>
      <c r="L66" s="186">
        <v>16.981711821915795</v>
      </c>
      <c r="M66" s="212">
        <v>18.023047397463809</v>
      </c>
      <c r="N66" s="212">
        <v>18.815644093548002</v>
      </c>
      <c r="O66" s="212">
        <v>18.692703366024066</v>
      </c>
      <c r="P66" s="212">
        <v>18.621996307663167</v>
      </c>
      <c r="Q66" s="212">
        <v>19.287993008077677</v>
      </c>
      <c r="R66" s="212">
        <v>18.595755082563922</v>
      </c>
      <c r="S66" s="212">
        <v>17.247004879899073</v>
      </c>
      <c r="T66" s="212">
        <v>15.892255243526337</v>
      </c>
      <c r="U66" s="212">
        <v>14.251772144256696</v>
      </c>
      <c r="V66" s="212">
        <v>13.702628352759556</v>
      </c>
      <c r="W66" s="212">
        <v>13.191777988968386</v>
      </c>
    </row>
    <row r="67" spans="1:23" ht="12" customHeight="1">
      <c r="A67" s="214" t="s">
        <v>16</v>
      </c>
      <c r="B67" s="230">
        <v>14.6</v>
      </c>
      <c r="C67" s="230">
        <v>13.5</v>
      </c>
      <c r="D67" s="230">
        <v>13</v>
      </c>
      <c r="E67" s="186">
        <v>13.2</v>
      </c>
      <c r="F67" s="186">
        <v>13.8</v>
      </c>
      <c r="G67" s="186">
        <v>14.561039415055021</v>
      </c>
      <c r="H67" s="186">
        <v>16.329435271586849</v>
      </c>
      <c r="I67" s="186">
        <v>16.985540820301235</v>
      </c>
      <c r="J67" s="186">
        <v>17.855175790336119</v>
      </c>
      <c r="K67" s="186">
        <v>16.765267868650238</v>
      </c>
      <c r="L67" s="186">
        <v>16.123129628045959</v>
      </c>
      <c r="M67" s="212">
        <v>17.030257317927681</v>
      </c>
      <c r="N67" s="212">
        <v>17.908851353990507</v>
      </c>
      <c r="O67" s="212">
        <v>17.784184632957441</v>
      </c>
      <c r="P67" s="212">
        <v>17.524565555967762</v>
      </c>
      <c r="Q67" s="212">
        <v>18.216101805558026</v>
      </c>
      <c r="R67" s="212">
        <v>17.599155426971713</v>
      </c>
      <c r="S67" s="212">
        <v>16.445889841856694</v>
      </c>
      <c r="T67" s="212">
        <v>15.448638294217542</v>
      </c>
      <c r="U67" s="212">
        <v>15.500944022727282</v>
      </c>
      <c r="V67" s="212">
        <v>15.008910606027881</v>
      </c>
      <c r="W67" s="212">
        <v>14.476299071259383</v>
      </c>
    </row>
    <row r="68" spans="1:23" ht="12" customHeight="1">
      <c r="A68" s="214" t="s">
        <v>17</v>
      </c>
      <c r="B68" s="230">
        <v>20.5</v>
      </c>
      <c r="C68" s="230">
        <v>20.100000000000001</v>
      </c>
      <c r="D68" s="230">
        <v>18.899999999999999</v>
      </c>
      <c r="E68" s="186">
        <v>19.100000000000001</v>
      </c>
      <c r="F68" s="186">
        <v>20.3</v>
      </c>
      <c r="G68" s="186">
        <v>21.60729991748854</v>
      </c>
      <c r="H68" s="186">
        <v>22.309973189408385</v>
      </c>
      <c r="I68" s="186">
        <v>23.036902376890307</v>
      </c>
      <c r="J68" s="186">
        <v>23.535801976542814</v>
      </c>
      <c r="K68" s="186">
        <v>22.163848350856117</v>
      </c>
      <c r="L68" s="186">
        <v>21.213345399395116</v>
      </c>
      <c r="M68" s="212">
        <v>21.804008903192436</v>
      </c>
      <c r="N68" s="212">
        <v>22.595695750596747</v>
      </c>
      <c r="O68" s="212">
        <v>21.622352526082057</v>
      </c>
      <c r="P68" s="212">
        <v>21.255252735770807</v>
      </c>
      <c r="Q68" s="212">
        <v>21.863028472073552</v>
      </c>
      <c r="R68" s="212">
        <v>21.22706525686079</v>
      </c>
      <c r="S68" s="212">
        <v>19.82227085276137</v>
      </c>
      <c r="T68" s="212">
        <v>18.575294037031352</v>
      </c>
      <c r="U68" s="212">
        <v>18.064307473058953</v>
      </c>
      <c r="V68" s="212">
        <v>17.051193523941489</v>
      </c>
      <c r="W68" s="212">
        <v>16.123157003735226</v>
      </c>
    </row>
    <row r="69" spans="1:23" ht="12" customHeight="1">
      <c r="A69" s="214" t="s">
        <v>24</v>
      </c>
      <c r="B69" s="230">
        <v>26.6</v>
      </c>
      <c r="C69" s="230">
        <v>25.4</v>
      </c>
      <c r="D69" s="230">
        <v>24.4</v>
      </c>
      <c r="E69" s="186">
        <v>25.1</v>
      </c>
      <c r="F69" s="186">
        <v>25.9</v>
      </c>
      <c r="G69" s="186">
        <v>27.62327723022241</v>
      </c>
      <c r="H69" s="186">
        <v>28.085446107580591</v>
      </c>
      <c r="I69" s="186">
        <v>28.661772475860275</v>
      </c>
      <c r="J69" s="186">
        <v>28.992707777726839</v>
      </c>
      <c r="K69" s="186">
        <v>27.57774521796734</v>
      </c>
      <c r="L69" s="186">
        <v>26.678081956185384</v>
      </c>
      <c r="M69" s="212">
        <v>27.603925714660122</v>
      </c>
      <c r="N69" s="212">
        <v>28.437888282583263</v>
      </c>
      <c r="O69" s="212">
        <v>28.092890238227518</v>
      </c>
      <c r="P69" s="212">
        <v>27.646043419312143</v>
      </c>
      <c r="Q69" s="212">
        <v>27.969432806158856</v>
      </c>
      <c r="R69" s="212">
        <v>27.399940157699149</v>
      </c>
      <c r="S69" s="212">
        <v>25.808370107162499</v>
      </c>
      <c r="T69" s="212">
        <v>24.150746128963512</v>
      </c>
      <c r="U69" s="212">
        <v>23.87408127972342</v>
      </c>
      <c r="V69" s="212">
        <v>23.266196932904137</v>
      </c>
      <c r="W69" s="212">
        <v>22.32366534888213</v>
      </c>
    </row>
    <row r="70" spans="1:23" ht="12" customHeight="1">
      <c r="A70" s="214" t="s">
        <v>28</v>
      </c>
      <c r="B70" s="230">
        <v>26.4</v>
      </c>
      <c r="C70" s="230">
        <v>25</v>
      </c>
      <c r="D70" s="230">
        <v>23.1</v>
      </c>
      <c r="E70" s="186">
        <v>23.3</v>
      </c>
      <c r="F70" s="186">
        <v>23.4</v>
      </c>
      <c r="G70" s="186">
        <v>24.824204970293394</v>
      </c>
      <c r="H70" s="186">
        <v>25.604158693867145</v>
      </c>
      <c r="I70" s="186">
        <v>25.661791164102993</v>
      </c>
      <c r="J70" s="186">
        <v>26.10913129190034</v>
      </c>
      <c r="K70" s="186">
        <v>24.278840662986447</v>
      </c>
      <c r="L70" s="186">
        <v>23.22587636805865</v>
      </c>
      <c r="M70" s="212">
        <v>23.534907470394142</v>
      </c>
      <c r="N70" s="212">
        <v>24.201867440309027</v>
      </c>
      <c r="O70" s="212">
        <v>24.069817654387958</v>
      </c>
      <c r="P70" s="212">
        <v>23.747056080602739</v>
      </c>
      <c r="Q70" s="212">
        <v>24.260283877951306</v>
      </c>
      <c r="R70" s="212">
        <v>23.303069719583494</v>
      </c>
      <c r="S70" s="212">
        <v>21.739570257413174</v>
      </c>
      <c r="T70" s="212">
        <v>20.221481332032294</v>
      </c>
      <c r="U70" s="212">
        <v>19.269904779578805</v>
      </c>
      <c r="V70" s="212">
        <v>18.595331002716964</v>
      </c>
      <c r="W70" s="212">
        <v>17.886624186952517</v>
      </c>
    </row>
    <row r="71" spans="1:23" ht="12" customHeight="1">
      <c r="A71" s="214" t="s">
        <v>42</v>
      </c>
      <c r="B71" s="230">
        <v>34.1</v>
      </c>
      <c r="C71" s="230">
        <v>32.200000000000003</v>
      </c>
      <c r="D71" s="230">
        <v>30.9</v>
      </c>
      <c r="E71" s="186">
        <v>31.4</v>
      </c>
      <c r="F71" s="186">
        <v>32.4</v>
      </c>
      <c r="G71" s="186">
        <v>31.981210631838643</v>
      </c>
      <c r="H71" s="186">
        <v>32.278172319140666</v>
      </c>
      <c r="I71" s="186">
        <v>32.341946189737229</v>
      </c>
      <c r="J71" s="186">
        <v>31.512971924235096</v>
      </c>
      <c r="K71" s="186">
        <v>29.25384339826287</v>
      </c>
      <c r="L71" s="186">
        <v>27.849544045194751</v>
      </c>
      <c r="M71" s="212">
        <v>29.168897088753599</v>
      </c>
      <c r="N71" s="212">
        <v>30.305406456988432</v>
      </c>
      <c r="O71" s="212">
        <v>29.986360194030798</v>
      </c>
      <c r="P71" s="212">
        <v>29.959950316136652</v>
      </c>
      <c r="Q71" s="212">
        <v>30.044684031712158</v>
      </c>
      <c r="R71" s="212">
        <v>29.421855153571698</v>
      </c>
      <c r="S71" s="212">
        <v>28.243053301590283</v>
      </c>
      <c r="T71" s="212">
        <v>25.863716423543977</v>
      </c>
      <c r="U71" s="212">
        <v>24.061231304828439</v>
      </c>
      <c r="V71" s="212">
        <v>23.309645525178986</v>
      </c>
      <c r="W71" s="212">
        <v>22.122748729512828</v>
      </c>
    </row>
    <row r="72" spans="1:23" ht="12" customHeight="1">
      <c r="A72" s="214" t="s">
        <v>18</v>
      </c>
      <c r="B72" s="230">
        <v>24.5</v>
      </c>
      <c r="C72" s="230">
        <v>23.2</v>
      </c>
      <c r="D72" s="230">
        <v>22.2</v>
      </c>
      <c r="E72" s="186">
        <v>22.5</v>
      </c>
      <c r="F72" s="186">
        <v>22.9</v>
      </c>
      <c r="G72" s="186">
        <v>24.501142268855457</v>
      </c>
      <c r="H72" s="186">
        <v>25.562512875967542</v>
      </c>
      <c r="I72" s="186">
        <v>25.637560444846702</v>
      </c>
      <c r="J72" s="186">
        <v>26.073179975213318</v>
      </c>
      <c r="K72" s="186">
        <v>24.451789470333452</v>
      </c>
      <c r="L72" s="186">
        <v>22.973141851797681</v>
      </c>
      <c r="M72" s="212">
        <v>23.401204537091065</v>
      </c>
      <c r="N72" s="212">
        <v>24.121234778211736</v>
      </c>
      <c r="O72" s="212">
        <v>23.567465901442517</v>
      </c>
      <c r="P72" s="212">
        <v>23.357471342110699</v>
      </c>
      <c r="Q72" s="212">
        <v>24.116743581177531</v>
      </c>
      <c r="R72" s="212">
        <v>23.638917224471474</v>
      </c>
      <c r="S72" s="212">
        <v>22.023738544386166</v>
      </c>
      <c r="T72" s="212">
        <v>20.489368672876783</v>
      </c>
      <c r="U72" s="212">
        <v>19.69374364555512</v>
      </c>
      <c r="V72" s="212">
        <v>18.508275127674022</v>
      </c>
      <c r="W72" s="212">
        <v>17.605383779995893</v>
      </c>
    </row>
    <row r="73" spans="1:23" ht="12" customHeight="1">
      <c r="A73" s="214" t="s">
        <v>19</v>
      </c>
      <c r="B73" s="230">
        <v>11.6</v>
      </c>
      <c r="C73" s="230">
        <v>10.8</v>
      </c>
      <c r="D73" s="230">
        <v>9.9</v>
      </c>
      <c r="E73" s="186">
        <v>10.199999999999999</v>
      </c>
      <c r="F73" s="186">
        <v>10.5</v>
      </c>
      <c r="G73" s="186">
        <v>11.464646922357172</v>
      </c>
      <c r="H73" s="186">
        <v>11.948407584193884</v>
      </c>
      <c r="I73" s="186">
        <v>12.037897144433659</v>
      </c>
      <c r="J73" s="186">
        <v>12.933361983200994</v>
      </c>
      <c r="K73" s="186">
        <v>12.111890106069348</v>
      </c>
      <c r="L73" s="186">
        <v>11.835124609701467</v>
      </c>
      <c r="M73" s="212">
        <v>12.263175875645235</v>
      </c>
      <c r="N73" s="212">
        <v>12.873425360602422</v>
      </c>
      <c r="O73" s="212">
        <v>12.648294669577934</v>
      </c>
      <c r="P73" s="212">
        <v>12.919703586602887</v>
      </c>
      <c r="Q73" s="212">
        <v>13.316492741708796</v>
      </c>
      <c r="R73" s="212">
        <v>13.167585657895442</v>
      </c>
      <c r="S73" s="212">
        <v>12.551500444123612</v>
      </c>
      <c r="T73" s="212">
        <v>11.986709274023527</v>
      </c>
      <c r="U73" s="212">
        <v>11.463784216779301</v>
      </c>
      <c r="V73" s="212">
        <v>11.203070358750139</v>
      </c>
      <c r="W73" s="212">
        <v>11.15530265093839</v>
      </c>
    </row>
    <row r="74" spans="1:23" ht="12" customHeight="1">
      <c r="A74" s="214" t="s">
        <v>20</v>
      </c>
      <c r="B74" s="230">
        <v>9.9</v>
      </c>
      <c r="C74" s="230">
        <v>9.4</v>
      </c>
      <c r="D74" s="230">
        <v>8.8000000000000007</v>
      </c>
      <c r="E74" s="186">
        <v>9.1</v>
      </c>
      <c r="F74" s="186">
        <v>9.1</v>
      </c>
      <c r="G74" s="186">
        <v>10.461139160729664</v>
      </c>
      <c r="H74" s="186">
        <v>11.212847421691926</v>
      </c>
      <c r="I74" s="186">
        <v>11.344937575878793</v>
      </c>
      <c r="J74" s="186">
        <v>11.735116448071427</v>
      </c>
      <c r="K74" s="186">
        <v>11.417331575087978</v>
      </c>
      <c r="L74" s="186">
        <v>10.763965783444828</v>
      </c>
      <c r="M74" s="212">
        <v>11.41745924104846</v>
      </c>
      <c r="N74" s="212">
        <v>12.247971431473101</v>
      </c>
      <c r="O74" s="212">
        <v>12.082488809909085</v>
      </c>
      <c r="P74" s="212">
        <v>12.32195803960934</v>
      </c>
      <c r="Q74" s="212">
        <v>13.262430493429353</v>
      </c>
      <c r="R74" s="212">
        <v>13.369070950320266</v>
      </c>
      <c r="S74" s="212">
        <v>12.772652572037742</v>
      </c>
      <c r="T74" s="212">
        <v>12.048290831340806</v>
      </c>
      <c r="U74" s="212">
        <v>11.369346826025065</v>
      </c>
      <c r="V74" s="212">
        <v>11.055740477467021</v>
      </c>
      <c r="W74" s="212">
        <v>11.103408226340349</v>
      </c>
    </row>
    <row r="75" spans="1:23" ht="12" customHeight="1">
      <c r="A75" s="214" t="s">
        <v>40</v>
      </c>
      <c r="B75" s="230">
        <v>9.8000000000000007</v>
      </c>
      <c r="C75" s="230">
        <v>9.1</v>
      </c>
      <c r="D75" s="230">
        <v>8.4</v>
      </c>
      <c r="E75" s="186">
        <v>8.6</v>
      </c>
      <c r="F75" s="186">
        <v>8.9</v>
      </c>
      <c r="G75" s="186">
        <v>9.9282312870534977</v>
      </c>
      <c r="H75" s="186">
        <v>10.923792863816084</v>
      </c>
      <c r="I75" s="186">
        <v>11.356841182572898</v>
      </c>
      <c r="J75" s="186">
        <v>12.10974138480112</v>
      </c>
      <c r="K75" s="186">
        <v>11.262811864924281</v>
      </c>
      <c r="L75" s="186">
        <v>10.411963924495861</v>
      </c>
      <c r="M75" s="212">
        <v>11.086782637734093</v>
      </c>
      <c r="N75" s="212">
        <v>12.014040846837295</v>
      </c>
      <c r="O75" s="212">
        <v>11.71336708917314</v>
      </c>
      <c r="P75" s="212">
        <v>11.650151835676711</v>
      </c>
      <c r="Q75" s="212">
        <v>12.166766784478778</v>
      </c>
      <c r="R75" s="212">
        <v>12.130242738435305</v>
      </c>
      <c r="S75" s="212">
        <v>11.661776870999612</v>
      </c>
      <c r="T75" s="212">
        <v>10.909008375664071</v>
      </c>
      <c r="U75" s="212">
        <v>9.3659280111115759</v>
      </c>
      <c r="V75" s="212">
        <v>9.5239659000160941</v>
      </c>
      <c r="W75" s="212">
        <v>9.4221734209344099</v>
      </c>
    </row>
    <row r="76" spans="1:23" ht="12" customHeight="1">
      <c r="A76" s="214" t="s">
        <v>41</v>
      </c>
      <c r="B76" s="230">
        <v>8.4</v>
      </c>
      <c r="C76" s="230">
        <v>7.9</v>
      </c>
      <c r="D76" s="230">
        <v>7.1</v>
      </c>
      <c r="E76" s="186">
        <v>7.2</v>
      </c>
      <c r="F76" s="186">
        <v>7.3</v>
      </c>
      <c r="G76" s="186">
        <v>8.3835168829397517</v>
      </c>
      <c r="H76" s="186">
        <v>9.4062680312883433</v>
      </c>
      <c r="I76" s="186">
        <v>9.6712706310740639</v>
      </c>
      <c r="J76" s="186">
        <v>9.9082683050141913</v>
      </c>
      <c r="K76" s="186">
        <v>9.4240094516855244</v>
      </c>
      <c r="L76" s="186">
        <v>8.7660616822020287</v>
      </c>
      <c r="M76" s="212">
        <v>9.3261358501467875</v>
      </c>
      <c r="N76" s="212">
        <v>10.180190607091298</v>
      </c>
      <c r="O76" s="212">
        <v>10.049886466873231</v>
      </c>
      <c r="P76" s="212">
        <v>9.7956810759401201</v>
      </c>
      <c r="Q76" s="212">
        <v>10.007566493514609</v>
      </c>
      <c r="R76" s="212">
        <v>9.9848954395536555</v>
      </c>
      <c r="S76" s="212">
        <v>9.4491247477632943</v>
      </c>
      <c r="T76" s="212">
        <v>8.9223272748289997</v>
      </c>
      <c r="U76" s="212">
        <v>7.8749938575290894</v>
      </c>
      <c r="V76" s="212">
        <v>7.6261042246224324</v>
      </c>
      <c r="W76" s="212">
        <v>7.6911142518374493</v>
      </c>
    </row>
    <row r="77" spans="1:23" s="33" customFormat="1" ht="15" customHeight="1">
      <c r="A77" s="179" t="s">
        <v>21</v>
      </c>
      <c r="B77" s="231">
        <v>18.899999999999999</v>
      </c>
      <c r="C77" s="231">
        <v>17.8</v>
      </c>
      <c r="D77" s="231">
        <v>16.899999999999999</v>
      </c>
      <c r="E77" s="187">
        <v>17.2</v>
      </c>
      <c r="F77" s="187">
        <v>17.600000000000001</v>
      </c>
      <c r="G77" s="187">
        <v>18.922859824461057</v>
      </c>
      <c r="H77" s="187">
        <v>19.736024969635206</v>
      </c>
      <c r="I77" s="187">
        <v>20.055732319204711</v>
      </c>
      <c r="J77" s="187">
        <v>20.65559485022926</v>
      </c>
      <c r="K77" s="187">
        <v>19.552039050904636</v>
      </c>
      <c r="L77" s="187">
        <v>18.682475871009462</v>
      </c>
      <c r="M77" s="213">
        <v>19.44007584324574</v>
      </c>
      <c r="N77" s="213">
        <v>20.404106565572494</v>
      </c>
      <c r="O77" s="213">
        <v>20.1610000054078</v>
      </c>
      <c r="P77" s="213">
        <v>20.092766978283247</v>
      </c>
      <c r="Q77" s="213">
        <v>20.623694538136</v>
      </c>
      <c r="R77" s="213">
        <v>20.100887882012675</v>
      </c>
      <c r="S77" s="213">
        <v>18.820938771980199</v>
      </c>
      <c r="T77" s="213">
        <v>17.573107755904946</v>
      </c>
      <c r="U77" s="213">
        <v>16.639210227476635</v>
      </c>
      <c r="V77" s="213">
        <v>16.041940372009496</v>
      </c>
      <c r="W77" s="213">
        <v>15.458787270391925</v>
      </c>
    </row>
    <row r="78" spans="1:23" s="113" customFormat="1" ht="9" customHeight="1">
      <c r="A78" s="112" t="s">
        <v>117</v>
      </c>
      <c r="B78" s="112"/>
      <c r="C78" s="112"/>
      <c r="D78" s="112"/>
      <c r="E78" s="112"/>
      <c r="F78" s="112"/>
      <c r="G78" s="112"/>
      <c r="H78" s="112"/>
      <c r="I78" s="112"/>
      <c r="J78" s="112"/>
      <c r="K78" s="112"/>
      <c r="L78" s="112"/>
      <c r="M78" s="112"/>
      <c r="N78" s="112"/>
      <c r="O78" s="112"/>
      <c r="P78" s="112"/>
      <c r="Q78" s="112"/>
      <c r="R78" s="112"/>
      <c r="S78" s="112"/>
      <c r="T78" s="112"/>
      <c r="U78" s="112"/>
      <c r="V78" s="112"/>
      <c r="W78" s="112"/>
    </row>
    <row r="79" spans="1:23" s="113" customFormat="1" ht="9" customHeight="1">
      <c r="A79" s="297" t="s">
        <v>184</v>
      </c>
      <c r="B79" s="112"/>
      <c r="C79" s="112"/>
      <c r="D79" s="112"/>
      <c r="E79" s="112"/>
      <c r="F79" s="112"/>
      <c r="G79" s="112"/>
      <c r="H79" s="112"/>
      <c r="I79" s="112"/>
      <c r="J79" s="112"/>
      <c r="K79" s="112"/>
      <c r="L79" s="112"/>
      <c r="M79" s="112"/>
      <c r="N79" s="297"/>
      <c r="O79" s="297"/>
      <c r="P79" s="297"/>
      <c r="Q79" s="297"/>
      <c r="R79" s="297"/>
      <c r="S79" s="297"/>
      <c r="T79" s="297"/>
      <c r="U79" s="297"/>
      <c r="V79" s="112"/>
      <c r="W79" s="112"/>
    </row>
    <row r="80" spans="1:23" s="111" customFormat="1" ht="9" customHeight="1">
      <c r="A80" s="77" t="s">
        <v>165</v>
      </c>
      <c r="B80" s="115"/>
      <c r="C80" s="115"/>
      <c r="D80" s="115"/>
      <c r="E80" s="115"/>
      <c r="F80" s="115"/>
      <c r="G80" s="115"/>
      <c r="H80" s="115"/>
      <c r="I80" s="115"/>
      <c r="J80" s="115"/>
      <c r="K80" s="115"/>
      <c r="L80" s="115"/>
    </row>
    <row r="81" spans="1:12">
      <c r="B81" s="35"/>
      <c r="C81" s="35"/>
      <c r="D81" s="35"/>
      <c r="E81" s="35"/>
      <c r="F81" s="35"/>
      <c r="G81" s="35"/>
      <c r="H81" s="35"/>
      <c r="I81" s="35"/>
      <c r="J81" s="35"/>
      <c r="K81" s="35"/>
      <c r="L81" s="35"/>
    </row>
    <row r="82" spans="1:12">
      <c r="B82" s="35"/>
      <c r="C82" s="35"/>
      <c r="D82" s="35"/>
      <c r="E82" s="35"/>
      <c r="F82" s="35"/>
      <c r="G82" s="35"/>
      <c r="H82" s="35"/>
      <c r="I82" s="35"/>
      <c r="J82" s="35"/>
      <c r="K82" s="35"/>
      <c r="L82" s="35"/>
    </row>
    <row r="83" spans="1:12">
      <c r="A83" s="33"/>
      <c r="B83" s="35"/>
      <c r="C83" s="35"/>
      <c r="D83" s="35"/>
      <c r="E83" s="35"/>
      <c r="F83" s="35"/>
      <c r="G83" s="35"/>
      <c r="H83" s="35"/>
      <c r="I83" s="35"/>
      <c r="J83" s="35"/>
      <c r="K83" s="35"/>
      <c r="L83" s="35"/>
    </row>
    <row r="84" spans="1:12">
      <c r="B84" s="35"/>
      <c r="C84" s="35"/>
      <c r="D84" s="35"/>
      <c r="E84" s="35"/>
      <c r="F84" s="35"/>
      <c r="G84" s="35"/>
      <c r="H84" s="35"/>
      <c r="I84" s="35"/>
      <c r="J84" s="35"/>
      <c r="K84" s="35"/>
      <c r="L84" s="35"/>
    </row>
    <row r="85" spans="1:12">
      <c r="B85" s="35"/>
      <c r="C85" s="35"/>
      <c r="D85" s="35"/>
      <c r="E85" s="35"/>
      <c r="F85" s="35"/>
      <c r="G85" s="35"/>
      <c r="H85" s="35"/>
      <c r="I85" s="35"/>
      <c r="J85" s="35"/>
      <c r="K85" s="35"/>
      <c r="L85" s="35"/>
    </row>
    <row r="86" spans="1:12">
      <c r="B86" s="35"/>
      <c r="C86" s="35"/>
      <c r="D86" s="35"/>
      <c r="E86" s="35"/>
      <c r="F86" s="35"/>
      <c r="G86" s="35"/>
      <c r="H86" s="35"/>
      <c r="I86" s="35"/>
      <c r="J86" s="35"/>
      <c r="K86" s="35"/>
      <c r="L86" s="35"/>
    </row>
    <row r="87" spans="1:12">
      <c r="B87" s="35"/>
      <c r="C87" s="35"/>
      <c r="D87" s="35"/>
      <c r="E87" s="35"/>
      <c r="F87" s="35"/>
      <c r="G87" s="35"/>
      <c r="H87" s="35"/>
      <c r="I87" s="35"/>
      <c r="J87" s="35"/>
      <c r="K87" s="35"/>
      <c r="L87" s="35"/>
    </row>
    <row r="88" spans="1:12">
      <c r="B88" s="35"/>
      <c r="C88" s="35"/>
      <c r="D88" s="35"/>
      <c r="E88" s="35"/>
      <c r="F88" s="35"/>
      <c r="G88" s="35"/>
      <c r="H88" s="35"/>
      <c r="I88" s="35"/>
      <c r="J88" s="35"/>
      <c r="K88" s="35"/>
      <c r="L88" s="35"/>
    </row>
    <row r="89" spans="1:12">
      <c r="A89" s="33"/>
      <c r="B89" s="35"/>
      <c r="C89" s="35"/>
      <c r="D89" s="35"/>
      <c r="E89" s="35"/>
      <c r="F89" s="35"/>
      <c r="G89" s="35"/>
      <c r="H89" s="35"/>
      <c r="I89" s="35"/>
      <c r="J89" s="35"/>
      <c r="K89" s="35"/>
      <c r="L89" s="35"/>
    </row>
    <row r="90" spans="1:12">
      <c r="B90" s="35"/>
      <c r="C90" s="35"/>
      <c r="D90" s="35"/>
      <c r="E90" s="35"/>
      <c r="F90" s="35"/>
      <c r="G90" s="35"/>
      <c r="H90" s="35"/>
      <c r="I90" s="35"/>
      <c r="J90" s="35"/>
      <c r="K90" s="35"/>
      <c r="L90" s="35"/>
    </row>
    <row r="91" spans="1:12">
      <c r="B91" s="35"/>
      <c r="C91" s="35"/>
      <c r="D91" s="35"/>
      <c r="E91" s="35"/>
      <c r="F91" s="35"/>
      <c r="G91" s="35"/>
      <c r="H91" s="35"/>
      <c r="I91" s="35"/>
      <c r="J91" s="35"/>
      <c r="K91" s="35"/>
      <c r="L91" s="35"/>
    </row>
    <row r="92" spans="1:12">
      <c r="B92" s="35"/>
      <c r="C92" s="35"/>
      <c r="D92" s="35"/>
      <c r="E92" s="35"/>
      <c r="F92" s="35"/>
      <c r="G92" s="35"/>
      <c r="H92" s="35"/>
      <c r="I92" s="35"/>
      <c r="J92" s="35"/>
      <c r="K92" s="35"/>
      <c r="L92" s="35"/>
    </row>
    <row r="93" spans="1:12">
      <c r="B93" s="35"/>
      <c r="C93" s="35"/>
      <c r="D93" s="35"/>
      <c r="E93" s="35"/>
      <c r="F93" s="35"/>
      <c r="G93" s="35"/>
      <c r="H93" s="35"/>
      <c r="I93" s="35"/>
      <c r="J93" s="35"/>
      <c r="K93" s="35"/>
      <c r="L93" s="35"/>
    </row>
  </sheetData>
  <phoneticPr fontId="6" type="noConversion"/>
  <hyperlinks>
    <hyperlink ref="W1" location="F!A1" display="Retour au menu"/>
  </hyperlinks>
  <pageMargins left="0.7" right="0.7" top="0.75" bottom="0.75" header="0.3" footer="0.3"/>
  <pageSetup paperSize="9" scale="71"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30" max="22" man="1"/>
    <brk id="55"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topLeftCell="A32" zoomScaleNormal="100" zoomScaleSheetLayoutView="80" workbookViewId="0">
      <selection activeCell="B3" sqref="B3:H6"/>
    </sheetView>
  </sheetViews>
  <sheetFormatPr baseColWidth="10" defaultColWidth="9.140625" defaultRowHeight="11.25"/>
  <cols>
    <col min="1" max="1" width="18.7109375" style="32" customWidth="1"/>
    <col min="2" max="20" width="9.28515625" style="32" customWidth="1"/>
    <col min="21" max="16384" width="9.140625" style="32"/>
  </cols>
  <sheetData>
    <row r="1" spans="1:20" ht="23.25">
      <c r="A1" s="71" t="s">
        <v>109</v>
      </c>
      <c r="S1" s="69" t="s">
        <v>107</v>
      </c>
      <c r="T1" s="69" t="s">
        <v>107</v>
      </c>
    </row>
    <row r="2" spans="1:20" ht="3" customHeight="1"/>
    <row r="3" spans="1:20" s="81" customFormat="1" ht="15.75" customHeight="1">
      <c r="A3" s="82" t="s">
        <v>115</v>
      </c>
    </row>
    <row r="4" spans="1:20" s="81" customFormat="1" ht="4.5" customHeight="1">
      <c r="A4" s="82"/>
    </row>
    <row r="5" spans="1:20" ht="19.5" customHeight="1">
      <c r="A5" s="122" t="s">
        <v>183</v>
      </c>
      <c r="B5" s="68"/>
      <c r="C5" s="68"/>
      <c r="D5" s="68"/>
      <c r="E5" s="68"/>
      <c r="F5" s="68"/>
      <c r="G5" s="68"/>
      <c r="H5" s="68"/>
      <c r="I5" s="68"/>
      <c r="J5" s="68"/>
      <c r="K5" s="68"/>
      <c r="L5" s="68"/>
      <c r="M5" s="68"/>
      <c r="N5" s="68"/>
      <c r="O5" s="68"/>
      <c r="P5" s="68"/>
      <c r="Q5" s="68"/>
      <c r="R5" s="68"/>
      <c r="S5" s="68"/>
      <c r="T5" s="68"/>
    </row>
    <row r="6" spans="1:20" ht="4.5" customHeight="1">
      <c r="A6" s="2"/>
    </row>
    <row r="7" spans="1:20" s="33" customFormat="1" ht="18" customHeight="1">
      <c r="A7" s="208" t="s">
        <v>6</v>
      </c>
      <c r="B7" s="217">
        <v>2001</v>
      </c>
      <c r="C7" s="217">
        <v>2002</v>
      </c>
      <c r="D7" s="217">
        <v>2003</v>
      </c>
      <c r="E7" s="217">
        <v>2004</v>
      </c>
      <c r="F7" s="217">
        <v>2005</v>
      </c>
      <c r="G7" s="217">
        <v>2006</v>
      </c>
      <c r="H7" s="217">
        <v>2007</v>
      </c>
      <c r="I7" s="217">
        <v>2008</v>
      </c>
      <c r="J7" s="207">
        <v>2009</v>
      </c>
      <c r="K7" s="207">
        <v>2010</v>
      </c>
      <c r="L7" s="207">
        <v>2011</v>
      </c>
      <c r="M7" s="207">
        <v>2012</v>
      </c>
      <c r="N7" s="376">
        <v>2013</v>
      </c>
      <c r="O7" s="441">
        <v>2014</v>
      </c>
      <c r="P7" s="402">
        <v>2015</v>
      </c>
      <c r="Q7" s="376">
        <v>2016</v>
      </c>
      <c r="R7" s="475">
        <v>2017</v>
      </c>
      <c r="S7" s="444">
        <v>2018</v>
      </c>
      <c r="T7" s="479" t="s">
        <v>181</v>
      </c>
    </row>
    <row r="8" spans="1:20" ht="12" customHeight="1">
      <c r="A8" s="214" t="s">
        <v>9</v>
      </c>
      <c r="B8" s="230">
        <v>27.591803348390087</v>
      </c>
      <c r="C8" s="230">
        <v>29.546714451025561</v>
      </c>
      <c r="D8" s="230">
        <v>29.085703016582233</v>
      </c>
      <c r="E8" s="186">
        <v>29.706982394969561</v>
      </c>
      <c r="F8" s="186">
        <v>32.84475701501762</v>
      </c>
      <c r="G8" s="186">
        <v>32.573557741114577</v>
      </c>
      <c r="H8" s="186">
        <v>30.33350027545476</v>
      </c>
      <c r="I8" s="186">
        <v>27.699272272132596</v>
      </c>
      <c r="J8" s="212">
        <v>30.750714280693536</v>
      </c>
      <c r="K8" s="212">
        <v>32.268815254887997</v>
      </c>
      <c r="L8" s="212">
        <v>30.818963741639838</v>
      </c>
      <c r="M8" s="212">
        <v>31.498372802960851</v>
      </c>
      <c r="N8" s="212">
        <v>33.659693144310708</v>
      </c>
      <c r="O8" s="212">
        <v>32.827491034267737</v>
      </c>
      <c r="P8" s="212">
        <v>27.851539242945613</v>
      </c>
      <c r="Q8" s="212">
        <v>26.839959935229874</v>
      </c>
      <c r="R8" s="212">
        <v>25.373163536237236</v>
      </c>
      <c r="S8" s="212">
        <v>22.608550310250223</v>
      </c>
      <c r="T8" s="212">
        <v>21.641893539471379</v>
      </c>
    </row>
    <row r="9" spans="1:20" ht="12" customHeight="1">
      <c r="A9" s="214" t="s">
        <v>10</v>
      </c>
      <c r="B9" s="230">
        <v>17.355757130550618</v>
      </c>
      <c r="C9" s="230">
        <v>19.709466607982691</v>
      </c>
      <c r="D9" s="230">
        <v>21.144839792167232</v>
      </c>
      <c r="E9" s="186">
        <v>22.630064936469498</v>
      </c>
      <c r="F9" s="186">
        <v>24.20761981150747</v>
      </c>
      <c r="G9" s="186">
        <v>23.565227407436183</v>
      </c>
      <c r="H9" s="186">
        <v>21.500786762922811</v>
      </c>
      <c r="I9" s="186">
        <v>22.469699460316185</v>
      </c>
      <c r="J9" s="212">
        <v>26.097427460732987</v>
      </c>
      <c r="K9" s="212">
        <v>25.731133635777564</v>
      </c>
      <c r="L9" s="212">
        <v>24.357105213559983</v>
      </c>
      <c r="M9" s="212">
        <v>26.039206503458505</v>
      </c>
      <c r="N9" s="212">
        <v>26.880049761374142</v>
      </c>
      <c r="O9" s="212">
        <v>24.425593432746414</v>
      </c>
      <c r="P9" s="212">
        <v>25.349100138081067</v>
      </c>
      <c r="Q9" s="212">
        <v>24.204757420555097</v>
      </c>
      <c r="R9" s="212">
        <v>24.980206517408991</v>
      </c>
      <c r="S9" s="212">
        <v>22.948584339113019</v>
      </c>
      <c r="T9" s="212">
        <v>19.896328374349796</v>
      </c>
    </row>
    <row r="10" spans="1:20" ht="12" customHeight="1">
      <c r="A10" s="214" t="s">
        <v>23</v>
      </c>
      <c r="B10" s="230">
        <v>19.994800291553343</v>
      </c>
      <c r="C10" s="230">
        <v>23.158917105282523</v>
      </c>
      <c r="D10" s="230">
        <v>23.249796605676341</v>
      </c>
      <c r="E10" s="186">
        <v>24.431900894749187</v>
      </c>
      <c r="F10" s="186">
        <v>25.364202896643196</v>
      </c>
      <c r="G10" s="186">
        <v>24.397219498855542</v>
      </c>
      <c r="H10" s="186">
        <v>23.208157602107761</v>
      </c>
      <c r="I10" s="186">
        <v>20.656645913827518</v>
      </c>
      <c r="J10" s="212">
        <v>24.868416579464569</v>
      </c>
      <c r="K10" s="212">
        <v>27.609937848098561</v>
      </c>
      <c r="L10" s="212">
        <v>27.526172293220728</v>
      </c>
      <c r="M10" s="212">
        <v>25.626223916295405</v>
      </c>
      <c r="N10" s="212">
        <v>29.29014328777706</v>
      </c>
      <c r="O10" s="212">
        <v>27.474306073034878</v>
      </c>
      <c r="P10" s="212">
        <v>27.47717605331647</v>
      </c>
      <c r="Q10" s="212">
        <v>25.172099781758856</v>
      </c>
      <c r="R10" s="212">
        <v>21.820334665289721</v>
      </c>
      <c r="S10" s="212">
        <v>22.221026280899959</v>
      </c>
      <c r="T10" s="212">
        <v>21.5858857012587</v>
      </c>
    </row>
    <row r="11" spans="1:20" ht="12" customHeight="1">
      <c r="A11" s="214" t="s">
        <v>11</v>
      </c>
      <c r="B11" s="230">
        <v>30.157156748756702</v>
      </c>
      <c r="C11" s="230">
        <v>32.212303847640321</v>
      </c>
      <c r="D11" s="230">
        <v>35.123286545587824</v>
      </c>
      <c r="E11" s="186">
        <v>35.505893997612787</v>
      </c>
      <c r="F11" s="186">
        <v>35.324197665896293</v>
      </c>
      <c r="G11" s="186">
        <v>35.239297709948488</v>
      </c>
      <c r="H11" s="186">
        <v>31.335884947762139</v>
      </c>
      <c r="I11" s="186">
        <v>29.684428567081273</v>
      </c>
      <c r="J11" s="212">
        <v>32.356498970497945</v>
      </c>
      <c r="K11" s="212">
        <v>33.8468252883278</v>
      </c>
      <c r="L11" s="212">
        <v>31.598834000398927</v>
      </c>
      <c r="M11" s="212">
        <v>31.773464300823818</v>
      </c>
      <c r="N11" s="212">
        <v>34.18665082142148</v>
      </c>
      <c r="O11" s="212">
        <v>31.028100307300161</v>
      </c>
      <c r="P11" s="212">
        <v>28.45389732989425</v>
      </c>
      <c r="Q11" s="212">
        <v>26.914907143276796</v>
      </c>
      <c r="R11" s="212">
        <v>25.373169350076076</v>
      </c>
      <c r="S11" s="212">
        <v>24.409413168097338</v>
      </c>
      <c r="T11" s="212">
        <v>23.195930931250199</v>
      </c>
    </row>
    <row r="12" spans="1:20" ht="12" customHeight="1">
      <c r="A12" s="214" t="s">
        <v>12</v>
      </c>
      <c r="B12" s="230">
        <v>25.889052844839846</v>
      </c>
      <c r="C12" s="230">
        <v>27.911706958653337</v>
      </c>
      <c r="D12" s="230">
        <v>31.043527126765213</v>
      </c>
      <c r="E12" s="186">
        <v>30.522698204898241</v>
      </c>
      <c r="F12" s="186">
        <v>29.873961759460737</v>
      </c>
      <c r="G12" s="186">
        <v>28.739405834155889</v>
      </c>
      <c r="H12" s="186">
        <v>26.879577536156841</v>
      </c>
      <c r="I12" s="186">
        <v>24.312364604785692</v>
      </c>
      <c r="J12" s="212">
        <v>29.52767199038286</v>
      </c>
      <c r="K12" s="212">
        <v>31.135518571353636</v>
      </c>
      <c r="L12" s="212">
        <v>28.217066397161382</v>
      </c>
      <c r="M12" s="212">
        <v>27.736704546971875</v>
      </c>
      <c r="N12" s="212">
        <v>29.928436636149531</v>
      </c>
      <c r="O12" s="212">
        <v>28.005294831473705</v>
      </c>
      <c r="P12" s="212">
        <v>26.71537248617366</v>
      </c>
      <c r="Q12" s="212">
        <v>22.816931303102933</v>
      </c>
      <c r="R12" s="212">
        <v>21.272479959968667</v>
      </c>
      <c r="S12" s="212">
        <v>23.326346489559906</v>
      </c>
      <c r="T12" s="212">
        <v>19.668379809197564</v>
      </c>
    </row>
    <row r="13" spans="1:20" ht="12" customHeight="1">
      <c r="A13" s="214" t="s">
        <v>13</v>
      </c>
      <c r="B13" s="230">
        <v>20.403350755525402</v>
      </c>
      <c r="C13" s="230">
        <v>25.397448178004094</v>
      </c>
      <c r="D13" s="230">
        <v>21.271811558835918</v>
      </c>
      <c r="E13" s="186">
        <v>23.22707069243614</v>
      </c>
      <c r="F13" s="186">
        <v>28.146046943536788</v>
      </c>
      <c r="G13" s="186">
        <v>26.490572747294944</v>
      </c>
      <c r="H13" s="186">
        <v>23.773066879892685</v>
      </c>
      <c r="I13" s="186">
        <v>23.192374773771224</v>
      </c>
      <c r="J13" s="212">
        <v>29.50849827220507</v>
      </c>
      <c r="K13" s="212">
        <v>32.644519323799834</v>
      </c>
      <c r="L13" s="212">
        <v>30.834522464725183</v>
      </c>
      <c r="M13" s="212">
        <v>31.633773021741678</v>
      </c>
      <c r="N13" s="212">
        <v>33.267345005386098</v>
      </c>
      <c r="O13" s="212">
        <v>32.207262918957241</v>
      </c>
      <c r="P13" s="212">
        <v>29.263117337731664</v>
      </c>
      <c r="Q13" s="212">
        <v>26.04027843419674</v>
      </c>
      <c r="R13" s="212">
        <v>24.418307453243461</v>
      </c>
      <c r="S13" s="212">
        <v>24.131358564109544</v>
      </c>
      <c r="T13" s="212">
        <v>22.263854179182484</v>
      </c>
    </row>
    <row r="14" spans="1:20" ht="12" customHeight="1">
      <c r="A14" s="214" t="s">
        <v>14</v>
      </c>
      <c r="B14" s="230">
        <v>25.848301649344378</v>
      </c>
      <c r="C14" s="230">
        <v>28.735765423123365</v>
      </c>
      <c r="D14" s="230">
        <v>33.812696689763719</v>
      </c>
      <c r="E14" s="186">
        <v>32.86633880818723</v>
      </c>
      <c r="F14" s="186">
        <v>31.569540063477987</v>
      </c>
      <c r="G14" s="186">
        <v>32.598281665950154</v>
      </c>
      <c r="H14" s="186">
        <v>30.58629916217248</v>
      </c>
      <c r="I14" s="186">
        <v>26.788754805627828</v>
      </c>
      <c r="J14" s="212">
        <v>30.301934135386237</v>
      </c>
      <c r="K14" s="212">
        <v>33.027927684541503</v>
      </c>
      <c r="L14" s="212">
        <v>35.157039838518706</v>
      </c>
      <c r="M14" s="212">
        <v>36.46249425991796</v>
      </c>
      <c r="N14" s="212">
        <v>37.184003871051281</v>
      </c>
      <c r="O14" s="212">
        <v>34.275071339585253</v>
      </c>
      <c r="P14" s="212">
        <v>30.564643041172019</v>
      </c>
      <c r="Q14" s="212">
        <v>26.897998342561557</v>
      </c>
      <c r="R14" s="212">
        <v>24.614528164199708</v>
      </c>
      <c r="S14" s="212">
        <v>23.838637514949486</v>
      </c>
      <c r="T14" s="212">
        <v>22.233194852087916</v>
      </c>
    </row>
    <row r="15" spans="1:20" ht="12" customHeight="1">
      <c r="A15" s="214" t="s">
        <v>15</v>
      </c>
      <c r="B15" s="230">
        <v>19.250732358723894</v>
      </c>
      <c r="C15" s="230">
        <v>22.328217188686974</v>
      </c>
      <c r="D15" s="230">
        <v>23.796862609615584</v>
      </c>
      <c r="E15" s="186">
        <v>25.70382924234519</v>
      </c>
      <c r="F15" s="186">
        <v>24.538099672154662</v>
      </c>
      <c r="G15" s="186">
        <v>23.598262601920762</v>
      </c>
      <c r="H15" s="186">
        <v>22.182117239159393</v>
      </c>
      <c r="I15" s="186">
        <v>21.930028112130994</v>
      </c>
      <c r="J15" s="212">
        <v>25.246785383663813</v>
      </c>
      <c r="K15" s="212">
        <v>26.672385757712902</v>
      </c>
      <c r="L15" s="212">
        <v>26.883864573388074</v>
      </c>
      <c r="M15" s="212">
        <v>27.964850010253446</v>
      </c>
      <c r="N15" s="212">
        <v>28.384117232971366</v>
      </c>
      <c r="O15" s="212">
        <v>27.385087491750259</v>
      </c>
      <c r="P15" s="212">
        <v>24.696314593532058</v>
      </c>
      <c r="Q15" s="212">
        <v>20.872028325287292</v>
      </c>
      <c r="R15" s="212">
        <v>21.212064556936387</v>
      </c>
      <c r="S15" s="212">
        <v>19.769461489311382</v>
      </c>
      <c r="T15" s="212">
        <v>19.696298664112689</v>
      </c>
    </row>
    <row r="16" spans="1:20" ht="12" customHeight="1">
      <c r="A16" s="214" t="s">
        <v>5</v>
      </c>
      <c r="B16" s="230">
        <v>27.319989368076296</v>
      </c>
      <c r="C16" s="230">
        <v>29.626942387411681</v>
      </c>
      <c r="D16" s="230">
        <v>34.546245085005566</v>
      </c>
      <c r="E16" s="186">
        <v>35.4048546778209</v>
      </c>
      <c r="F16" s="186">
        <v>31.092804336611817</v>
      </c>
      <c r="G16" s="186">
        <v>33.526673347025337</v>
      </c>
      <c r="H16" s="186">
        <v>29.123511547790358</v>
      </c>
      <c r="I16" s="186">
        <v>26.035608035755654</v>
      </c>
      <c r="J16" s="212">
        <v>29.629217312740231</v>
      </c>
      <c r="K16" s="212">
        <v>30.57018175490936</v>
      </c>
      <c r="L16" s="212">
        <v>29.539764031252396</v>
      </c>
      <c r="M16" s="212">
        <v>30.147265122738244</v>
      </c>
      <c r="N16" s="212">
        <v>32.934819606919277</v>
      </c>
      <c r="O16" s="212">
        <v>29.999646850458966</v>
      </c>
      <c r="P16" s="212">
        <v>25.801195133945477</v>
      </c>
      <c r="Q16" s="212">
        <v>24.763284102336645</v>
      </c>
      <c r="R16" s="212">
        <v>24.437700887821908</v>
      </c>
      <c r="S16" s="212">
        <v>22.805274509272571</v>
      </c>
      <c r="T16" s="212">
        <v>19.715747251381003</v>
      </c>
    </row>
    <row r="17" spans="1:22" ht="12" customHeight="1">
      <c r="A17" s="214" t="s">
        <v>16</v>
      </c>
      <c r="B17" s="230">
        <v>22.491183510730487</v>
      </c>
      <c r="C17" s="230">
        <v>26.462996898412438</v>
      </c>
      <c r="D17" s="230">
        <v>25.075719181846491</v>
      </c>
      <c r="E17" s="186">
        <v>26.366881222583118</v>
      </c>
      <c r="F17" s="186">
        <v>28.379159028692218</v>
      </c>
      <c r="G17" s="186">
        <v>28.583571937726333</v>
      </c>
      <c r="H17" s="186">
        <v>26.677875149429724</v>
      </c>
      <c r="I17" s="186">
        <v>24.619955321476919</v>
      </c>
      <c r="J17" s="212">
        <v>30.406352960894701</v>
      </c>
      <c r="K17" s="212">
        <v>30.78526198152182</v>
      </c>
      <c r="L17" s="212">
        <v>28.949698680300241</v>
      </c>
      <c r="M17" s="212">
        <v>28.02433140816666</v>
      </c>
      <c r="N17" s="212">
        <v>30.890819057242947</v>
      </c>
      <c r="O17" s="212">
        <v>28.750159698723486</v>
      </c>
      <c r="P17" s="212">
        <v>25.568371535334006</v>
      </c>
      <c r="Q17" s="212">
        <v>23.155447234228944</v>
      </c>
      <c r="R17" s="212">
        <v>21.963353129355468</v>
      </c>
      <c r="S17" s="212">
        <v>21.317214625337499</v>
      </c>
      <c r="T17" s="212">
        <v>20.959304175515694</v>
      </c>
    </row>
    <row r="18" spans="1:22" ht="12" customHeight="1">
      <c r="A18" s="214" t="s">
        <v>17</v>
      </c>
      <c r="B18" s="230">
        <v>30.751172841505387</v>
      </c>
      <c r="C18" s="230">
        <v>34.472846164430869</v>
      </c>
      <c r="D18" s="230">
        <v>31.120655781883016</v>
      </c>
      <c r="E18" s="186">
        <v>34.070413937709567</v>
      </c>
      <c r="F18" s="186">
        <v>34.96255854301068</v>
      </c>
      <c r="G18" s="186">
        <v>38.17715964710203</v>
      </c>
      <c r="H18" s="186">
        <v>32.351704749597261</v>
      </c>
      <c r="I18" s="186">
        <v>27.158260808373647</v>
      </c>
      <c r="J18" s="212">
        <v>28.500534646932234</v>
      </c>
      <c r="K18" s="212">
        <v>32.730475638129121</v>
      </c>
      <c r="L18" s="212">
        <v>26.744004256695376</v>
      </c>
      <c r="M18" s="212">
        <v>26.648289876454669</v>
      </c>
      <c r="N18" s="212">
        <v>29.199734922539861</v>
      </c>
      <c r="O18" s="212">
        <v>29.963204543210626</v>
      </c>
      <c r="P18" s="212">
        <v>25.982092905971754</v>
      </c>
      <c r="Q18" s="212">
        <v>24.360276096030468</v>
      </c>
      <c r="R18" s="212">
        <v>23.405486871386746</v>
      </c>
      <c r="S18" s="212">
        <v>19.702042930961362</v>
      </c>
      <c r="T18" s="212">
        <v>19.025419034118528</v>
      </c>
    </row>
    <row r="19" spans="1:22" ht="12" customHeight="1">
      <c r="A19" s="214" t="s">
        <v>24</v>
      </c>
      <c r="B19" s="230">
        <v>32.735822580322271</v>
      </c>
      <c r="C19" s="230">
        <v>35.101358283692939</v>
      </c>
      <c r="D19" s="230">
        <v>36.351329750712381</v>
      </c>
      <c r="E19" s="186">
        <v>35.499495763559416</v>
      </c>
      <c r="F19" s="186">
        <v>35.981230144288233</v>
      </c>
      <c r="G19" s="186">
        <v>35.748283838771037</v>
      </c>
      <c r="H19" s="186">
        <v>36.217840208830737</v>
      </c>
      <c r="I19" s="186">
        <v>33.956521820337485</v>
      </c>
      <c r="J19" s="212">
        <v>37.898361667201286</v>
      </c>
      <c r="K19" s="212">
        <v>38.28644589004864</v>
      </c>
      <c r="L19" s="212">
        <v>35.446215889824259</v>
      </c>
      <c r="M19" s="212">
        <v>36.543846017891305</v>
      </c>
      <c r="N19" s="212">
        <v>38.906379183282581</v>
      </c>
      <c r="O19" s="212">
        <v>37.552229340403933</v>
      </c>
      <c r="P19" s="212">
        <v>35.848216789213431</v>
      </c>
      <c r="Q19" s="212">
        <v>31.855879969229928</v>
      </c>
      <c r="R19" s="212">
        <v>29.93492046901633</v>
      </c>
      <c r="S19" s="212">
        <v>29.406813557429178</v>
      </c>
      <c r="T19" s="212">
        <v>26.622768021708971</v>
      </c>
    </row>
    <row r="20" spans="1:22" ht="12" customHeight="1">
      <c r="A20" s="214" t="s">
        <v>28</v>
      </c>
      <c r="B20" s="230">
        <v>31.451516752799247</v>
      </c>
      <c r="C20" s="230">
        <v>32.285378336224696</v>
      </c>
      <c r="D20" s="230">
        <v>40.150648331579497</v>
      </c>
      <c r="E20" s="186">
        <v>42.775768089280319</v>
      </c>
      <c r="F20" s="186">
        <v>36.454741294303012</v>
      </c>
      <c r="G20" s="186">
        <v>34.281861258267156</v>
      </c>
      <c r="H20" s="186">
        <v>30.4265819981403</v>
      </c>
      <c r="I20" s="186">
        <v>29.426025485053898</v>
      </c>
      <c r="J20" s="212">
        <v>33.039091662001816</v>
      </c>
      <c r="K20" s="212">
        <v>34.369312680479396</v>
      </c>
      <c r="L20" s="212">
        <v>33.340006494701093</v>
      </c>
      <c r="M20" s="212">
        <v>31.838656244345238</v>
      </c>
      <c r="N20" s="212">
        <v>35.235010073600023</v>
      </c>
      <c r="O20" s="212">
        <v>34.191116075453252</v>
      </c>
      <c r="P20" s="212">
        <v>29.779005246176588</v>
      </c>
      <c r="Q20" s="212">
        <v>26.988182753022166</v>
      </c>
      <c r="R20" s="212">
        <v>26.160419936988756</v>
      </c>
      <c r="S20" s="212">
        <v>24.307255944328663</v>
      </c>
      <c r="T20" s="212">
        <v>22.99749272952592</v>
      </c>
    </row>
    <row r="21" spans="1:22" ht="12" customHeight="1">
      <c r="A21" s="214" t="s">
        <v>42</v>
      </c>
      <c r="B21" s="230">
        <v>35.623425283888963</v>
      </c>
      <c r="C21" s="230">
        <v>37.459462755414577</v>
      </c>
      <c r="D21" s="230">
        <v>37.67886648254855</v>
      </c>
      <c r="E21" s="186">
        <v>39.52325702997291</v>
      </c>
      <c r="F21" s="186">
        <v>40.893302005239391</v>
      </c>
      <c r="G21" s="186">
        <v>39.817516305556765</v>
      </c>
      <c r="H21" s="186">
        <v>36.399714595033892</v>
      </c>
      <c r="I21" s="186">
        <v>32.856522771771438</v>
      </c>
      <c r="J21" s="212">
        <v>35.708980851262304</v>
      </c>
      <c r="K21" s="212">
        <v>38.37709051753243</v>
      </c>
      <c r="L21" s="212">
        <v>35.971187035833665</v>
      </c>
      <c r="M21" s="212">
        <v>38.244925094454111</v>
      </c>
      <c r="N21" s="212">
        <v>38.393234375283711</v>
      </c>
      <c r="O21" s="212">
        <v>35.373814273496812</v>
      </c>
      <c r="P21" s="212">
        <v>33.572904333975977</v>
      </c>
      <c r="Q21" s="212">
        <v>30.387735603380445</v>
      </c>
      <c r="R21" s="212">
        <v>27.04226288691261</v>
      </c>
      <c r="S21" s="212">
        <v>23.946609505098284</v>
      </c>
      <c r="T21" s="212">
        <v>21.372846197328453</v>
      </c>
    </row>
    <row r="22" spans="1:22" ht="12" customHeight="1">
      <c r="A22" s="214" t="s">
        <v>18</v>
      </c>
      <c r="B22" s="230">
        <v>32.068970234581315</v>
      </c>
      <c r="C22" s="230">
        <v>34.164786238847491</v>
      </c>
      <c r="D22" s="230">
        <v>34.342085208247028</v>
      </c>
      <c r="E22" s="186">
        <v>35.332992427982461</v>
      </c>
      <c r="F22" s="186">
        <v>35.756637696146228</v>
      </c>
      <c r="G22" s="186">
        <v>36.786935828567877</v>
      </c>
      <c r="H22" s="186">
        <v>33.690731491288012</v>
      </c>
      <c r="I22" s="186">
        <v>30.885134070871224</v>
      </c>
      <c r="J22" s="212">
        <v>33.49508310477475</v>
      </c>
      <c r="K22" s="212">
        <v>35.052584886448166</v>
      </c>
      <c r="L22" s="212">
        <v>33.002352909018938</v>
      </c>
      <c r="M22" s="212">
        <v>33.284501941034236</v>
      </c>
      <c r="N22" s="212">
        <v>35.536487527874009</v>
      </c>
      <c r="O22" s="212">
        <v>34.339052937376671</v>
      </c>
      <c r="P22" s="212">
        <v>30.865669044638206</v>
      </c>
      <c r="Q22" s="212">
        <v>27.41044264744507</v>
      </c>
      <c r="R22" s="212">
        <v>27.310846202474202</v>
      </c>
      <c r="S22" s="212">
        <v>26.141447600541177</v>
      </c>
      <c r="T22" s="212">
        <v>24.522922775327856</v>
      </c>
    </row>
    <row r="23" spans="1:22" ht="12" customHeight="1">
      <c r="A23" s="214" t="s">
        <v>19</v>
      </c>
      <c r="B23" s="230">
        <v>21.13410439484619</v>
      </c>
      <c r="C23" s="230">
        <v>24.344516036669255</v>
      </c>
      <c r="D23" s="230">
        <v>24.53511778160771</v>
      </c>
      <c r="E23" s="186">
        <v>24.755799564227758</v>
      </c>
      <c r="F23" s="186">
        <v>24.765605067350727</v>
      </c>
      <c r="G23" s="186">
        <v>27.669331420282251</v>
      </c>
      <c r="H23" s="186">
        <v>25.229524986654955</v>
      </c>
      <c r="I23" s="186">
        <v>22.957948361987491</v>
      </c>
      <c r="J23" s="212">
        <v>25.032621983238656</v>
      </c>
      <c r="K23" s="212">
        <v>28.192776218188794</v>
      </c>
      <c r="L23" s="212">
        <v>26.812792068527752</v>
      </c>
      <c r="M23" s="212">
        <v>27.05874641068413</v>
      </c>
      <c r="N23" s="212">
        <v>29.739987979239878</v>
      </c>
      <c r="O23" s="212">
        <v>27.617052375504201</v>
      </c>
      <c r="P23" s="212">
        <v>24.248955881234412</v>
      </c>
      <c r="Q23" s="212">
        <v>22.127660361182912</v>
      </c>
      <c r="R23" s="212">
        <v>22.023601122437221</v>
      </c>
      <c r="S23" s="212">
        <v>19.811643920238517</v>
      </c>
      <c r="T23" s="212">
        <v>18.586474571126143</v>
      </c>
    </row>
    <row r="24" spans="1:22" ht="12" customHeight="1">
      <c r="A24" s="214" t="s">
        <v>20</v>
      </c>
      <c r="B24" s="230">
        <v>20.409435084962098</v>
      </c>
      <c r="C24" s="230">
        <v>24.005946841000938</v>
      </c>
      <c r="D24" s="230">
        <v>24.721692225932777</v>
      </c>
      <c r="E24" s="186">
        <v>25.148651482046937</v>
      </c>
      <c r="F24" s="186">
        <v>25.593770657005777</v>
      </c>
      <c r="G24" s="186">
        <v>27.693882736365289</v>
      </c>
      <c r="H24" s="186">
        <v>27.756989102206454</v>
      </c>
      <c r="I24" s="186">
        <v>26.147969993440789</v>
      </c>
      <c r="J24" s="212">
        <v>26.635746995910697</v>
      </c>
      <c r="K24" s="212">
        <v>26.851166452888091</v>
      </c>
      <c r="L24" s="212">
        <v>23.455180631210407</v>
      </c>
      <c r="M24" s="212">
        <v>28.24294303057356</v>
      </c>
      <c r="N24" s="212">
        <v>32.540428217956794</v>
      </c>
      <c r="O24" s="212">
        <v>31.39306881565863</v>
      </c>
      <c r="P24" s="212">
        <v>27.045788869353249</v>
      </c>
      <c r="Q24" s="212">
        <v>25.622813694952505</v>
      </c>
      <c r="R24" s="212">
        <v>25.672746302882171</v>
      </c>
      <c r="S24" s="212">
        <v>23.835756152838339</v>
      </c>
      <c r="T24" s="212">
        <v>22.177361578688483</v>
      </c>
    </row>
    <row r="25" spans="1:22" ht="12" customHeight="1">
      <c r="A25" s="214" t="s">
        <v>40</v>
      </c>
      <c r="B25" s="230">
        <v>20.023979723563485</v>
      </c>
      <c r="C25" s="230">
        <v>22.299727930991384</v>
      </c>
      <c r="D25" s="230">
        <v>22.154078538446274</v>
      </c>
      <c r="E25" s="186">
        <v>22.915404623186728</v>
      </c>
      <c r="F25" s="186">
        <v>24.722356973614282</v>
      </c>
      <c r="G25" s="186">
        <v>26.566832777723448</v>
      </c>
      <c r="H25" s="186">
        <v>23.856770980224258</v>
      </c>
      <c r="I25" s="186">
        <v>22.201551097009954</v>
      </c>
      <c r="J25" s="212">
        <v>25.355626263337815</v>
      </c>
      <c r="K25" s="212">
        <v>27.724298785779293</v>
      </c>
      <c r="L25" s="212">
        <v>27.486332229724216</v>
      </c>
      <c r="M25" s="212">
        <v>26.091941893399106</v>
      </c>
      <c r="N25" s="212">
        <v>26.614007139599206</v>
      </c>
      <c r="O25" s="212">
        <v>26.693488337909617</v>
      </c>
      <c r="P25" s="212">
        <v>25.250103794528744</v>
      </c>
      <c r="Q25" s="212">
        <v>25.249595633932415</v>
      </c>
      <c r="R25" s="212">
        <v>24.510974584237957</v>
      </c>
      <c r="S25" s="212">
        <v>24.342967508526801</v>
      </c>
      <c r="T25" s="212">
        <v>22.166978001960981</v>
      </c>
    </row>
    <row r="26" spans="1:22" ht="12" customHeight="1">
      <c r="A26" s="214" t="s">
        <v>41</v>
      </c>
      <c r="B26" s="230">
        <v>16.319393844728122</v>
      </c>
      <c r="C26" s="230">
        <v>19.230978175041848</v>
      </c>
      <c r="D26" s="230">
        <v>21.718984771723701</v>
      </c>
      <c r="E26" s="186">
        <v>21.703434986696532</v>
      </c>
      <c r="F26" s="186">
        <v>23.567757199076798</v>
      </c>
      <c r="G26" s="186">
        <v>22.418801970800974</v>
      </c>
      <c r="H26" s="186">
        <v>22.062071702488659</v>
      </c>
      <c r="I26" s="186">
        <v>20.807989382837139</v>
      </c>
      <c r="J26" s="212">
        <v>20.19562151630463</v>
      </c>
      <c r="K26" s="212">
        <v>22.211038138135468</v>
      </c>
      <c r="L26" s="212">
        <v>21.340518712236765</v>
      </c>
      <c r="M26" s="212">
        <v>23.772358581448209</v>
      </c>
      <c r="N26" s="212">
        <v>24.817854980418112</v>
      </c>
      <c r="O26" s="212">
        <v>24.861474839998582</v>
      </c>
      <c r="P26" s="212">
        <v>23.046215235334078</v>
      </c>
      <c r="Q26" s="212">
        <v>21.530086958130106</v>
      </c>
      <c r="R26" s="212">
        <v>20.849432005854876</v>
      </c>
      <c r="S26" s="212">
        <v>19.137540796720977</v>
      </c>
      <c r="T26" s="212">
        <v>18.805572939579356</v>
      </c>
    </row>
    <row r="27" spans="1:22" s="33" customFormat="1" ht="15" customHeight="1">
      <c r="A27" s="179" t="s">
        <v>21</v>
      </c>
      <c r="B27" s="231">
        <v>27.840873699728007</v>
      </c>
      <c r="C27" s="231">
        <v>30.217755780216248</v>
      </c>
      <c r="D27" s="231">
        <v>31.645054947601071</v>
      </c>
      <c r="E27" s="187">
        <v>32.259131019152299</v>
      </c>
      <c r="F27" s="187">
        <v>32.418090045051827</v>
      </c>
      <c r="G27" s="187">
        <v>32.654947723796695</v>
      </c>
      <c r="H27" s="187">
        <v>30.106664185625526</v>
      </c>
      <c r="I27" s="187">
        <v>27.83559089326878</v>
      </c>
      <c r="J27" s="213">
        <v>31.11715753064242</v>
      </c>
      <c r="K27" s="213">
        <v>32.714884564237515</v>
      </c>
      <c r="L27" s="213">
        <v>30.959138217199211</v>
      </c>
      <c r="M27" s="213">
        <v>31.388024533276443</v>
      </c>
      <c r="N27" s="213">
        <v>33.57869459785136</v>
      </c>
      <c r="O27" s="213">
        <v>31.82754950836042</v>
      </c>
      <c r="P27" s="213">
        <v>28.799078119528428</v>
      </c>
      <c r="Q27" s="213">
        <v>26.451618037394748</v>
      </c>
      <c r="R27" s="213">
        <v>25.262215942862326</v>
      </c>
      <c r="S27" s="213">
        <v>23.966107852515592</v>
      </c>
      <c r="T27" s="213">
        <v>22.328563101049404</v>
      </c>
    </row>
    <row r="28" spans="1:22" s="113" customFormat="1" ht="9" customHeight="1">
      <c r="A28" s="297" t="s">
        <v>184</v>
      </c>
      <c r="B28" s="112"/>
      <c r="C28" s="112"/>
      <c r="D28" s="112"/>
      <c r="E28" s="112"/>
      <c r="F28" s="112"/>
      <c r="G28" s="112"/>
      <c r="H28" s="112"/>
      <c r="I28" s="112"/>
      <c r="J28" s="112"/>
      <c r="K28" s="112"/>
      <c r="L28" s="112"/>
      <c r="M28" s="112"/>
      <c r="N28" s="112"/>
      <c r="O28" s="126"/>
      <c r="P28" s="112"/>
      <c r="Q28" s="112"/>
      <c r="R28" s="112"/>
      <c r="S28" s="112"/>
      <c r="T28" s="112"/>
      <c r="U28" s="297"/>
      <c r="V28" s="112"/>
    </row>
    <row r="29" spans="1:22" s="77" customFormat="1" ht="9" customHeight="1">
      <c r="A29" s="119" t="s">
        <v>165</v>
      </c>
      <c r="B29" s="112"/>
      <c r="C29" s="112"/>
      <c r="D29" s="112"/>
      <c r="E29" s="112"/>
      <c r="F29" s="112"/>
      <c r="G29" s="112"/>
      <c r="H29" s="112"/>
      <c r="I29" s="112"/>
    </row>
    <row r="30" spans="1:22" ht="4.5" customHeight="1">
      <c r="B30" s="5"/>
      <c r="C30" s="5"/>
      <c r="D30" s="5"/>
      <c r="E30" s="5"/>
      <c r="F30" s="5"/>
      <c r="G30" s="5"/>
      <c r="H30" s="5"/>
      <c r="I30" s="5"/>
    </row>
    <row r="31" spans="1:22" s="33" customFormat="1" ht="18" customHeight="1">
      <c r="A31" s="208" t="s">
        <v>7</v>
      </c>
      <c r="B31" s="217">
        <v>2001</v>
      </c>
      <c r="C31" s="217">
        <v>2002</v>
      </c>
      <c r="D31" s="217">
        <v>2003</v>
      </c>
      <c r="E31" s="217">
        <v>2004</v>
      </c>
      <c r="F31" s="217">
        <v>2005</v>
      </c>
      <c r="G31" s="217">
        <v>2006</v>
      </c>
      <c r="H31" s="217">
        <v>2007</v>
      </c>
      <c r="I31" s="217">
        <v>2008</v>
      </c>
      <c r="J31" s="207">
        <v>2009</v>
      </c>
      <c r="K31" s="207">
        <v>2010</v>
      </c>
      <c r="L31" s="207">
        <v>2011</v>
      </c>
      <c r="M31" s="207">
        <v>2012</v>
      </c>
      <c r="N31" s="376">
        <v>2013</v>
      </c>
      <c r="O31" s="441">
        <v>2014</v>
      </c>
      <c r="P31" s="402">
        <v>2015</v>
      </c>
      <c r="Q31" s="398">
        <v>2016</v>
      </c>
      <c r="R31" s="452">
        <v>2017</v>
      </c>
      <c r="S31" s="479">
        <v>2018</v>
      </c>
      <c r="T31" s="479" t="s">
        <v>181</v>
      </c>
    </row>
    <row r="32" spans="1:22" ht="12" customHeight="1">
      <c r="A32" s="214" t="s">
        <v>9</v>
      </c>
      <c r="B32" s="230">
        <v>34.057572180232526</v>
      </c>
      <c r="C32" s="230">
        <v>35.596960663448542</v>
      </c>
      <c r="D32" s="230">
        <v>33.985716085361204</v>
      </c>
      <c r="E32" s="186">
        <v>34.776142495146793</v>
      </c>
      <c r="F32" s="186">
        <v>36.557801885866709</v>
      </c>
      <c r="G32" s="186">
        <v>37.455661755983591</v>
      </c>
      <c r="H32" s="186">
        <v>35.928998378382168</v>
      </c>
      <c r="I32" s="186">
        <v>34.514561227730809</v>
      </c>
      <c r="J32" s="212">
        <v>35.707125940052826</v>
      </c>
      <c r="K32" s="212">
        <v>37.016309611077972</v>
      </c>
      <c r="L32" s="212">
        <v>33.11125715041009</v>
      </c>
      <c r="M32" s="212">
        <v>33.652830529203349</v>
      </c>
      <c r="N32" s="212">
        <v>36.117256937715773</v>
      </c>
      <c r="O32" s="212">
        <v>34.940332669334389</v>
      </c>
      <c r="P32" s="212">
        <v>33.10143083493395</v>
      </c>
      <c r="Q32" s="212">
        <v>32.779618867451646</v>
      </c>
      <c r="R32" s="212">
        <v>29.909076916148468</v>
      </c>
      <c r="S32" s="212">
        <v>26.600691398402383</v>
      </c>
      <c r="T32" s="212">
        <v>25.663892052281096</v>
      </c>
    </row>
    <row r="33" spans="1:20" ht="12" customHeight="1">
      <c r="A33" s="214" t="s">
        <v>10</v>
      </c>
      <c r="B33" s="230">
        <v>20.765143140095798</v>
      </c>
      <c r="C33" s="230">
        <v>24.321904629039643</v>
      </c>
      <c r="D33" s="230">
        <v>25.499672288574853</v>
      </c>
      <c r="E33" s="186">
        <v>27.218706891385946</v>
      </c>
      <c r="F33" s="186">
        <v>23.871720991540208</v>
      </c>
      <c r="G33" s="186">
        <v>25.487934304172789</v>
      </c>
      <c r="H33" s="186">
        <v>22.655732752657983</v>
      </c>
      <c r="I33" s="186">
        <v>21.087655498966981</v>
      </c>
      <c r="J33" s="212">
        <v>21.880807836448778</v>
      </c>
      <c r="K33" s="212">
        <v>25.278843323026383</v>
      </c>
      <c r="L33" s="212">
        <v>20.217442682466864</v>
      </c>
      <c r="M33" s="212">
        <v>22.871387024168481</v>
      </c>
      <c r="N33" s="212">
        <v>24.24224517751102</v>
      </c>
      <c r="O33" s="212">
        <v>24.046235092721613</v>
      </c>
      <c r="P33" s="212">
        <v>21.638240384674177</v>
      </c>
      <c r="Q33" s="212">
        <v>19.906377880841635</v>
      </c>
      <c r="R33" s="212">
        <v>21.602177082823278</v>
      </c>
      <c r="S33" s="212">
        <v>18.195719451759725</v>
      </c>
      <c r="T33" s="212">
        <v>15.625081690326592</v>
      </c>
    </row>
    <row r="34" spans="1:20" ht="12" customHeight="1">
      <c r="A34" s="214" t="s">
        <v>23</v>
      </c>
      <c r="B34" s="230">
        <v>24.300025643079763</v>
      </c>
      <c r="C34" s="230">
        <v>25.385304384189965</v>
      </c>
      <c r="D34" s="230">
        <v>29.898630258755581</v>
      </c>
      <c r="E34" s="186">
        <v>29.912808236015497</v>
      </c>
      <c r="F34" s="186">
        <v>27.466669556256758</v>
      </c>
      <c r="G34" s="186">
        <v>28.742510198241654</v>
      </c>
      <c r="H34" s="186">
        <v>25.220201414777719</v>
      </c>
      <c r="I34" s="186">
        <v>26.181976184063849</v>
      </c>
      <c r="J34" s="212">
        <v>27.670533148294613</v>
      </c>
      <c r="K34" s="212">
        <v>31.671553409076957</v>
      </c>
      <c r="L34" s="212">
        <v>30.111551473239924</v>
      </c>
      <c r="M34" s="212">
        <v>30.646969805932727</v>
      </c>
      <c r="N34" s="212">
        <v>32.001546673428216</v>
      </c>
      <c r="O34" s="212">
        <v>27.554299170512337</v>
      </c>
      <c r="P34" s="212">
        <v>25.217780719907907</v>
      </c>
      <c r="Q34" s="212">
        <v>24.737805144790954</v>
      </c>
      <c r="R34" s="212">
        <v>24.222809178330422</v>
      </c>
      <c r="S34" s="212">
        <v>21.141237191925391</v>
      </c>
      <c r="T34" s="212">
        <v>20.495098860937407</v>
      </c>
    </row>
    <row r="35" spans="1:20" ht="12" customHeight="1">
      <c r="A35" s="214" t="s">
        <v>11</v>
      </c>
      <c r="B35" s="230">
        <v>34.130169368931426</v>
      </c>
      <c r="C35" s="230">
        <v>37.372257173640868</v>
      </c>
      <c r="D35" s="230">
        <v>37.276267243839435</v>
      </c>
      <c r="E35" s="186">
        <v>36.572651316133175</v>
      </c>
      <c r="F35" s="186">
        <v>37.21280620245556</v>
      </c>
      <c r="G35" s="186">
        <v>39.325048701317506</v>
      </c>
      <c r="H35" s="186">
        <v>36.294249917393799</v>
      </c>
      <c r="I35" s="186">
        <v>34.321568448092876</v>
      </c>
      <c r="J35" s="212">
        <v>34.317323005309888</v>
      </c>
      <c r="K35" s="212">
        <v>34.442703483717843</v>
      </c>
      <c r="L35" s="212">
        <v>31.925107363086084</v>
      </c>
      <c r="M35" s="212">
        <v>34.677869476319387</v>
      </c>
      <c r="N35" s="212">
        <v>34.484619728517387</v>
      </c>
      <c r="O35" s="212">
        <v>33.318653264777545</v>
      </c>
      <c r="P35" s="212">
        <v>30.630080516698804</v>
      </c>
      <c r="Q35" s="212">
        <v>28.567026635574134</v>
      </c>
      <c r="R35" s="212">
        <v>26.771195857006653</v>
      </c>
      <c r="S35" s="212">
        <v>24.607736662356629</v>
      </c>
      <c r="T35" s="212">
        <v>24.062697183985506</v>
      </c>
    </row>
    <row r="36" spans="1:20" ht="12" customHeight="1">
      <c r="A36" s="214" t="s">
        <v>12</v>
      </c>
      <c r="B36" s="230">
        <v>26.514969210477869</v>
      </c>
      <c r="C36" s="230">
        <v>29.247741394501713</v>
      </c>
      <c r="D36" s="230">
        <v>30.897129539129196</v>
      </c>
      <c r="E36" s="186">
        <v>30.853800692345018</v>
      </c>
      <c r="F36" s="186">
        <v>28.370449646638274</v>
      </c>
      <c r="G36" s="186">
        <v>28.790275620009897</v>
      </c>
      <c r="H36" s="186">
        <v>25.992447697449244</v>
      </c>
      <c r="I36" s="186">
        <v>25.272031814816941</v>
      </c>
      <c r="J36" s="212">
        <v>26.163935777867358</v>
      </c>
      <c r="K36" s="212">
        <v>28.704875825195913</v>
      </c>
      <c r="L36" s="212">
        <v>26.329041531168635</v>
      </c>
      <c r="M36" s="212">
        <v>26.641641424470325</v>
      </c>
      <c r="N36" s="212">
        <v>25.471359007854943</v>
      </c>
      <c r="O36" s="212">
        <v>24.721314125632766</v>
      </c>
      <c r="P36" s="212">
        <v>22.94761236856062</v>
      </c>
      <c r="Q36" s="212">
        <v>20.786703032151831</v>
      </c>
      <c r="R36" s="212">
        <v>19.456432155003807</v>
      </c>
      <c r="S36" s="212">
        <v>17.966922232873198</v>
      </c>
      <c r="T36" s="212">
        <v>16.392165240427232</v>
      </c>
    </row>
    <row r="37" spans="1:20" ht="12" customHeight="1">
      <c r="A37" s="214" t="s">
        <v>13</v>
      </c>
      <c r="B37" s="230">
        <v>27.246026062983763</v>
      </c>
      <c r="C37" s="230">
        <v>27.628809865729863</v>
      </c>
      <c r="D37" s="230">
        <v>30.147126488846759</v>
      </c>
      <c r="E37" s="186">
        <v>30.123135525083466</v>
      </c>
      <c r="F37" s="186">
        <v>28.16884492947877</v>
      </c>
      <c r="G37" s="186">
        <v>29.776805796517596</v>
      </c>
      <c r="H37" s="186">
        <v>29.11828863371592</v>
      </c>
      <c r="I37" s="186">
        <v>28.11350781724698</v>
      </c>
      <c r="J37" s="212">
        <v>30.979007340080571</v>
      </c>
      <c r="K37" s="212">
        <v>32.55228713041506</v>
      </c>
      <c r="L37" s="212">
        <v>30.817911156113357</v>
      </c>
      <c r="M37" s="212">
        <v>30.994892848559445</v>
      </c>
      <c r="N37" s="212">
        <v>33.243113819354377</v>
      </c>
      <c r="O37" s="212">
        <v>32.146295016054758</v>
      </c>
      <c r="P37" s="212">
        <v>30.072142521060456</v>
      </c>
      <c r="Q37" s="212">
        <v>26.372842677041991</v>
      </c>
      <c r="R37" s="212">
        <v>24.351593917019471</v>
      </c>
      <c r="S37" s="212">
        <v>27.892606273196574</v>
      </c>
      <c r="T37" s="212">
        <v>26.811747750399022</v>
      </c>
    </row>
    <row r="38" spans="1:20" ht="12" customHeight="1">
      <c r="A38" s="214" t="s">
        <v>14</v>
      </c>
      <c r="B38" s="230">
        <v>32.095483282335856</v>
      </c>
      <c r="C38" s="230">
        <v>34.076833719436117</v>
      </c>
      <c r="D38" s="230">
        <v>36.989947856602498</v>
      </c>
      <c r="E38" s="186">
        <v>36.901196119723984</v>
      </c>
      <c r="F38" s="186">
        <v>36.302087183739367</v>
      </c>
      <c r="G38" s="186">
        <v>35.182786724652502</v>
      </c>
      <c r="H38" s="186">
        <v>35.17134529609654</v>
      </c>
      <c r="I38" s="186">
        <v>33.817852470430125</v>
      </c>
      <c r="J38" s="212">
        <v>34.820645827573621</v>
      </c>
      <c r="K38" s="212">
        <v>37.288845235155769</v>
      </c>
      <c r="L38" s="212">
        <v>37.210856973346054</v>
      </c>
      <c r="M38" s="212">
        <v>35.466615780191823</v>
      </c>
      <c r="N38" s="212">
        <v>36.586417139237085</v>
      </c>
      <c r="O38" s="212">
        <v>34.087660212141337</v>
      </c>
      <c r="P38" s="212">
        <v>32.024995797464598</v>
      </c>
      <c r="Q38" s="212">
        <v>30.3298121673864</v>
      </c>
      <c r="R38" s="212">
        <v>29.86819779328065</v>
      </c>
      <c r="S38" s="212">
        <v>25.850634328037781</v>
      </c>
      <c r="T38" s="212">
        <v>26.665942575888657</v>
      </c>
    </row>
    <row r="39" spans="1:20" ht="12" customHeight="1">
      <c r="A39" s="214" t="s">
        <v>15</v>
      </c>
      <c r="B39" s="230">
        <v>25.856171479904255</v>
      </c>
      <c r="C39" s="230">
        <v>25.946065903320463</v>
      </c>
      <c r="D39" s="230">
        <v>28.133123434991049</v>
      </c>
      <c r="E39" s="186">
        <v>30.640695791618217</v>
      </c>
      <c r="F39" s="186">
        <v>27.549339506940239</v>
      </c>
      <c r="G39" s="186">
        <v>28.536022004423334</v>
      </c>
      <c r="H39" s="186">
        <v>27.344659322791543</v>
      </c>
      <c r="I39" s="186">
        <v>26.537454889761509</v>
      </c>
      <c r="J39" s="212">
        <v>28.973159079773353</v>
      </c>
      <c r="K39" s="212">
        <v>27.118468259213675</v>
      </c>
      <c r="L39" s="212">
        <v>25.579379490279297</v>
      </c>
      <c r="M39" s="212">
        <v>28.19088039808727</v>
      </c>
      <c r="N39" s="212">
        <v>28.57077192338512</v>
      </c>
      <c r="O39" s="212">
        <v>28.239841526263131</v>
      </c>
      <c r="P39" s="212">
        <v>28.4518038484687</v>
      </c>
      <c r="Q39" s="212">
        <v>27.595276036327466</v>
      </c>
      <c r="R39" s="212">
        <v>22.532707545070586</v>
      </c>
      <c r="S39" s="212">
        <v>20.061188449083232</v>
      </c>
      <c r="T39" s="212">
        <v>20.836752457989814</v>
      </c>
    </row>
    <row r="40" spans="1:20" ht="12" customHeight="1">
      <c r="A40" s="214" t="s">
        <v>5</v>
      </c>
      <c r="B40" s="230">
        <v>25.70977020466859</v>
      </c>
      <c r="C40" s="230">
        <v>27.247080300116323</v>
      </c>
      <c r="D40" s="230">
        <v>32.406457254002753</v>
      </c>
      <c r="E40" s="186">
        <v>32.784365882585469</v>
      </c>
      <c r="F40" s="186">
        <v>30.680619695695167</v>
      </c>
      <c r="G40" s="186">
        <v>30.29632810702374</v>
      </c>
      <c r="H40" s="186">
        <v>28.025061422594622</v>
      </c>
      <c r="I40" s="186">
        <v>26.324484337244396</v>
      </c>
      <c r="J40" s="212">
        <v>28.543187411345457</v>
      </c>
      <c r="K40" s="212">
        <v>29.319151020933564</v>
      </c>
      <c r="L40" s="212">
        <v>27.631894661439478</v>
      </c>
      <c r="M40" s="212">
        <v>26.781367655846456</v>
      </c>
      <c r="N40" s="212">
        <v>27.724495730641436</v>
      </c>
      <c r="O40" s="212">
        <v>25.444113336883873</v>
      </c>
      <c r="P40" s="212">
        <v>23.77872492068872</v>
      </c>
      <c r="Q40" s="212">
        <v>23.976759218348672</v>
      </c>
      <c r="R40" s="212">
        <v>22.874062826871015</v>
      </c>
      <c r="S40" s="212">
        <v>19.890814373707961</v>
      </c>
      <c r="T40" s="212">
        <v>17.895903180387673</v>
      </c>
    </row>
    <row r="41" spans="1:20" ht="12" customHeight="1">
      <c r="A41" s="214" t="s">
        <v>16</v>
      </c>
      <c r="B41" s="230">
        <v>26.74356013541459</v>
      </c>
      <c r="C41" s="230">
        <v>29.025660832106553</v>
      </c>
      <c r="D41" s="230">
        <v>30.038942775625376</v>
      </c>
      <c r="E41" s="186">
        <v>32.340836421837473</v>
      </c>
      <c r="F41" s="186">
        <v>30.65656906211348</v>
      </c>
      <c r="G41" s="186">
        <v>34.43536567953732</v>
      </c>
      <c r="H41" s="186">
        <v>31.424574321274747</v>
      </c>
      <c r="I41" s="186">
        <v>28.139843023890361</v>
      </c>
      <c r="J41" s="212">
        <v>28.952599904894765</v>
      </c>
      <c r="K41" s="212">
        <v>29.69544329512906</v>
      </c>
      <c r="L41" s="212">
        <v>26.967487857071447</v>
      </c>
      <c r="M41" s="212">
        <v>27.578835434912442</v>
      </c>
      <c r="N41" s="212">
        <v>30.184244790390817</v>
      </c>
      <c r="O41" s="212">
        <v>29.968508442868156</v>
      </c>
      <c r="P41" s="212">
        <v>27.249362243016446</v>
      </c>
      <c r="Q41" s="212">
        <v>25.179606806554744</v>
      </c>
      <c r="R41" s="212">
        <v>24.752994642215818</v>
      </c>
      <c r="S41" s="212">
        <v>23.700435419487974</v>
      </c>
      <c r="T41" s="212">
        <v>22.478285993476245</v>
      </c>
    </row>
    <row r="42" spans="1:20" ht="12" customHeight="1">
      <c r="A42" s="214" t="s">
        <v>17</v>
      </c>
      <c r="B42" s="230">
        <v>32.495993255313117</v>
      </c>
      <c r="C42" s="230">
        <v>33.378712249341561</v>
      </c>
      <c r="D42" s="230">
        <v>36.793154172267201</v>
      </c>
      <c r="E42" s="186">
        <v>40.698504419490206</v>
      </c>
      <c r="F42" s="186">
        <v>42.15029796285058</v>
      </c>
      <c r="G42" s="186">
        <v>43.133482682312156</v>
      </c>
      <c r="H42" s="186">
        <v>36.123592582098652</v>
      </c>
      <c r="I42" s="186">
        <v>36.041363590395427</v>
      </c>
      <c r="J42" s="212">
        <v>35.988288607385698</v>
      </c>
      <c r="K42" s="212">
        <v>37.582101911152172</v>
      </c>
      <c r="L42" s="212">
        <v>34.334031496520993</v>
      </c>
      <c r="M42" s="212">
        <v>32.150472934691855</v>
      </c>
      <c r="N42" s="212">
        <v>36.948849254822868</v>
      </c>
      <c r="O42" s="212">
        <v>32.384097949419314</v>
      </c>
      <c r="P42" s="212">
        <v>29.774262693799113</v>
      </c>
      <c r="Q42" s="212">
        <v>28.244512190134053</v>
      </c>
      <c r="R42" s="212">
        <v>27.014820478250499</v>
      </c>
      <c r="S42" s="212">
        <v>24.436407359448779</v>
      </c>
      <c r="T42" s="212">
        <v>22.156775208263731</v>
      </c>
    </row>
    <row r="43" spans="1:20" ht="12" customHeight="1">
      <c r="A43" s="214" t="s">
        <v>24</v>
      </c>
      <c r="B43" s="230">
        <v>42.319140336776982</v>
      </c>
      <c r="C43" s="230">
        <v>44.897246488180329</v>
      </c>
      <c r="D43" s="230">
        <v>40.635999145989935</v>
      </c>
      <c r="E43" s="186">
        <v>40.701285052919417</v>
      </c>
      <c r="F43" s="186">
        <v>45.507852499255122</v>
      </c>
      <c r="G43" s="186">
        <v>47.970362758195677</v>
      </c>
      <c r="H43" s="186">
        <v>45.678743688767362</v>
      </c>
      <c r="I43" s="186">
        <v>44.667388745513811</v>
      </c>
      <c r="J43" s="212">
        <v>44.583178242049669</v>
      </c>
      <c r="K43" s="212">
        <v>43.929909501936329</v>
      </c>
      <c r="L43" s="212">
        <v>40.061375248342323</v>
      </c>
      <c r="M43" s="212">
        <v>39.98553917143029</v>
      </c>
      <c r="N43" s="212">
        <v>42.109213385981811</v>
      </c>
      <c r="O43" s="212">
        <v>41.524812495341514</v>
      </c>
      <c r="P43" s="212">
        <v>39.980243395752659</v>
      </c>
      <c r="Q43" s="212">
        <v>36.962648298529047</v>
      </c>
      <c r="R43" s="212">
        <v>34.2737408404546</v>
      </c>
      <c r="S43" s="212">
        <v>32.130314269167329</v>
      </c>
      <c r="T43" s="212">
        <v>30.851516954484115</v>
      </c>
    </row>
    <row r="44" spans="1:20" ht="12" customHeight="1">
      <c r="A44" s="214" t="s">
        <v>28</v>
      </c>
      <c r="B44" s="230">
        <v>38.624839038762339</v>
      </c>
      <c r="C44" s="230">
        <v>38.518432532064693</v>
      </c>
      <c r="D44" s="230">
        <v>39.093528039687172</v>
      </c>
      <c r="E44" s="186">
        <v>39.01899070178186</v>
      </c>
      <c r="F44" s="186">
        <v>38.510227471399226</v>
      </c>
      <c r="G44" s="186">
        <v>39.428865078993759</v>
      </c>
      <c r="H44" s="186">
        <v>37.78950928632279</v>
      </c>
      <c r="I44" s="186">
        <v>33.339528260372049</v>
      </c>
      <c r="J44" s="212">
        <v>34.749419278912825</v>
      </c>
      <c r="K44" s="212">
        <v>35.637758949978966</v>
      </c>
      <c r="L44" s="212">
        <v>34.315626210924535</v>
      </c>
      <c r="M44" s="212">
        <v>33.382965763543297</v>
      </c>
      <c r="N44" s="212">
        <v>35.002059055951634</v>
      </c>
      <c r="O44" s="212">
        <v>33.105382440024215</v>
      </c>
      <c r="P44" s="212">
        <v>30.061651758916113</v>
      </c>
      <c r="Q44" s="212">
        <v>26.871804700099489</v>
      </c>
      <c r="R44" s="212">
        <v>25.423048728841319</v>
      </c>
      <c r="S44" s="212">
        <v>23.769015723658104</v>
      </c>
      <c r="T44" s="212">
        <v>22.206128291406504</v>
      </c>
    </row>
    <row r="45" spans="1:20" ht="12" customHeight="1">
      <c r="A45" s="214" t="s">
        <v>42</v>
      </c>
      <c r="B45" s="230">
        <v>43.177555278431626</v>
      </c>
      <c r="C45" s="230">
        <v>43.715383288843192</v>
      </c>
      <c r="D45" s="230">
        <v>40.442664270698735</v>
      </c>
      <c r="E45" s="186">
        <v>43.455994525075724</v>
      </c>
      <c r="F45" s="186">
        <v>47.14897736395023</v>
      </c>
      <c r="G45" s="186">
        <v>47.990841373969708</v>
      </c>
      <c r="H45" s="186">
        <v>44.543483557510484</v>
      </c>
      <c r="I45" s="186">
        <v>42.256666663656887</v>
      </c>
      <c r="J45" s="212">
        <v>41.436017104763465</v>
      </c>
      <c r="K45" s="212">
        <v>42.04933128022234</v>
      </c>
      <c r="L45" s="212">
        <v>39.286974429925678</v>
      </c>
      <c r="M45" s="212">
        <v>41.830758373785379</v>
      </c>
      <c r="N45" s="212">
        <v>43.938925351411079</v>
      </c>
      <c r="O45" s="212">
        <v>41.517025975352759</v>
      </c>
      <c r="P45" s="212">
        <v>40.9899445844149</v>
      </c>
      <c r="Q45" s="212">
        <v>36.092872350270163</v>
      </c>
      <c r="R45" s="212">
        <v>31.687735920967508</v>
      </c>
      <c r="S45" s="212">
        <v>28.7830609238523</v>
      </c>
      <c r="T45" s="212">
        <v>26.98363467033716</v>
      </c>
    </row>
    <row r="46" spans="1:20" ht="12" customHeight="1">
      <c r="A46" s="214" t="s">
        <v>18</v>
      </c>
      <c r="B46" s="230">
        <v>38.656895139374924</v>
      </c>
      <c r="C46" s="230">
        <v>39.220680701335752</v>
      </c>
      <c r="D46" s="230">
        <v>38.521520522259664</v>
      </c>
      <c r="E46" s="186">
        <v>39.098071585132274</v>
      </c>
      <c r="F46" s="186">
        <v>40.833890429498673</v>
      </c>
      <c r="G46" s="186">
        <v>43.524672472961889</v>
      </c>
      <c r="H46" s="186">
        <v>41.359793666568919</v>
      </c>
      <c r="I46" s="186">
        <v>38.386437032313054</v>
      </c>
      <c r="J46" s="212">
        <v>38.838939052523479</v>
      </c>
      <c r="K46" s="212">
        <v>39.976736578267527</v>
      </c>
      <c r="L46" s="212">
        <v>37.615213866061936</v>
      </c>
      <c r="M46" s="212">
        <v>37.573371723203671</v>
      </c>
      <c r="N46" s="212">
        <v>38.206104654017516</v>
      </c>
      <c r="O46" s="212">
        <v>36.298704185438098</v>
      </c>
      <c r="P46" s="212">
        <v>34.790431715535199</v>
      </c>
      <c r="Q46" s="212">
        <v>33.747697091589139</v>
      </c>
      <c r="R46" s="212">
        <v>33.457540504472938</v>
      </c>
      <c r="S46" s="212">
        <v>30.162361248324359</v>
      </c>
      <c r="T46" s="212">
        <v>28.179257802525086</v>
      </c>
    </row>
    <row r="47" spans="1:20" ht="12" customHeight="1">
      <c r="A47" s="214" t="s">
        <v>19</v>
      </c>
      <c r="B47" s="230">
        <v>21.846317033743404</v>
      </c>
      <c r="C47" s="230">
        <v>23.219569593530643</v>
      </c>
      <c r="D47" s="230">
        <v>31.69578635954371</v>
      </c>
      <c r="E47" s="186">
        <v>31.71565464423507</v>
      </c>
      <c r="F47" s="186">
        <v>25.359964586211213</v>
      </c>
      <c r="G47" s="186">
        <v>26.665775757296377</v>
      </c>
      <c r="H47" s="186">
        <v>24.851929421532166</v>
      </c>
      <c r="I47" s="186">
        <v>21.834927129057284</v>
      </c>
      <c r="J47" s="212">
        <v>23.533048054567178</v>
      </c>
      <c r="K47" s="212">
        <v>25.334635583345989</v>
      </c>
      <c r="L47" s="212">
        <v>23.996090888628743</v>
      </c>
      <c r="M47" s="212">
        <v>24.660437829557825</v>
      </c>
      <c r="N47" s="212">
        <v>23.930512603496076</v>
      </c>
      <c r="O47" s="212">
        <v>24.009412256599017</v>
      </c>
      <c r="P47" s="212">
        <v>22.016769382302336</v>
      </c>
      <c r="Q47" s="212">
        <v>22.135651525222141</v>
      </c>
      <c r="R47" s="212">
        <v>22.130954357755304</v>
      </c>
      <c r="S47" s="212">
        <v>19.457426117169657</v>
      </c>
      <c r="T47" s="212">
        <v>20.248576947234881</v>
      </c>
    </row>
    <row r="48" spans="1:20" ht="12" customHeight="1">
      <c r="A48" s="214" t="s">
        <v>20</v>
      </c>
      <c r="B48" s="230">
        <v>20.71689859071099</v>
      </c>
      <c r="C48" s="230">
        <v>22.279552204915383</v>
      </c>
      <c r="D48" s="230">
        <v>30.366066975188165</v>
      </c>
      <c r="E48" s="186">
        <v>32.842225815408334</v>
      </c>
      <c r="F48" s="186">
        <v>22.406361619885192</v>
      </c>
      <c r="G48" s="186">
        <v>23.736058771309253</v>
      </c>
      <c r="H48" s="186">
        <v>24.570152206410739</v>
      </c>
      <c r="I48" s="186">
        <v>20.859535990103943</v>
      </c>
      <c r="J48" s="212">
        <v>23.946598470993365</v>
      </c>
      <c r="K48" s="212">
        <v>22.574484176068715</v>
      </c>
      <c r="L48" s="212">
        <v>20.896257584387481</v>
      </c>
      <c r="M48" s="212">
        <v>22.002244533533496</v>
      </c>
      <c r="N48" s="212">
        <v>25.151137867567769</v>
      </c>
      <c r="O48" s="212">
        <v>26.944799918523511</v>
      </c>
      <c r="P48" s="212">
        <v>26.398177560491991</v>
      </c>
      <c r="Q48" s="212">
        <v>23.931785825888799</v>
      </c>
      <c r="R48" s="212">
        <v>22.715974920279635</v>
      </c>
      <c r="S48" s="212">
        <v>19.542548078660257</v>
      </c>
      <c r="T48" s="212">
        <v>19.17673503077323</v>
      </c>
    </row>
    <row r="49" spans="1:22" ht="12" customHeight="1">
      <c r="A49" s="214" t="s">
        <v>40</v>
      </c>
      <c r="B49" s="230">
        <v>17.679941466994087</v>
      </c>
      <c r="C49" s="230">
        <v>20.262175265912489</v>
      </c>
      <c r="D49" s="230">
        <v>24.330790342774375</v>
      </c>
      <c r="E49" s="186">
        <v>23.926936825350147</v>
      </c>
      <c r="F49" s="186">
        <v>20.583575494016067</v>
      </c>
      <c r="G49" s="186">
        <v>22.925898880335112</v>
      </c>
      <c r="H49" s="186">
        <v>20.154069691244963</v>
      </c>
      <c r="I49" s="186">
        <v>18.844899634767582</v>
      </c>
      <c r="J49" s="212">
        <v>22.032739356124011</v>
      </c>
      <c r="K49" s="212">
        <v>24.736954177945233</v>
      </c>
      <c r="L49" s="212">
        <v>21.293476679541143</v>
      </c>
      <c r="M49" s="212">
        <v>20.836061121193282</v>
      </c>
      <c r="N49" s="212">
        <v>22.775882271136837</v>
      </c>
      <c r="O49" s="212">
        <v>21.4007108522047</v>
      </c>
      <c r="P49" s="212">
        <v>20.558011529239213</v>
      </c>
      <c r="Q49" s="212">
        <v>20.056752950266933</v>
      </c>
      <c r="R49" s="212">
        <v>18.959618984713021</v>
      </c>
      <c r="S49" s="212">
        <v>18.828125324777474</v>
      </c>
      <c r="T49" s="212">
        <v>17.282229413146133</v>
      </c>
    </row>
    <row r="50" spans="1:22" ht="12" customHeight="1">
      <c r="A50" s="214" t="s">
        <v>41</v>
      </c>
      <c r="B50" s="230">
        <v>18.958088156400031</v>
      </c>
      <c r="C50" s="230">
        <v>21.751409874506987</v>
      </c>
      <c r="D50" s="230">
        <v>23.542726282602221</v>
      </c>
      <c r="E50" s="186">
        <v>25.687002504718677</v>
      </c>
      <c r="F50" s="186">
        <v>22.3410790324251</v>
      </c>
      <c r="G50" s="186">
        <v>22.367546016209229</v>
      </c>
      <c r="H50" s="186">
        <v>20.576998885135492</v>
      </c>
      <c r="I50" s="186">
        <v>18.575452183165467</v>
      </c>
      <c r="J50" s="212">
        <v>20.732115573117845</v>
      </c>
      <c r="K50" s="212">
        <v>22.772845097162381</v>
      </c>
      <c r="L50" s="212">
        <v>23.297947899336442</v>
      </c>
      <c r="M50" s="212">
        <v>19.882156132991454</v>
      </c>
      <c r="N50" s="212">
        <v>21.64768250976233</v>
      </c>
      <c r="O50" s="212">
        <v>20.113663489027385</v>
      </c>
      <c r="P50" s="212">
        <v>17.399282373629024</v>
      </c>
      <c r="Q50" s="212">
        <v>19.07758745003223</v>
      </c>
      <c r="R50" s="212">
        <v>20.749325033490468</v>
      </c>
      <c r="S50" s="212">
        <v>19.66887238130618</v>
      </c>
      <c r="T50" s="212">
        <v>19.051624189904047</v>
      </c>
    </row>
    <row r="51" spans="1:22" s="33" customFormat="1" ht="15" customHeight="1">
      <c r="A51" s="179" t="s">
        <v>21</v>
      </c>
      <c r="B51" s="231">
        <v>32.267295570122982</v>
      </c>
      <c r="C51" s="231">
        <v>34.033353040875156</v>
      </c>
      <c r="D51" s="231">
        <v>34.603354923442318</v>
      </c>
      <c r="E51" s="187">
        <v>35.045539639300124</v>
      </c>
      <c r="F51" s="187">
        <v>35.105037475540918</v>
      </c>
      <c r="G51" s="187">
        <v>36.584873001465425</v>
      </c>
      <c r="H51" s="187">
        <v>34.296757422338338</v>
      </c>
      <c r="I51" s="187">
        <v>32.382216053269822</v>
      </c>
      <c r="J51" s="213">
        <v>33.370520085216405</v>
      </c>
      <c r="K51" s="213">
        <v>34.412203113536862</v>
      </c>
      <c r="L51" s="213">
        <v>31.915745225892287</v>
      </c>
      <c r="M51" s="213">
        <v>32.317284435675283</v>
      </c>
      <c r="N51" s="213">
        <v>33.506885994616184</v>
      </c>
      <c r="O51" s="213">
        <v>32.130111091156706</v>
      </c>
      <c r="P51" s="213">
        <v>30.136823660554217</v>
      </c>
      <c r="Q51" s="213">
        <v>28.619036765146767</v>
      </c>
      <c r="R51" s="213">
        <v>27.192248243896266</v>
      </c>
      <c r="S51" s="213">
        <v>24.860169601259877</v>
      </c>
      <c r="T51" s="213">
        <v>23.780185210784307</v>
      </c>
    </row>
    <row r="52" spans="1:22" s="113" customFormat="1" ht="9" customHeight="1">
      <c r="A52" s="297" t="s">
        <v>184</v>
      </c>
      <c r="B52" s="112"/>
      <c r="C52" s="112"/>
      <c r="D52" s="112"/>
      <c r="E52" s="112"/>
      <c r="F52" s="112"/>
      <c r="G52" s="112"/>
      <c r="H52" s="112"/>
      <c r="I52" s="112"/>
      <c r="J52" s="112"/>
      <c r="K52" s="112"/>
      <c r="L52" s="112"/>
      <c r="M52" s="112"/>
      <c r="N52" s="112"/>
      <c r="O52" s="126"/>
      <c r="P52" s="112"/>
      <c r="Q52" s="112"/>
      <c r="R52" s="112"/>
      <c r="S52" s="112"/>
      <c r="T52" s="112"/>
      <c r="U52" s="297"/>
      <c r="V52" s="112"/>
    </row>
    <row r="53" spans="1:22" s="77" customFormat="1" ht="9" customHeight="1">
      <c r="A53" s="119" t="s">
        <v>166</v>
      </c>
      <c r="B53" s="112"/>
      <c r="C53" s="112"/>
      <c r="D53" s="112"/>
      <c r="E53" s="112"/>
      <c r="F53" s="112"/>
      <c r="G53" s="112"/>
      <c r="H53" s="112"/>
      <c r="I53" s="112"/>
    </row>
    <row r="54" spans="1:22" ht="4.5" customHeight="1">
      <c r="B54" s="5"/>
      <c r="C54" s="5"/>
      <c r="D54" s="5"/>
      <c r="E54" s="5"/>
      <c r="F54" s="5"/>
      <c r="G54" s="5"/>
      <c r="H54" s="5"/>
      <c r="I54" s="5"/>
    </row>
    <row r="55" spans="1:22" ht="18" customHeight="1">
      <c r="A55" s="208" t="s">
        <v>8</v>
      </c>
      <c r="B55" s="217">
        <v>2001</v>
      </c>
      <c r="C55" s="217">
        <v>2002</v>
      </c>
      <c r="D55" s="217">
        <v>2003</v>
      </c>
      <c r="E55" s="217">
        <v>2004</v>
      </c>
      <c r="F55" s="217">
        <v>2005</v>
      </c>
      <c r="G55" s="217">
        <v>2006</v>
      </c>
      <c r="H55" s="217">
        <v>2007</v>
      </c>
      <c r="I55" s="217">
        <v>2008</v>
      </c>
      <c r="J55" s="207">
        <v>2009</v>
      </c>
      <c r="K55" s="207">
        <v>2010</v>
      </c>
      <c r="L55" s="207">
        <v>2011</v>
      </c>
      <c r="M55" s="207">
        <v>2012</v>
      </c>
      <c r="N55" s="376">
        <v>2013</v>
      </c>
      <c r="O55" s="441">
        <v>2014</v>
      </c>
      <c r="P55" s="402">
        <v>2015</v>
      </c>
      <c r="Q55" s="398">
        <v>2016</v>
      </c>
      <c r="R55" s="475">
        <v>2017</v>
      </c>
      <c r="S55" s="479">
        <v>2018</v>
      </c>
      <c r="T55" s="479" t="s">
        <v>181</v>
      </c>
    </row>
    <row r="56" spans="1:22" ht="12" customHeight="1">
      <c r="A56" s="214" t="s">
        <v>9</v>
      </c>
      <c r="B56" s="230">
        <v>30.632139487027366</v>
      </c>
      <c r="C56" s="230">
        <v>32.386014452687412</v>
      </c>
      <c r="D56" s="230">
        <v>31.414869067173147</v>
      </c>
      <c r="E56" s="186">
        <v>32.10234508459596</v>
      </c>
      <c r="F56" s="186">
        <v>34.602640172353318</v>
      </c>
      <c r="G56" s="186">
        <v>34.933416881383955</v>
      </c>
      <c r="H56" s="186">
        <v>33.068236904175784</v>
      </c>
      <c r="I56" s="186">
        <v>30.955604918310716</v>
      </c>
      <c r="J56" s="212">
        <v>33.090744924309583</v>
      </c>
      <c r="K56" s="212">
        <v>34.481144504020186</v>
      </c>
      <c r="L56" s="212">
        <v>31.890048900364658</v>
      </c>
      <c r="M56" s="212">
        <v>32.489858319293766</v>
      </c>
      <c r="N56" s="212">
        <v>34.779819859356685</v>
      </c>
      <c r="O56" s="212">
        <v>33.784631607041234</v>
      </c>
      <c r="P56" s="212">
        <v>30.168174208516685</v>
      </c>
      <c r="Q56" s="212">
        <v>29.431381628518121</v>
      </c>
      <c r="R56" s="212">
        <v>27.286072017179563</v>
      </c>
      <c r="S56" s="212">
        <v>24.284217094834304</v>
      </c>
      <c r="T56" s="212">
        <v>23.303431846531105</v>
      </c>
    </row>
    <row r="57" spans="1:22" ht="12" customHeight="1">
      <c r="A57" s="214" t="s">
        <v>10</v>
      </c>
      <c r="B57" s="230">
        <v>19.000511612087383</v>
      </c>
      <c r="C57" s="230">
        <v>21.954220223777931</v>
      </c>
      <c r="D57" s="230">
        <v>23.253721905980765</v>
      </c>
      <c r="E57" s="186">
        <v>24.891662154727957</v>
      </c>
      <c r="F57" s="186">
        <v>24.043197513122802</v>
      </c>
      <c r="G57" s="186">
        <v>24.4795397753422</v>
      </c>
      <c r="H57" s="186">
        <v>22.073552239609473</v>
      </c>
      <c r="I57" s="186">
        <v>21.80762712608303</v>
      </c>
      <c r="J57" s="212">
        <v>24.113753759807278</v>
      </c>
      <c r="K57" s="212">
        <v>25.518864343016034</v>
      </c>
      <c r="L57" s="212">
        <v>22.415074707337187</v>
      </c>
      <c r="M57" s="212">
        <v>24.549786409398877</v>
      </c>
      <c r="N57" s="212">
        <v>25.628816562958356</v>
      </c>
      <c r="O57" s="212">
        <v>24.245666210478323</v>
      </c>
      <c r="P57" s="212">
        <v>23.518516645098035</v>
      </c>
      <c r="Q57" s="212">
        <v>22.041575033805103</v>
      </c>
      <c r="R57" s="212">
        <v>23.342510199654281</v>
      </c>
      <c r="S57" s="212">
        <v>20.625603845630675</v>
      </c>
      <c r="T57" s="212">
        <v>17.829120738571767</v>
      </c>
    </row>
    <row r="58" spans="1:22" ht="12" customHeight="1">
      <c r="A58" s="214" t="s">
        <v>23</v>
      </c>
      <c r="B58" s="230">
        <v>22.169568159491561</v>
      </c>
      <c r="C58" s="230">
        <v>24.269145948187628</v>
      </c>
      <c r="D58" s="230">
        <v>26.608795079330257</v>
      </c>
      <c r="E58" s="186">
        <v>27.190672962414968</v>
      </c>
      <c r="F58" s="186">
        <v>26.377598046268584</v>
      </c>
      <c r="G58" s="186">
        <v>26.527683929731488</v>
      </c>
      <c r="H58" s="186">
        <v>24.196782156159287</v>
      </c>
      <c r="I58" s="186">
        <v>23.267898558606372</v>
      </c>
      <c r="J58" s="212">
        <v>26.205694226988786</v>
      </c>
      <c r="K58" s="212">
        <v>29.577274474733372</v>
      </c>
      <c r="L58" s="212">
        <v>28.801271849752357</v>
      </c>
      <c r="M58" s="212">
        <v>28.11620979000466</v>
      </c>
      <c r="N58" s="212">
        <v>30.636094611534602</v>
      </c>
      <c r="O58" s="212">
        <v>27.513671690989906</v>
      </c>
      <c r="P58" s="212">
        <v>26.380609569695519</v>
      </c>
      <c r="Q58" s="212">
        <v>24.974910899438889</v>
      </c>
      <c r="R58" s="212">
        <v>22.846857230605206</v>
      </c>
      <c r="S58" s="212">
        <v>21.747994814909376</v>
      </c>
      <c r="T58" s="212">
        <v>21.115283296109073</v>
      </c>
    </row>
    <row r="59" spans="1:22" ht="12" customHeight="1">
      <c r="A59" s="214" t="s">
        <v>11</v>
      </c>
      <c r="B59" s="230">
        <v>31.975310756454338</v>
      </c>
      <c r="C59" s="230">
        <v>34.600044586458715</v>
      </c>
      <c r="D59" s="230">
        <v>36.120620745099799</v>
      </c>
      <c r="E59" s="186">
        <v>36.003021086132755</v>
      </c>
      <c r="F59" s="186">
        <v>36.214988425144213</v>
      </c>
      <c r="G59" s="186">
        <v>37.142921501082178</v>
      </c>
      <c r="H59" s="186">
        <v>33.63600049966918</v>
      </c>
      <c r="I59" s="186">
        <v>31.810136150733953</v>
      </c>
      <c r="J59" s="212">
        <v>33.259375163636243</v>
      </c>
      <c r="K59" s="212">
        <v>34.116607775611016</v>
      </c>
      <c r="L59" s="212">
        <v>31.750388388644417</v>
      </c>
      <c r="M59" s="212">
        <v>33.106783900931916</v>
      </c>
      <c r="N59" s="212">
        <v>34.32531529141076</v>
      </c>
      <c r="O59" s="212">
        <v>32.081741969074436</v>
      </c>
      <c r="P59" s="212">
        <v>29.428797955523518</v>
      </c>
      <c r="Q59" s="212">
        <v>27.656555473757223</v>
      </c>
      <c r="R59" s="212">
        <v>25.97555221316501</v>
      </c>
      <c r="S59" s="212">
        <v>24.49606923341366</v>
      </c>
      <c r="T59" s="212">
        <v>23.570763606321723</v>
      </c>
    </row>
    <row r="60" spans="1:22" ht="12" customHeight="1">
      <c r="A60" s="214" t="s">
        <v>12</v>
      </c>
      <c r="B60" s="230">
        <v>26.205894019469493</v>
      </c>
      <c r="C60" s="230">
        <v>28.591427210112279</v>
      </c>
      <c r="D60" s="230">
        <v>30.967348069599698</v>
      </c>
      <c r="E60" s="186">
        <v>30.694455130731274</v>
      </c>
      <c r="F60" s="186">
        <v>29.076901957354551</v>
      </c>
      <c r="G60" s="186">
        <v>28.766010091509397</v>
      </c>
      <c r="H60" s="186">
        <v>26.437827388551728</v>
      </c>
      <c r="I60" s="186">
        <v>24.765194898840477</v>
      </c>
      <c r="J60" s="212">
        <v>27.822482082270955</v>
      </c>
      <c r="K60" s="212">
        <v>29.916579656069398</v>
      </c>
      <c r="L60" s="212">
        <v>27.266453512739687</v>
      </c>
      <c r="M60" s="212">
        <v>27.192931401788723</v>
      </c>
      <c r="N60" s="212">
        <v>27.65234317575328</v>
      </c>
      <c r="O60" s="212">
        <v>26.323699822850738</v>
      </c>
      <c r="P60" s="212">
        <v>24.780440530392816</v>
      </c>
      <c r="Q60" s="212">
        <v>21.777234454075014</v>
      </c>
      <c r="R60" s="212">
        <v>20.396670438677727</v>
      </c>
      <c r="S60" s="212">
        <v>20.675343441578686</v>
      </c>
      <c r="T60" s="212">
        <v>18.047345667710061</v>
      </c>
    </row>
    <row r="61" spans="1:22" ht="12" customHeight="1">
      <c r="A61" s="214" t="s">
        <v>13</v>
      </c>
      <c r="B61" s="230">
        <v>23.661661268131716</v>
      </c>
      <c r="C61" s="230">
        <v>26.426894947431801</v>
      </c>
      <c r="D61" s="230">
        <v>25.61490990927291</v>
      </c>
      <c r="E61" s="186">
        <v>26.729129588059443</v>
      </c>
      <c r="F61" s="186">
        <v>28.157485824393095</v>
      </c>
      <c r="G61" s="186">
        <v>28.141029898882003</v>
      </c>
      <c r="H61" s="186">
        <v>26.427960394524248</v>
      </c>
      <c r="I61" s="186">
        <v>25.564486790406978</v>
      </c>
      <c r="J61" s="212">
        <v>30.232876866029102</v>
      </c>
      <c r="K61" s="212">
        <v>32.600597303972989</v>
      </c>
      <c r="L61" s="212">
        <v>30.826564707444398</v>
      </c>
      <c r="M61" s="212">
        <v>31.329482521816939</v>
      </c>
      <c r="N61" s="212">
        <v>33.25577599763411</v>
      </c>
      <c r="O61" s="212">
        <v>32.178242456257315</v>
      </c>
      <c r="P61" s="212">
        <v>29.6553114384092</v>
      </c>
      <c r="Q61" s="212">
        <v>26.198274541900517</v>
      </c>
      <c r="R61" s="212">
        <v>24.388122440253625</v>
      </c>
      <c r="S61" s="212">
        <v>25.853588227015784</v>
      </c>
      <c r="T61" s="212">
        <v>24.326459882955483</v>
      </c>
    </row>
    <row r="62" spans="1:22" ht="12" customHeight="1">
      <c r="A62" s="214" t="s">
        <v>14</v>
      </c>
      <c r="B62" s="230">
        <v>28.952107958568995</v>
      </c>
      <c r="C62" s="230">
        <v>31.375891886447544</v>
      </c>
      <c r="D62" s="230">
        <v>35.436222468628841</v>
      </c>
      <c r="E62" s="186">
        <v>34.910476605615457</v>
      </c>
      <c r="F62" s="186">
        <v>33.846866195758771</v>
      </c>
      <c r="G62" s="186">
        <v>33.835169882115665</v>
      </c>
      <c r="H62" s="186">
        <v>32.775640199209079</v>
      </c>
      <c r="I62" s="186">
        <v>30.126088193888563</v>
      </c>
      <c r="J62" s="212">
        <v>32.539532531979155</v>
      </c>
      <c r="K62" s="212">
        <v>35.092741506713807</v>
      </c>
      <c r="L62" s="212">
        <v>36.180609490462388</v>
      </c>
      <c r="M62" s="212">
        <v>35.981684510043031</v>
      </c>
      <c r="N62" s="212">
        <v>36.907455839367834</v>
      </c>
      <c r="O62" s="212">
        <v>34.188622025152917</v>
      </c>
      <c r="P62" s="212">
        <v>31.238183087715672</v>
      </c>
      <c r="Q62" s="212">
        <v>28.491293499267954</v>
      </c>
      <c r="R62" s="212">
        <v>26.960225655042819</v>
      </c>
      <c r="S62" s="212">
        <v>24.746751183432956</v>
      </c>
      <c r="T62" s="212">
        <v>24.239302300637675</v>
      </c>
    </row>
    <row r="63" spans="1:22" ht="12" customHeight="1">
      <c r="A63" s="214" t="s">
        <v>15</v>
      </c>
      <c r="B63" s="230">
        <v>22.59476627780327</v>
      </c>
      <c r="C63" s="230">
        <v>24.125723770846587</v>
      </c>
      <c r="D63" s="230">
        <v>26.142412899492761</v>
      </c>
      <c r="E63" s="186">
        <v>28.304253976242709</v>
      </c>
      <c r="F63" s="186">
        <v>26.094351043939707</v>
      </c>
      <c r="G63" s="186">
        <v>26.128685413870784</v>
      </c>
      <c r="H63" s="186">
        <v>24.814133052547511</v>
      </c>
      <c r="I63" s="186">
        <v>24.183525380418281</v>
      </c>
      <c r="J63" s="212">
        <v>27.164539491327556</v>
      </c>
      <c r="K63" s="212">
        <v>26.894594531411098</v>
      </c>
      <c r="L63" s="212">
        <v>26.241778455687204</v>
      </c>
      <c r="M63" s="212">
        <v>28.07557661528099</v>
      </c>
      <c r="N63" s="212">
        <v>28.473875937353711</v>
      </c>
      <c r="O63" s="212">
        <v>27.805013887321177</v>
      </c>
      <c r="P63" s="212">
        <v>26.468329763198977</v>
      </c>
      <c r="Q63" s="212">
        <v>23.977140425087946</v>
      </c>
      <c r="R63" s="212">
        <v>21.822970417279432</v>
      </c>
      <c r="S63" s="212">
        <v>19.902050388041232</v>
      </c>
      <c r="T63" s="212">
        <v>20.210012216343898</v>
      </c>
    </row>
    <row r="64" spans="1:22" ht="12" customHeight="1">
      <c r="A64" s="214" t="s">
        <v>5</v>
      </c>
      <c r="B64" s="230">
        <v>26.512035981284889</v>
      </c>
      <c r="C64" s="230">
        <v>28.439558431585183</v>
      </c>
      <c r="D64" s="230">
        <v>33.474335055333576</v>
      </c>
      <c r="E64" s="186">
        <v>34.102671404799324</v>
      </c>
      <c r="F64" s="186">
        <v>30.883550584843693</v>
      </c>
      <c r="G64" s="186">
        <v>31.904266457386598</v>
      </c>
      <c r="H64" s="186">
        <v>28.577692469730465</v>
      </c>
      <c r="I64" s="186">
        <v>26.154705006153289</v>
      </c>
      <c r="J64" s="212">
        <v>29.097825070825738</v>
      </c>
      <c r="K64" s="212">
        <v>29.948140540438683</v>
      </c>
      <c r="L64" s="212">
        <v>28.58274916325162</v>
      </c>
      <c r="M64" s="212">
        <v>28.446031245623089</v>
      </c>
      <c r="N64" s="212">
        <v>30.224047248659918</v>
      </c>
      <c r="O64" s="212">
        <v>27.643058644909551</v>
      </c>
      <c r="P64" s="212">
        <v>24.778243398422305</v>
      </c>
      <c r="Q64" s="212">
        <v>24.359757621007294</v>
      </c>
      <c r="R64" s="212">
        <v>23.662138391313309</v>
      </c>
      <c r="S64" s="212">
        <v>21.336214443825654</v>
      </c>
      <c r="T64" s="212">
        <v>18.804063059096933</v>
      </c>
    </row>
    <row r="65" spans="1:22" ht="12" customHeight="1">
      <c r="A65" s="214" t="s">
        <v>16</v>
      </c>
      <c r="B65" s="230">
        <v>24.540734528989002</v>
      </c>
      <c r="C65" s="230">
        <v>27.684741666549257</v>
      </c>
      <c r="D65" s="230">
        <v>27.542871344247299</v>
      </c>
      <c r="E65" s="186">
        <v>29.315467328880455</v>
      </c>
      <c r="F65" s="186">
        <v>29.526971867699466</v>
      </c>
      <c r="G65" s="186">
        <v>31.530369778426458</v>
      </c>
      <c r="H65" s="186">
        <v>29.063364130621778</v>
      </c>
      <c r="I65" s="186">
        <v>26.310391956076906</v>
      </c>
      <c r="J65" s="212">
        <v>29.684410803877785</v>
      </c>
      <c r="K65" s="212">
        <v>30.245375432854193</v>
      </c>
      <c r="L65" s="212">
        <v>27.95169337540618</v>
      </c>
      <c r="M65" s="212">
        <v>27.802051974240864</v>
      </c>
      <c r="N65" s="212">
        <v>30.534548050721071</v>
      </c>
      <c r="O65" s="212">
        <v>29.354800525456081</v>
      </c>
      <c r="P65" s="212">
        <v>26.377785251981827</v>
      </c>
      <c r="Q65" s="212">
        <v>24.11898934099521</v>
      </c>
      <c r="R65" s="212">
        <v>23.199871461385612</v>
      </c>
      <c r="S65" s="212">
        <v>22.345284650820176</v>
      </c>
      <c r="T65" s="212">
        <v>21.600306475598007</v>
      </c>
    </row>
    <row r="66" spans="1:22" ht="12" customHeight="1">
      <c r="A66" s="214" t="s">
        <v>17</v>
      </c>
      <c r="B66" s="230">
        <v>31.641355511456538</v>
      </c>
      <c r="C66" s="230">
        <v>33.926142950422886</v>
      </c>
      <c r="D66" s="230">
        <v>33.809115957218751</v>
      </c>
      <c r="E66" s="186">
        <v>37.16646515147189</v>
      </c>
      <c r="F66" s="186">
        <v>38.540225225215949</v>
      </c>
      <c r="G66" s="186">
        <v>40.673548646308696</v>
      </c>
      <c r="H66" s="186">
        <v>34.248021863119625</v>
      </c>
      <c r="I66" s="186">
        <v>31.641192777234213</v>
      </c>
      <c r="J66" s="212">
        <v>32.237524512137092</v>
      </c>
      <c r="K66" s="212">
        <v>35.097417155778032</v>
      </c>
      <c r="L66" s="212">
        <v>30.453016990342768</v>
      </c>
      <c r="M66" s="212">
        <v>29.273285653754684</v>
      </c>
      <c r="N66" s="212">
        <v>32.720551694569437</v>
      </c>
      <c r="O66" s="212">
        <v>31.062614704604673</v>
      </c>
      <c r="P66" s="212">
        <v>27.682104053486601</v>
      </c>
      <c r="Q66" s="212">
        <v>26.039884425064002</v>
      </c>
      <c r="R66" s="212">
        <v>24.918660524075676</v>
      </c>
      <c r="S66" s="212">
        <v>21.741112043184881</v>
      </c>
      <c r="T66" s="212">
        <v>20.33709586382912</v>
      </c>
    </row>
    <row r="67" spans="1:22" ht="12" customHeight="1">
      <c r="A67" s="214" t="s">
        <v>24</v>
      </c>
      <c r="B67" s="230">
        <v>37.317439812910216</v>
      </c>
      <c r="C67" s="230">
        <v>39.808865165356416</v>
      </c>
      <c r="D67" s="230">
        <v>38.329398481098785</v>
      </c>
      <c r="E67" s="186">
        <v>37.90385125220525</v>
      </c>
      <c r="F67" s="186">
        <v>40.536224450714421</v>
      </c>
      <c r="G67" s="186">
        <v>41.509734640120541</v>
      </c>
      <c r="H67" s="186">
        <v>40.606787778935519</v>
      </c>
      <c r="I67" s="186">
        <v>38.840432657641394</v>
      </c>
      <c r="J67" s="212">
        <v>40.936131299885673</v>
      </c>
      <c r="K67" s="212">
        <v>40.842592575244751</v>
      </c>
      <c r="L67" s="212">
        <v>37.568369847551978</v>
      </c>
      <c r="M67" s="212">
        <v>38.132598461378514</v>
      </c>
      <c r="N67" s="212">
        <v>40.389475097831962</v>
      </c>
      <c r="O67" s="212">
        <v>39.354601592947553</v>
      </c>
      <c r="P67" s="212">
        <v>37.669816103605136</v>
      </c>
      <c r="Q67" s="212">
        <v>34.089753757065544</v>
      </c>
      <c r="R67" s="212">
        <v>31.797304128316302</v>
      </c>
      <c r="S67" s="212">
        <v>30.569843303240258</v>
      </c>
      <c r="T67" s="212">
        <v>28.421357434073595</v>
      </c>
    </row>
    <row r="68" spans="1:22" ht="12" customHeight="1">
      <c r="A68" s="214" t="s">
        <v>28</v>
      </c>
      <c r="B68" s="230">
        <v>34.818544744655746</v>
      </c>
      <c r="C68" s="230">
        <v>35.189381678174406</v>
      </c>
      <c r="D68" s="230">
        <v>39.651466860704303</v>
      </c>
      <c r="E68" s="186">
        <v>40.978056704490577</v>
      </c>
      <c r="F68" s="186">
        <v>37.467404378429123</v>
      </c>
      <c r="G68" s="186">
        <v>36.820121008862351</v>
      </c>
      <c r="H68" s="186">
        <v>34.063341932819874</v>
      </c>
      <c r="I68" s="186">
        <v>31.331353844435245</v>
      </c>
      <c r="J68" s="212">
        <v>33.921645722500315</v>
      </c>
      <c r="K68" s="212">
        <v>34.992044433707747</v>
      </c>
      <c r="L68" s="212">
        <v>33.817441410759841</v>
      </c>
      <c r="M68" s="212">
        <v>32.579954656337883</v>
      </c>
      <c r="N68" s="212">
        <v>35.123775719408961</v>
      </c>
      <c r="O68" s="212">
        <v>33.67803966450127</v>
      </c>
      <c r="P68" s="212">
        <v>29.913343313870268</v>
      </c>
      <c r="Q68" s="212">
        <v>26.934936562989531</v>
      </c>
      <c r="R68" s="212">
        <v>25.832697783134691</v>
      </c>
      <c r="S68" s="212">
        <v>24.060661569713105</v>
      </c>
      <c r="T68" s="212">
        <v>22.640844369816552</v>
      </c>
    </row>
    <row r="69" spans="1:22" ht="12" customHeight="1">
      <c r="A69" s="214" t="s">
        <v>42</v>
      </c>
      <c r="B69" s="230">
        <v>38.954338199229419</v>
      </c>
      <c r="C69" s="230">
        <v>40.188023323678713</v>
      </c>
      <c r="D69" s="230">
        <v>38.934659796368791</v>
      </c>
      <c r="E69" s="186">
        <v>41.244367524318349</v>
      </c>
      <c r="F69" s="186">
        <v>43.679716415273241</v>
      </c>
      <c r="G69" s="186">
        <v>43.430864337451411</v>
      </c>
      <c r="H69" s="186">
        <v>40.03137560906174</v>
      </c>
      <c r="I69" s="186">
        <v>37.090924741793337</v>
      </c>
      <c r="J69" s="212">
        <v>38.330052102892907</v>
      </c>
      <c r="K69" s="212">
        <v>40.001956935988943</v>
      </c>
      <c r="L69" s="212">
        <v>37.424627443728745</v>
      </c>
      <c r="M69" s="212">
        <v>39.809832940322508</v>
      </c>
      <c r="N69" s="212">
        <v>40.831725305702989</v>
      </c>
      <c r="O69" s="212">
        <v>38.081145083421042</v>
      </c>
      <c r="P69" s="212">
        <v>36.854397575736762</v>
      </c>
      <c r="Q69" s="212">
        <v>32.859071528637301</v>
      </c>
      <c r="R69" s="212">
        <v>28.968371806469122</v>
      </c>
      <c r="S69" s="212">
        <v>25.894454488439266</v>
      </c>
      <c r="T69" s="212">
        <v>23.607385430357187</v>
      </c>
    </row>
    <row r="70" spans="1:22" ht="12" customHeight="1">
      <c r="A70" s="214" t="s">
        <v>18</v>
      </c>
      <c r="B70" s="230">
        <v>35.250557228292777</v>
      </c>
      <c r="C70" s="230">
        <v>36.578595261055177</v>
      </c>
      <c r="D70" s="230">
        <v>36.28644343151138</v>
      </c>
      <c r="E70" s="186">
        <v>37.125600271183494</v>
      </c>
      <c r="F70" s="186">
        <v>38.222568177211095</v>
      </c>
      <c r="G70" s="186">
        <v>40.044550620260395</v>
      </c>
      <c r="H70" s="186">
        <v>37.373372588969247</v>
      </c>
      <c r="I70" s="186">
        <v>34.43876806229634</v>
      </c>
      <c r="J70" s="212">
        <v>36.06856587734341</v>
      </c>
      <c r="K70" s="212">
        <v>37.409588089053052</v>
      </c>
      <c r="L70" s="212">
        <v>35.217748112876578</v>
      </c>
      <c r="M70" s="212">
        <v>35.315892165377008</v>
      </c>
      <c r="N70" s="212">
        <v>36.815593653667172</v>
      </c>
      <c r="O70" s="212">
        <v>35.280182228512423</v>
      </c>
      <c r="P70" s="212">
        <v>32.686527326258528</v>
      </c>
      <c r="Q70" s="212">
        <v>30.252968120553582</v>
      </c>
      <c r="R70" s="212">
        <v>29.969250088011972</v>
      </c>
      <c r="S70" s="212">
        <v>27.892167011345993</v>
      </c>
      <c r="T70" s="212">
        <v>26.085011357692338</v>
      </c>
    </row>
    <row r="71" spans="1:22" ht="12" customHeight="1">
      <c r="A71" s="214" t="s">
        <v>19</v>
      </c>
      <c r="B71" s="230">
        <v>21.49798050546606</v>
      </c>
      <c r="C71" s="230">
        <v>23.776470902334658</v>
      </c>
      <c r="D71" s="230">
        <v>28.169836971990662</v>
      </c>
      <c r="E71" s="186">
        <v>28.299066019095626</v>
      </c>
      <c r="F71" s="186">
        <v>25.060042469281534</v>
      </c>
      <c r="G71" s="186">
        <v>27.184345809108613</v>
      </c>
      <c r="H71" s="186">
        <v>25.047725658130886</v>
      </c>
      <c r="I71" s="186">
        <v>22.373158114869742</v>
      </c>
      <c r="J71" s="212">
        <v>24.284142843670327</v>
      </c>
      <c r="K71" s="212">
        <v>26.802786665854871</v>
      </c>
      <c r="L71" s="212">
        <v>25.441530958795216</v>
      </c>
      <c r="M71" s="212">
        <v>25.925724876905459</v>
      </c>
      <c r="N71" s="212">
        <v>26.968911391387902</v>
      </c>
      <c r="O71" s="212">
        <v>25.882415759084619</v>
      </c>
      <c r="P71" s="212">
        <v>23.165737874020913</v>
      </c>
      <c r="Q71" s="212">
        <v>22.131410466078197</v>
      </c>
      <c r="R71" s="212">
        <v>22.072252172394958</v>
      </c>
      <c r="S71" s="212">
        <v>19.651396030431343</v>
      </c>
      <c r="T71" s="212">
        <v>19.337595813981984</v>
      </c>
    </row>
    <row r="72" spans="1:22" ht="12" customHeight="1">
      <c r="A72" s="214" t="s">
        <v>20</v>
      </c>
      <c r="B72" s="230">
        <v>20.560706938944868</v>
      </c>
      <c r="C72" s="230">
        <v>23.167921442878626</v>
      </c>
      <c r="D72" s="230">
        <v>27.578387056554138</v>
      </c>
      <c r="E72" s="186">
        <v>28.904340424474679</v>
      </c>
      <c r="F72" s="186">
        <v>24.137744190216324</v>
      </c>
      <c r="G72" s="186">
        <v>25.742940533865958</v>
      </c>
      <c r="H72" s="186">
        <v>26.186089171266197</v>
      </c>
      <c r="I72" s="186">
        <v>23.568787557280967</v>
      </c>
      <c r="J72" s="212">
        <v>25.417146125149497</v>
      </c>
      <c r="K72" s="212">
        <v>24.868365521824344</v>
      </c>
      <c r="L72" s="212">
        <v>22.297750569566215</v>
      </c>
      <c r="M72" s="212">
        <v>25.317655770332685</v>
      </c>
      <c r="N72" s="212">
        <v>28.817336411217241</v>
      </c>
      <c r="O72" s="212">
        <v>29.206370647599567</v>
      </c>
      <c r="P72" s="212">
        <v>26.729468740550622</v>
      </c>
      <c r="Q72" s="212">
        <v>24.82580541890086</v>
      </c>
      <c r="R72" s="212">
        <v>24.276597305759168</v>
      </c>
      <c r="S72" s="212">
        <v>21.843419632251791</v>
      </c>
      <c r="T72" s="212">
        <v>20.792333026498831</v>
      </c>
    </row>
    <row r="73" spans="1:22" ht="12" customHeight="1">
      <c r="A73" s="214" t="s">
        <v>40</v>
      </c>
      <c r="B73" s="230">
        <v>18.800050346319196</v>
      </c>
      <c r="C73" s="230">
        <v>21.234302257498168</v>
      </c>
      <c r="D73" s="230">
        <v>23.340009517931307</v>
      </c>
      <c r="E73" s="186">
        <v>23.466375141480615</v>
      </c>
      <c r="F73" s="186">
        <v>22.610886501930764</v>
      </c>
      <c r="G73" s="186">
        <v>24.736730742899525</v>
      </c>
      <c r="H73" s="186">
        <v>22.002805251340078</v>
      </c>
      <c r="I73" s="186">
        <v>20.52119606517099</v>
      </c>
      <c r="J73" s="212">
        <v>23.712495396841632</v>
      </c>
      <c r="K73" s="212">
        <v>26.226851873936774</v>
      </c>
      <c r="L73" s="212">
        <v>24.37484003244769</v>
      </c>
      <c r="M73" s="212">
        <v>23.523027331541634</v>
      </c>
      <c r="N73" s="212">
        <v>24.680251148507242</v>
      </c>
      <c r="O73" s="212">
        <v>23.987131959717956</v>
      </c>
      <c r="P73" s="212">
        <v>22.852744981850297</v>
      </c>
      <c r="Q73" s="212">
        <v>22.678474529024857</v>
      </c>
      <c r="R73" s="212">
        <v>21.846570328411616</v>
      </c>
      <c r="S73" s="212">
        <v>21.579751707600249</v>
      </c>
      <c r="T73" s="212">
        <v>19.74086437305969</v>
      </c>
    </row>
    <row r="74" spans="1:22" ht="12" customHeight="1">
      <c r="A74" s="214" t="s">
        <v>41</v>
      </c>
      <c r="B74" s="230">
        <v>17.654858274730973</v>
      </c>
      <c r="C74" s="230">
        <v>20.506375933236544</v>
      </c>
      <c r="D74" s="230">
        <v>22.664696833443951</v>
      </c>
      <c r="E74" s="186">
        <v>23.772715715898933</v>
      </c>
      <c r="F74" s="186">
        <v>22.954700332501389</v>
      </c>
      <c r="G74" s="186">
        <v>22.393350437143202</v>
      </c>
      <c r="H74" s="186">
        <v>21.330287580165759</v>
      </c>
      <c r="I74" s="186">
        <v>19.719023856810995</v>
      </c>
      <c r="J74" s="212">
        <v>20.467013862406336</v>
      </c>
      <c r="K74" s="212">
        <v>22.485425779107171</v>
      </c>
      <c r="L74" s="212">
        <v>22.320305245246256</v>
      </c>
      <c r="M74" s="212">
        <v>21.822232878033702</v>
      </c>
      <c r="N74" s="212">
        <v>23.17167528234086</v>
      </c>
      <c r="O74" s="212">
        <v>22.457846241181116</v>
      </c>
      <c r="P74" s="212">
        <v>20.299716435220766</v>
      </c>
      <c r="Q74" s="212">
        <v>20.323470099695427</v>
      </c>
      <c r="R74" s="212">
        <v>20.802684545698977</v>
      </c>
      <c r="S74" s="212">
        <v>19.386600897892578</v>
      </c>
      <c r="T74" s="212">
        <v>18.91903781655763</v>
      </c>
    </row>
    <row r="75" spans="1:22" s="33" customFormat="1" ht="15" customHeight="1">
      <c r="A75" s="179" t="s">
        <v>21</v>
      </c>
      <c r="B75" s="231">
        <v>29.974587211112841</v>
      </c>
      <c r="C75" s="231">
        <v>32.050288669309154</v>
      </c>
      <c r="D75" s="231">
        <v>33.07635840889256</v>
      </c>
      <c r="E75" s="187">
        <v>33.61061649902647</v>
      </c>
      <c r="F75" s="187">
        <v>33.725209895701568</v>
      </c>
      <c r="G75" s="187">
        <v>34.559230882174234</v>
      </c>
      <c r="H75" s="187">
        <v>32.136873632461892</v>
      </c>
      <c r="I75" s="187">
        <v>29.989124381584482</v>
      </c>
      <c r="J75" s="213">
        <v>32.204377506649621</v>
      </c>
      <c r="K75" s="213">
        <v>33.520179076744128</v>
      </c>
      <c r="L75" s="213">
        <v>31.417103944971903</v>
      </c>
      <c r="M75" s="213">
        <v>31.828506587533145</v>
      </c>
      <c r="N75" s="213">
        <v>33.544432692985907</v>
      </c>
      <c r="O75" s="213">
        <v>31.971096809337958</v>
      </c>
      <c r="P75" s="213">
        <v>29.423175127461558</v>
      </c>
      <c r="Q75" s="213">
        <v>27.448642678961559</v>
      </c>
      <c r="R75" s="213">
        <v>26.117811474430862</v>
      </c>
      <c r="S75" s="213">
        <v>24.36493561886995</v>
      </c>
      <c r="T75" s="213">
        <v>22.968955060421298</v>
      </c>
    </row>
    <row r="76" spans="1:22" s="113" customFormat="1" ht="9" customHeight="1">
      <c r="A76" s="297" t="s">
        <v>184</v>
      </c>
      <c r="B76" s="112"/>
      <c r="C76" s="112"/>
      <c r="D76" s="112"/>
      <c r="E76" s="112"/>
      <c r="F76" s="112"/>
      <c r="G76" s="112"/>
      <c r="H76" s="112"/>
      <c r="I76" s="112"/>
      <c r="J76" s="112"/>
      <c r="K76" s="112"/>
      <c r="L76" s="112"/>
      <c r="M76" s="112"/>
      <c r="N76" s="112"/>
      <c r="O76" s="126"/>
      <c r="P76" s="112"/>
      <c r="Q76" s="112"/>
      <c r="R76" s="112"/>
      <c r="S76" s="112"/>
      <c r="T76" s="112"/>
      <c r="U76" s="297"/>
      <c r="V76" s="112"/>
    </row>
    <row r="77" spans="1:22" s="111" customFormat="1" ht="9" customHeight="1">
      <c r="A77" s="119" t="s">
        <v>165</v>
      </c>
    </row>
    <row r="79" spans="1:22">
      <c r="B79" s="5"/>
      <c r="C79" s="5"/>
      <c r="D79" s="5"/>
      <c r="E79" s="5"/>
      <c r="F79" s="5"/>
      <c r="G79" s="5"/>
      <c r="H79" s="5"/>
      <c r="I79" s="5"/>
    </row>
    <row r="80" spans="1:22">
      <c r="A80" s="33"/>
      <c r="B80" s="5"/>
      <c r="C80" s="5"/>
      <c r="D80" s="5"/>
      <c r="E80" s="5"/>
      <c r="F80" s="5"/>
      <c r="G80" s="5"/>
      <c r="H80" s="5"/>
      <c r="I80" s="5"/>
    </row>
    <row r="81" spans="1:9">
      <c r="B81" s="5"/>
      <c r="C81" s="5"/>
      <c r="D81" s="5"/>
      <c r="E81" s="5"/>
      <c r="F81" s="5"/>
      <c r="G81" s="5"/>
      <c r="H81" s="5"/>
      <c r="I81" s="5"/>
    </row>
    <row r="82" spans="1:9">
      <c r="B82" s="5"/>
      <c r="C82" s="5"/>
      <c r="D82" s="5"/>
      <c r="E82" s="5"/>
      <c r="F82" s="5"/>
      <c r="G82" s="5"/>
      <c r="H82" s="5"/>
      <c r="I82" s="5"/>
    </row>
    <row r="83" spans="1:9">
      <c r="B83" s="5"/>
      <c r="C83" s="5"/>
      <c r="D83" s="5"/>
      <c r="E83" s="5"/>
      <c r="F83" s="5"/>
      <c r="G83" s="5"/>
      <c r="H83" s="5"/>
      <c r="I83" s="5"/>
    </row>
    <row r="84" spans="1:9">
      <c r="B84" s="5"/>
      <c r="C84" s="5"/>
      <c r="D84" s="5"/>
      <c r="E84" s="5"/>
      <c r="F84" s="5"/>
      <c r="G84" s="5"/>
      <c r="H84" s="5"/>
      <c r="I84" s="5"/>
    </row>
    <row r="85" spans="1:9">
      <c r="B85" s="5"/>
      <c r="C85" s="5"/>
      <c r="D85" s="5"/>
      <c r="E85" s="5"/>
      <c r="F85" s="5"/>
      <c r="G85" s="5"/>
      <c r="H85" s="5"/>
      <c r="I85" s="5"/>
    </row>
    <row r="86" spans="1:9">
      <c r="A86" s="33"/>
      <c r="B86" s="5"/>
      <c r="C86" s="5"/>
      <c r="D86" s="5"/>
      <c r="E86" s="5"/>
      <c r="F86" s="5"/>
      <c r="G86" s="5"/>
      <c r="H86" s="5"/>
      <c r="I86" s="5"/>
    </row>
    <row r="87" spans="1:9">
      <c r="B87" s="5"/>
      <c r="C87" s="5"/>
      <c r="D87" s="5"/>
      <c r="E87" s="5"/>
      <c r="F87" s="5"/>
      <c r="G87" s="5"/>
      <c r="H87" s="5"/>
      <c r="I87" s="5"/>
    </row>
    <row r="88" spans="1:9">
      <c r="B88" s="5"/>
      <c r="C88" s="5"/>
      <c r="D88" s="5"/>
      <c r="E88" s="5"/>
      <c r="F88" s="5"/>
      <c r="G88" s="5"/>
      <c r="H88" s="5"/>
      <c r="I88" s="5"/>
    </row>
    <row r="89" spans="1:9">
      <c r="B89" s="5"/>
      <c r="C89" s="5"/>
      <c r="D89" s="5"/>
      <c r="E89" s="5"/>
      <c r="F89" s="5"/>
      <c r="G89" s="5"/>
      <c r="H89" s="5"/>
      <c r="I89" s="5"/>
    </row>
    <row r="90" spans="1:9">
      <c r="B90" s="5"/>
      <c r="C90" s="5"/>
      <c r="D90" s="5"/>
      <c r="E90" s="5"/>
      <c r="F90" s="5"/>
      <c r="G90" s="5"/>
      <c r="H90" s="5"/>
      <c r="I90" s="5"/>
    </row>
    <row r="91" spans="1:9">
      <c r="B91" s="5"/>
      <c r="C91" s="5"/>
      <c r="D91" s="5"/>
      <c r="E91" s="5"/>
      <c r="F91" s="5"/>
      <c r="G91" s="5"/>
      <c r="H91" s="5"/>
      <c r="I91" s="5"/>
    </row>
    <row r="92" spans="1:9">
      <c r="B92" s="5"/>
      <c r="C92" s="5"/>
      <c r="D92" s="5"/>
      <c r="E92" s="5"/>
      <c r="F92" s="5"/>
      <c r="G92" s="5"/>
      <c r="H92" s="5"/>
      <c r="I92" s="5"/>
    </row>
    <row r="93" spans="1:9">
      <c r="B93" s="5"/>
      <c r="C93" s="5"/>
      <c r="D93" s="5"/>
      <c r="E93" s="5"/>
      <c r="F93" s="5"/>
      <c r="G93" s="5"/>
      <c r="H93" s="5"/>
      <c r="I93" s="5"/>
    </row>
    <row r="94" spans="1:9">
      <c r="B94" s="5"/>
      <c r="C94" s="5"/>
      <c r="D94" s="5"/>
      <c r="E94" s="5"/>
      <c r="F94" s="5"/>
      <c r="G94" s="5"/>
      <c r="H94" s="5"/>
      <c r="I94" s="5"/>
    </row>
    <row r="95" spans="1:9">
      <c r="B95" s="5"/>
      <c r="C95" s="5"/>
      <c r="D95" s="5"/>
      <c r="E95" s="5"/>
      <c r="F95" s="5"/>
      <c r="G95" s="5"/>
      <c r="H95" s="5"/>
      <c r="I95" s="5"/>
    </row>
    <row r="96" spans="1:9">
      <c r="B96" s="5"/>
      <c r="C96" s="5"/>
      <c r="D96" s="5"/>
      <c r="E96" s="5"/>
      <c r="F96" s="5"/>
      <c r="G96" s="5"/>
      <c r="H96" s="5"/>
      <c r="I96" s="5"/>
    </row>
    <row r="97" spans="2:9">
      <c r="B97" s="5"/>
      <c r="C97" s="5"/>
      <c r="D97" s="5"/>
      <c r="E97" s="5"/>
      <c r="F97" s="5"/>
      <c r="G97" s="5"/>
      <c r="H97" s="5"/>
      <c r="I97" s="5"/>
    </row>
    <row r="98" spans="2:9">
      <c r="B98" s="5"/>
      <c r="C98" s="5"/>
      <c r="D98" s="5"/>
      <c r="E98" s="5"/>
      <c r="F98" s="5"/>
      <c r="G98" s="5"/>
      <c r="H98" s="5"/>
      <c r="I98" s="5"/>
    </row>
    <row r="99" spans="2:9">
      <c r="B99" s="5"/>
      <c r="C99" s="5"/>
      <c r="D99" s="5"/>
      <c r="E99" s="5"/>
      <c r="F99" s="5"/>
      <c r="G99" s="5"/>
      <c r="H99" s="5"/>
      <c r="I99" s="5"/>
    </row>
  </sheetData>
  <phoneticPr fontId="6" type="noConversion"/>
  <hyperlinks>
    <hyperlink ref="S1" location="F!A1" display="Retour au menu"/>
    <hyperlink ref="T1" location="F!A1" display="Retour au menu"/>
  </hyperlinks>
  <pageMargins left="0.7" right="0.7" top="0.75" bottom="0.75" header="0.3" footer="0.3"/>
  <pageSetup paperSize="9" scale="6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29" max="19" man="1"/>
    <brk id="53"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showGridLines="0" topLeftCell="A20" zoomScaleNormal="100" zoomScaleSheetLayoutView="80" workbookViewId="0">
      <selection activeCell="B3" sqref="B3:H6"/>
    </sheetView>
  </sheetViews>
  <sheetFormatPr baseColWidth="10" defaultColWidth="10.28515625" defaultRowHeight="11.25"/>
  <cols>
    <col min="1" max="1" width="23" style="66" customWidth="1"/>
    <col min="2" max="15" width="9.7109375" style="66" customWidth="1"/>
    <col min="16" max="18" width="8.7109375" style="66" customWidth="1"/>
    <col min="19" max="19" width="5.7109375" style="66" customWidth="1"/>
    <col min="20" max="20" width="4.7109375" style="66" customWidth="1"/>
    <col min="21" max="16384" width="10.28515625" style="66"/>
  </cols>
  <sheetData>
    <row r="1" spans="1:21" ht="23.25">
      <c r="A1" s="71" t="s">
        <v>109</v>
      </c>
      <c r="P1" s="69" t="s">
        <v>107</v>
      </c>
    </row>
    <row r="2" spans="1:21" ht="3" customHeight="1"/>
    <row r="3" spans="1:21" s="408" customFormat="1" ht="15.75" customHeight="1">
      <c r="A3" s="82" t="s">
        <v>118</v>
      </c>
    </row>
    <row r="4" spans="1:21" s="408" customFormat="1" ht="4.5" customHeight="1">
      <c r="A4" s="82"/>
    </row>
    <row r="5" spans="1:21" s="5" customFormat="1" ht="19.5" customHeight="1">
      <c r="A5" s="122" t="s">
        <v>185</v>
      </c>
      <c r="B5" s="122"/>
      <c r="C5" s="122"/>
      <c r="D5" s="122"/>
      <c r="E5" s="122"/>
      <c r="F5" s="133"/>
      <c r="G5" s="133"/>
      <c r="H5" s="133"/>
      <c r="I5" s="133"/>
      <c r="J5" s="133"/>
      <c r="K5" s="133"/>
      <c r="L5" s="133"/>
      <c r="M5" s="133"/>
      <c r="N5" s="133"/>
      <c r="O5" s="133"/>
      <c r="P5" s="133"/>
      <c r="Q5" s="409"/>
      <c r="R5" s="409"/>
      <c r="S5" s="409"/>
      <c r="T5" s="409"/>
    </row>
    <row r="6" spans="1:21" s="5" customFormat="1" ht="4.5" customHeight="1">
      <c r="A6" s="132"/>
      <c r="B6" s="132"/>
      <c r="C6" s="132"/>
      <c r="D6" s="132"/>
      <c r="E6" s="132"/>
      <c r="F6" s="18"/>
      <c r="G6" s="18"/>
      <c r="H6" s="18"/>
      <c r="I6" s="18"/>
      <c r="J6" s="18"/>
      <c r="K6" s="18"/>
      <c r="L6" s="18"/>
      <c r="M6" s="18"/>
      <c r="N6" s="18"/>
      <c r="P6" s="18"/>
      <c r="Q6" s="18"/>
      <c r="R6" s="132"/>
      <c r="S6" s="66"/>
      <c r="T6" s="66"/>
    </row>
    <row r="7" spans="1:21" s="5" customFormat="1" ht="12" customHeight="1">
      <c r="A7" s="533" t="s">
        <v>8</v>
      </c>
      <c r="B7" s="500">
        <v>1992</v>
      </c>
      <c r="C7" s="500">
        <v>1993</v>
      </c>
      <c r="D7" s="500">
        <v>1994</v>
      </c>
      <c r="E7" s="500">
        <v>1995</v>
      </c>
      <c r="F7" s="500">
        <v>1996</v>
      </c>
      <c r="G7" s="500">
        <v>1997</v>
      </c>
      <c r="H7" s="500">
        <v>1998</v>
      </c>
      <c r="I7" s="500">
        <v>1999</v>
      </c>
      <c r="J7" s="500">
        <v>2000</v>
      </c>
      <c r="K7" s="500">
        <v>2001</v>
      </c>
      <c r="L7" s="500">
        <v>2002</v>
      </c>
      <c r="M7" s="500">
        <v>2003</v>
      </c>
      <c r="N7" s="502">
        <v>2004</v>
      </c>
      <c r="O7" s="502">
        <v>2005</v>
      </c>
      <c r="P7" s="564">
        <v>2006</v>
      </c>
      <c r="Q7" s="562"/>
      <c r="R7" s="563"/>
      <c r="S7" s="561"/>
      <c r="T7" s="561"/>
      <c r="U7" s="406"/>
    </row>
    <row r="8" spans="1:21" s="5" customFormat="1" ht="12" customHeight="1">
      <c r="A8" s="534"/>
      <c r="B8" s="501"/>
      <c r="C8" s="501"/>
      <c r="D8" s="501"/>
      <c r="E8" s="501"/>
      <c r="F8" s="501"/>
      <c r="G8" s="501"/>
      <c r="H8" s="501"/>
      <c r="I8" s="501"/>
      <c r="J8" s="501"/>
      <c r="K8" s="501"/>
      <c r="L8" s="501"/>
      <c r="M8" s="501"/>
      <c r="N8" s="503"/>
      <c r="O8" s="503"/>
      <c r="P8" s="565"/>
      <c r="Q8" s="562"/>
      <c r="R8" s="563"/>
      <c r="S8" s="407"/>
      <c r="T8" s="407"/>
      <c r="U8" s="407"/>
    </row>
    <row r="9" spans="1:21" s="5" customFormat="1" ht="12" customHeight="1">
      <c r="A9" s="177" t="s">
        <v>9</v>
      </c>
      <c r="B9" s="236">
        <v>34082</v>
      </c>
      <c r="C9" s="236">
        <v>36681</v>
      </c>
      <c r="D9" s="236">
        <v>37674</v>
      </c>
      <c r="E9" s="236">
        <v>39843</v>
      </c>
      <c r="F9" s="236">
        <v>40208</v>
      </c>
      <c r="G9" s="237">
        <v>39956</v>
      </c>
      <c r="H9" s="237">
        <v>41098</v>
      </c>
      <c r="I9" s="237">
        <v>40747</v>
      </c>
      <c r="J9" s="237">
        <v>40355</v>
      </c>
      <c r="K9" s="237">
        <v>41572</v>
      </c>
      <c r="L9" s="237">
        <v>41440</v>
      </c>
      <c r="M9" s="237">
        <v>43381</v>
      </c>
      <c r="N9" s="238">
        <v>45452</v>
      </c>
      <c r="O9" s="238">
        <v>46050</v>
      </c>
      <c r="P9" s="487">
        <v>50209</v>
      </c>
      <c r="Q9" s="29"/>
      <c r="R9" s="134"/>
      <c r="S9" s="135"/>
      <c r="T9" s="136"/>
    </row>
    <row r="10" spans="1:21" s="5" customFormat="1" ht="12" customHeight="1">
      <c r="A10" s="177" t="s">
        <v>10</v>
      </c>
      <c r="B10" s="236">
        <v>11694</v>
      </c>
      <c r="C10" s="236">
        <v>11846</v>
      </c>
      <c r="D10" s="236">
        <v>11519</v>
      </c>
      <c r="E10" s="236">
        <v>11847</v>
      </c>
      <c r="F10" s="236">
        <v>11023</v>
      </c>
      <c r="G10" s="237">
        <v>10418</v>
      </c>
      <c r="H10" s="237">
        <v>10856</v>
      </c>
      <c r="I10" s="237">
        <v>11544</v>
      </c>
      <c r="J10" s="237">
        <v>11849</v>
      </c>
      <c r="K10" s="237">
        <v>12674</v>
      </c>
      <c r="L10" s="237">
        <v>12353</v>
      </c>
      <c r="M10" s="237">
        <v>11834</v>
      </c>
      <c r="N10" s="238">
        <v>15279</v>
      </c>
      <c r="O10" s="238">
        <v>15214</v>
      </c>
      <c r="P10" s="487">
        <v>14719</v>
      </c>
      <c r="Q10" s="29"/>
      <c r="R10" s="134"/>
      <c r="S10" s="135"/>
      <c r="T10" s="136"/>
    </row>
    <row r="11" spans="1:21" s="5" customFormat="1" ht="12" customHeight="1">
      <c r="A11" s="177" t="s">
        <v>23</v>
      </c>
      <c r="B11" s="236">
        <v>4746</v>
      </c>
      <c r="C11" s="236">
        <v>4299</v>
      </c>
      <c r="D11" s="236">
        <v>4456</v>
      </c>
      <c r="E11" s="236">
        <v>4517</v>
      </c>
      <c r="F11" s="236">
        <v>4542</v>
      </c>
      <c r="G11" s="237">
        <v>5341</v>
      </c>
      <c r="H11" s="237">
        <v>5675</v>
      </c>
      <c r="I11" s="237">
        <v>5796</v>
      </c>
      <c r="J11" s="237">
        <v>5837</v>
      </c>
      <c r="K11" s="237">
        <v>6315</v>
      </c>
      <c r="L11" s="237">
        <v>4958</v>
      </c>
      <c r="M11" s="237">
        <v>5450</v>
      </c>
      <c r="N11" s="238">
        <v>6036</v>
      </c>
      <c r="O11" s="238">
        <v>6090</v>
      </c>
      <c r="P11" s="487">
        <v>5698</v>
      </c>
      <c r="Q11" s="29"/>
      <c r="R11" s="134"/>
      <c r="S11" s="135"/>
      <c r="T11" s="136"/>
    </row>
    <row r="12" spans="1:21" s="5" customFormat="1" ht="12" customHeight="1">
      <c r="A12" s="177" t="s">
        <v>11</v>
      </c>
      <c r="B12" s="236">
        <v>237078</v>
      </c>
      <c r="C12" s="236">
        <v>237812</v>
      </c>
      <c r="D12" s="236">
        <v>227777</v>
      </c>
      <c r="E12" s="236">
        <v>233038</v>
      </c>
      <c r="F12" s="236">
        <v>231761</v>
      </c>
      <c r="G12" s="237">
        <v>235855</v>
      </c>
      <c r="H12" s="237">
        <v>238560</v>
      </c>
      <c r="I12" s="237">
        <v>237362</v>
      </c>
      <c r="J12" s="237">
        <v>238014</v>
      </c>
      <c r="K12" s="237">
        <v>239117</v>
      </c>
      <c r="L12" s="237">
        <v>246399</v>
      </c>
      <c r="M12" s="237">
        <v>250257</v>
      </c>
      <c r="N12" s="238">
        <v>224641</v>
      </c>
      <c r="O12" s="238">
        <v>220692</v>
      </c>
      <c r="P12" s="487">
        <v>218513</v>
      </c>
      <c r="Q12" s="29"/>
      <c r="R12" s="134"/>
      <c r="S12" s="135"/>
      <c r="T12" s="136"/>
    </row>
    <row r="13" spans="1:21" s="5" customFormat="1" ht="12" customHeight="1">
      <c r="A13" s="177" t="s">
        <v>12</v>
      </c>
      <c r="B13" s="236">
        <v>18669</v>
      </c>
      <c r="C13" s="236">
        <v>19174</v>
      </c>
      <c r="D13" s="236">
        <v>19421</v>
      </c>
      <c r="E13" s="236">
        <v>18546</v>
      </c>
      <c r="F13" s="236">
        <v>18066</v>
      </c>
      <c r="G13" s="237">
        <v>19851</v>
      </c>
      <c r="H13" s="237">
        <v>18875</v>
      </c>
      <c r="I13" s="237">
        <v>18502</v>
      </c>
      <c r="J13" s="237">
        <v>20990</v>
      </c>
      <c r="K13" s="237">
        <v>21728</v>
      </c>
      <c r="L13" s="237">
        <v>22659</v>
      </c>
      <c r="M13" s="237">
        <v>26335</v>
      </c>
      <c r="N13" s="238">
        <v>23265</v>
      </c>
      <c r="O13" s="238">
        <v>22432</v>
      </c>
      <c r="P13" s="487">
        <v>25621</v>
      </c>
      <c r="Q13" s="29"/>
      <c r="R13" s="134"/>
      <c r="S13" s="135"/>
      <c r="T13" s="136"/>
    </row>
    <row r="14" spans="1:21" s="5" customFormat="1" ht="12" customHeight="1">
      <c r="A14" s="177" t="s">
        <v>13</v>
      </c>
      <c r="B14" s="236">
        <v>20868</v>
      </c>
      <c r="C14" s="236">
        <v>22037</v>
      </c>
      <c r="D14" s="236">
        <v>22315</v>
      </c>
      <c r="E14" s="236">
        <v>22745</v>
      </c>
      <c r="F14" s="236">
        <v>22423</v>
      </c>
      <c r="G14" s="237">
        <v>22152</v>
      </c>
      <c r="H14" s="237">
        <v>22795</v>
      </c>
      <c r="I14" s="237">
        <v>24465</v>
      </c>
      <c r="J14" s="237">
        <v>25614</v>
      </c>
      <c r="K14" s="237">
        <v>25956</v>
      </c>
      <c r="L14" s="237">
        <v>25424</v>
      </c>
      <c r="M14" s="237">
        <v>25734</v>
      </c>
      <c r="N14" s="238">
        <v>21760</v>
      </c>
      <c r="O14" s="238">
        <v>21224</v>
      </c>
      <c r="P14" s="487">
        <v>21941</v>
      </c>
      <c r="Q14" s="29"/>
      <c r="R14" s="134"/>
      <c r="S14" s="135"/>
      <c r="T14" s="136"/>
    </row>
    <row r="15" spans="1:21" s="5" customFormat="1" ht="12" customHeight="1">
      <c r="A15" s="177" t="s">
        <v>14</v>
      </c>
      <c r="B15" s="236">
        <v>22108</v>
      </c>
      <c r="C15" s="236">
        <v>20424</v>
      </c>
      <c r="D15" s="236">
        <v>18921</v>
      </c>
      <c r="E15" s="236">
        <v>19124</v>
      </c>
      <c r="F15" s="236">
        <v>18934</v>
      </c>
      <c r="G15" s="237">
        <v>18644</v>
      </c>
      <c r="H15" s="237">
        <v>20349</v>
      </c>
      <c r="I15" s="237">
        <v>20690</v>
      </c>
      <c r="J15" s="237">
        <v>21194</v>
      </c>
      <c r="K15" s="237">
        <v>21598</v>
      </c>
      <c r="L15" s="237">
        <v>20167</v>
      </c>
      <c r="M15" s="237">
        <v>19503</v>
      </c>
      <c r="N15" s="238">
        <v>19345</v>
      </c>
      <c r="O15" s="238">
        <v>19184</v>
      </c>
      <c r="P15" s="487">
        <v>18754</v>
      </c>
      <c r="Q15" s="29"/>
      <c r="R15" s="134"/>
      <c r="S15" s="135"/>
      <c r="T15" s="136"/>
    </row>
    <row r="16" spans="1:21" s="5" customFormat="1" ht="12" customHeight="1">
      <c r="A16" s="177" t="s">
        <v>15</v>
      </c>
      <c r="B16" s="236">
        <v>3131</v>
      </c>
      <c r="C16" s="236">
        <v>3157</v>
      </c>
      <c r="D16" s="236">
        <v>3399</v>
      </c>
      <c r="E16" s="236">
        <v>3527</v>
      </c>
      <c r="F16" s="236">
        <v>3497</v>
      </c>
      <c r="G16" s="237">
        <v>3456</v>
      </c>
      <c r="H16" s="237">
        <v>3637</v>
      </c>
      <c r="I16" s="237">
        <v>3451</v>
      </c>
      <c r="J16" s="237">
        <v>3854</v>
      </c>
      <c r="K16" s="237">
        <v>3776</v>
      </c>
      <c r="L16" s="237">
        <v>3743</v>
      </c>
      <c r="M16" s="237">
        <v>3851</v>
      </c>
      <c r="N16" s="238">
        <v>3607</v>
      </c>
      <c r="O16" s="238">
        <v>3785</v>
      </c>
      <c r="P16" s="487">
        <v>3973</v>
      </c>
      <c r="Q16" s="29"/>
      <c r="R16" s="134"/>
      <c r="S16" s="135"/>
      <c r="T16" s="136"/>
    </row>
    <row r="17" spans="1:20" s="5" customFormat="1" ht="12" customHeight="1">
      <c r="A17" s="177" t="s">
        <v>5</v>
      </c>
      <c r="B17" s="236">
        <v>42431</v>
      </c>
      <c r="C17" s="236">
        <v>40745</v>
      </c>
      <c r="D17" s="236">
        <v>40133</v>
      </c>
      <c r="E17" s="236">
        <v>37777</v>
      </c>
      <c r="F17" s="236">
        <v>36934</v>
      </c>
      <c r="G17" s="237">
        <v>35053</v>
      </c>
      <c r="H17" s="237">
        <v>34969</v>
      </c>
      <c r="I17" s="237">
        <v>36313</v>
      </c>
      <c r="J17" s="237">
        <v>38568</v>
      </c>
      <c r="K17" s="237">
        <v>40184</v>
      </c>
      <c r="L17" s="237">
        <v>39359</v>
      </c>
      <c r="M17" s="237">
        <v>42331</v>
      </c>
      <c r="N17" s="238">
        <v>46357</v>
      </c>
      <c r="O17" s="238">
        <v>46935</v>
      </c>
      <c r="P17" s="487">
        <v>46766</v>
      </c>
      <c r="Q17" s="29"/>
      <c r="R17" s="134"/>
      <c r="S17" s="135"/>
      <c r="T17" s="136"/>
    </row>
    <row r="18" spans="1:20" s="5" customFormat="1" ht="12" customHeight="1">
      <c r="A18" s="177" t="s">
        <v>16</v>
      </c>
      <c r="B18" s="236">
        <v>9133</v>
      </c>
      <c r="C18" s="236">
        <v>9222</v>
      </c>
      <c r="D18" s="236">
        <v>9027</v>
      </c>
      <c r="E18" s="236">
        <v>9304</v>
      </c>
      <c r="F18" s="236">
        <v>9352</v>
      </c>
      <c r="G18" s="237">
        <v>9594</v>
      </c>
      <c r="H18" s="237">
        <v>9678</v>
      </c>
      <c r="I18" s="237">
        <v>9937</v>
      </c>
      <c r="J18" s="237">
        <v>9993</v>
      </c>
      <c r="K18" s="237">
        <v>10418</v>
      </c>
      <c r="L18" s="237">
        <v>11167</v>
      </c>
      <c r="M18" s="237">
        <v>11059</v>
      </c>
      <c r="N18" s="238">
        <v>10587</v>
      </c>
      <c r="O18" s="238">
        <v>10760</v>
      </c>
      <c r="P18" s="487">
        <v>11651</v>
      </c>
      <c r="Q18" s="29"/>
      <c r="R18" s="134"/>
      <c r="S18" s="135"/>
      <c r="T18" s="136"/>
    </row>
    <row r="19" spans="1:20" s="5" customFormat="1" ht="12" customHeight="1">
      <c r="A19" s="177" t="s">
        <v>17</v>
      </c>
      <c r="B19" s="236">
        <v>3498</v>
      </c>
      <c r="C19" s="236">
        <v>3578</v>
      </c>
      <c r="D19" s="236">
        <v>3263</v>
      </c>
      <c r="E19" s="236">
        <v>2968</v>
      </c>
      <c r="F19" s="236">
        <v>2867</v>
      </c>
      <c r="G19" s="237">
        <v>3084</v>
      </c>
      <c r="H19" s="237">
        <v>2615</v>
      </c>
      <c r="I19" s="237">
        <v>2801</v>
      </c>
      <c r="J19" s="237">
        <v>2881</v>
      </c>
      <c r="K19" s="237">
        <v>2903</v>
      </c>
      <c r="L19" s="237">
        <v>2741</v>
      </c>
      <c r="M19" s="237">
        <v>2943</v>
      </c>
      <c r="N19" s="238">
        <v>3220</v>
      </c>
      <c r="O19" s="238">
        <v>3261</v>
      </c>
      <c r="P19" s="487">
        <v>3349</v>
      </c>
      <c r="Q19" s="29"/>
      <c r="R19" s="134"/>
      <c r="S19" s="135"/>
      <c r="T19" s="136"/>
    </row>
    <row r="20" spans="1:20" s="5" customFormat="1" ht="12" customHeight="1">
      <c r="A20" s="177" t="s">
        <v>24</v>
      </c>
      <c r="B20" s="236">
        <v>17918</v>
      </c>
      <c r="C20" s="236">
        <v>17386</v>
      </c>
      <c r="D20" s="236">
        <v>16680</v>
      </c>
      <c r="E20" s="236">
        <v>19299</v>
      </c>
      <c r="F20" s="236">
        <v>19148</v>
      </c>
      <c r="G20" s="237">
        <v>20009</v>
      </c>
      <c r="H20" s="237">
        <v>18489</v>
      </c>
      <c r="I20" s="237">
        <v>23181</v>
      </c>
      <c r="J20" s="237">
        <v>22882</v>
      </c>
      <c r="K20" s="237">
        <v>23268</v>
      </c>
      <c r="L20" s="237">
        <v>25811</v>
      </c>
      <c r="M20" s="237">
        <v>24955</v>
      </c>
      <c r="N20" s="238">
        <v>29046</v>
      </c>
      <c r="O20" s="238">
        <v>29381</v>
      </c>
      <c r="P20" s="487">
        <v>26309</v>
      </c>
      <c r="Q20" s="29"/>
      <c r="R20" s="134"/>
      <c r="S20" s="135"/>
      <c r="T20" s="136"/>
    </row>
    <row r="21" spans="1:20" s="5" customFormat="1" ht="12" customHeight="1">
      <c r="A21" s="177" t="s">
        <v>28</v>
      </c>
      <c r="B21" s="236">
        <v>22514</v>
      </c>
      <c r="C21" s="236">
        <v>25979</v>
      </c>
      <c r="D21" s="236">
        <v>23757</v>
      </c>
      <c r="E21" s="236">
        <v>24398</v>
      </c>
      <c r="F21" s="236">
        <v>23062</v>
      </c>
      <c r="G21" s="237">
        <v>23266</v>
      </c>
      <c r="H21" s="237">
        <v>22786</v>
      </c>
      <c r="I21" s="237">
        <v>23283</v>
      </c>
      <c r="J21" s="237">
        <v>22329</v>
      </c>
      <c r="K21" s="237">
        <v>22833</v>
      </c>
      <c r="L21" s="237">
        <v>20661</v>
      </c>
      <c r="M21" s="237">
        <v>20644</v>
      </c>
      <c r="N21" s="238">
        <v>27259</v>
      </c>
      <c r="O21" s="238">
        <v>26906</v>
      </c>
      <c r="P21" s="487">
        <v>27112</v>
      </c>
      <c r="Q21" s="29"/>
      <c r="R21" s="134"/>
      <c r="S21" s="135"/>
      <c r="T21" s="136"/>
    </row>
    <row r="22" spans="1:20" s="5" customFormat="1" ht="12" customHeight="1">
      <c r="A22" s="177" t="s">
        <v>42</v>
      </c>
      <c r="B22" s="236">
        <v>13775</v>
      </c>
      <c r="C22" s="236">
        <v>12409</v>
      </c>
      <c r="D22" s="236">
        <v>10954</v>
      </c>
      <c r="E22" s="236">
        <v>11440</v>
      </c>
      <c r="F22" s="236">
        <v>11450</v>
      </c>
      <c r="G22" s="237">
        <v>11718</v>
      </c>
      <c r="H22" s="237">
        <v>11531</v>
      </c>
      <c r="I22" s="237">
        <v>12817</v>
      </c>
      <c r="J22" s="237">
        <v>17263</v>
      </c>
      <c r="K22" s="237">
        <v>15167</v>
      </c>
      <c r="L22" s="237">
        <v>13928</v>
      </c>
      <c r="M22" s="237">
        <v>15417</v>
      </c>
      <c r="N22" s="238">
        <v>19138</v>
      </c>
      <c r="O22" s="238">
        <v>19334</v>
      </c>
      <c r="P22" s="487">
        <v>21073</v>
      </c>
      <c r="Q22" s="29"/>
      <c r="R22" s="134"/>
      <c r="S22" s="135"/>
      <c r="T22" s="136"/>
    </row>
    <row r="23" spans="1:20" s="5" customFormat="1" ht="12" customHeight="1">
      <c r="A23" s="177" t="s">
        <v>18</v>
      </c>
      <c r="B23" s="236">
        <v>40469</v>
      </c>
      <c r="C23" s="236">
        <v>36155</v>
      </c>
      <c r="D23" s="236">
        <v>37366</v>
      </c>
      <c r="E23" s="236">
        <v>32965</v>
      </c>
      <c r="F23" s="236">
        <v>34940</v>
      </c>
      <c r="G23" s="237">
        <v>34715</v>
      </c>
      <c r="H23" s="237">
        <v>33940</v>
      </c>
      <c r="I23" s="237">
        <v>33052</v>
      </c>
      <c r="J23" s="237">
        <v>34957</v>
      </c>
      <c r="K23" s="237">
        <v>37091</v>
      </c>
      <c r="L23" s="237">
        <v>36845</v>
      </c>
      <c r="M23" s="237">
        <v>39308</v>
      </c>
      <c r="N23" s="238">
        <v>46421</v>
      </c>
      <c r="O23" s="238">
        <v>44763</v>
      </c>
      <c r="P23" s="487">
        <v>39236</v>
      </c>
      <c r="Q23" s="29"/>
      <c r="R23" s="134"/>
      <c r="S23" s="135"/>
      <c r="T23" s="136"/>
    </row>
    <row r="24" spans="1:20" s="5" customFormat="1" ht="12" customHeight="1">
      <c r="A24" s="177" t="s">
        <v>19</v>
      </c>
      <c r="B24" s="236">
        <v>26234</v>
      </c>
      <c r="C24" s="236">
        <v>24506</v>
      </c>
      <c r="D24" s="236">
        <v>24457</v>
      </c>
      <c r="E24" s="236">
        <v>24186</v>
      </c>
      <c r="F24" s="236">
        <v>23460</v>
      </c>
      <c r="G24" s="237">
        <v>24141</v>
      </c>
      <c r="H24" s="237">
        <v>25021</v>
      </c>
      <c r="I24" s="237">
        <v>24377</v>
      </c>
      <c r="J24" s="237">
        <v>24238</v>
      </c>
      <c r="K24" s="237">
        <v>25121</v>
      </c>
      <c r="L24" s="237">
        <v>24626</v>
      </c>
      <c r="M24" s="237">
        <v>25346</v>
      </c>
      <c r="N24" s="238">
        <v>25075</v>
      </c>
      <c r="O24" s="238">
        <v>24916</v>
      </c>
      <c r="P24" s="487">
        <v>24717</v>
      </c>
      <c r="Q24" s="29"/>
      <c r="R24" s="134"/>
      <c r="S24" s="135"/>
      <c r="T24" s="136"/>
    </row>
    <row r="25" spans="1:20" s="5" customFormat="1" ht="12" customHeight="1">
      <c r="A25" s="177" t="s">
        <v>20</v>
      </c>
      <c r="B25" s="236">
        <v>10292</v>
      </c>
      <c r="C25" s="236">
        <v>10349</v>
      </c>
      <c r="D25" s="236">
        <v>10346</v>
      </c>
      <c r="E25" s="236">
        <v>10013</v>
      </c>
      <c r="F25" s="236">
        <v>9499</v>
      </c>
      <c r="G25" s="237">
        <v>9232</v>
      </c>
      <c r="H25" s="237">
        <v>9761</v>
      </c>
      <c r="I25" s="237">
        <v>8997</v>
      </c>
      <c r="J25" s="237">
        <v>10375</v>
      </c>
      <c r="K25" s="237">
        <v>10905</v>
      </c>
      <c r="L25" s="237">
        <v>10817</v>
      </c>
      <c r="M25" s="237">
        <v>10544</v>
      </c>
      <c r="N25" s="238">
        <v>10891</v>
      </c>
      <c r="O25" s="238">
        <v>10727</v>
      </c>
      <c r="P25" s="487">
        <v>10904</v>
      </c>
      <c r="Q25" s="29"/>
      <c r="R25" s="134"/>
      <c r="S25" s="135"/>
      <c r="T25" s="136"/>
    </row>
    <row r="26" spans="1:20" s="5" customFormat="1" ht="12" customHeight="1">
      <c r="A26" s="177" t="s">
        <v>40</v>
      </c>
      <c r="B26" s="236">
        <v>21323</v>
      </c>
      <c r="C26" s="236">
        <v>21452</v>
      </c>
      <c r="D26" s="236">
        <v>23618</v>
      </c>
      <c r="E26" s="236">
        <v>24817</v>
      </c>
      <c r="F26" s="236">
        <v>26060</v>
      </c>
      <c r="G26" s="237">
        <v>26557</v>
      </c>
      <c r="H26" s="237">
        <v>26600</v>
      </c>
      <c r="I26" s="237">
        <v>27598</v>
      </c>
      <c r="J26" s="237">
        <v>27092</v>
      </c>
      <c r="K26" s="237">
        <v>27232</v>
      </c>
      <c r="L26" s="237">
        <v>28000</v>
      </c>
      <c r="M26" s="237">
        <v>27258</v>
      </c>
      <c r="N26" s="238">
        <v>27394</v>
      </c>
      <c r="O26" s="238">
        <v>27234</v>
      </c>
      <c r="P26" s="487">
        <v>27555</v>
      </c>
      <c r="Q26" s="29"/>
      <c r="R26" s="134"/>
      <c r="S26" s="135"/>
      <c r="T26" s="136"/>
    </row>
    <row r="27" spans="1:20" s="5" customFormat="1" ht="12" customHeight="1">
      <c r="A27" s="177" t="s">
        <v>41</v>
      </c>
      <c r="B27" s="236">
        <v>10834</v>
      </c>
      <c r="C27" s="236">
        <v>10561</v>
      </c>
      <c r="D27" s="236">
        <v>10466</v>
      </c>
      <c r="E27" s="236">
        <v>9893</v>
      </c>
      <c r="F27" s="236">
        <v>9802</v>
      </c>
      <c r="G27" s="237">
        <v>9875</v>
      </c>
      <c r="H27" s="237">
        <v>10044</v>
      </c>
      <c r="I27" s="237">
        <v>10581</v>
      </c>
      <c r="J27" s="237">
        <v>11014</v>
      </c>
      <c r="K27" s="237">
        <v>11335</v>
      </c>
      <c r="L27" s="237">
        <v>11473</v>
      </c>
      <c r="M27" s="237">
        <v>11314</v>
      </c>
      <c r="N27" s="238">
        <v>10805</v>
      </c>
      <c r="O27" s="238">
        <v>11051</v>
      </c>
      <c r="P27" s="487">
        <v>11224</v>
      </c>
      <c r="Q27" s="29"/>
      <c r="R27" s="134"/>
      <c r="S27" s="135"/>
      <c r="T27" s="136"/>
    </row>
    <row r="28" spans="1:20" s="5" customFormat="1" ht="12" customHeight="1">
      <c r="A28" s="177" t="s">
        <v>152</v>
      </c>
      <c r="B28" s="260" t="s">
        <v>153</v>
      </c>
      <c r="C28" s="260" t="s">
        <v>153</v>
      </c>
      <c r="D28" s="260" t="s">
        <v>153</v>
      </c>
      <c r="E28" s="260" t="s">
        <v>153</v>
      </c>
      <c r="F28" s="260" t="s">
        <v>153</v>
      </c>
      <c r="G28" s="267" t="s">
        <v>153</v>
      </c>
      <c r="H28" s="267" t="s">
        <v>153</v>
      </c>
      <c r="I28" s="267" t="s">
        <v>153</v>
      </c>
      <c r="J28" s="267" t="s">
        <v>153</v>
      </c>
      <c r="K28" s="267" t="s">
        <v>153</v>
      </c>
      <c r="L28" s="267" t="s">
        <v>153</v>
      </c>
      <c r="M28" s="267" t="s">
        <v>153</v>
      </c>
      <c r="N28" s="268" t="s">
        <v>153</v>
      </c>
      <c r="O28" s="268" t="s">
        <v>153</v>
      </c>
      <c r="P28" s="488" t="s">
        <v>153</v>
      </c>
      <c r="Q28" s="29"/>
      <c r="R28" s="134"/>
      <c r="S28" s="135"/>
      <c r="T28" s="136"/>
    </row>
    <row r="29" spans="1:20" s="5" customFormat="1" ht="15" customHeight="1">
      <c r="A29" s="232" t="s">
        <v>21</v>
      </c>
      <c r="B29" s="239">
        <v>570797</v>
      </c>
      <c r="C29" s="239">
        <v>567772</v>
      </c>
      <c r="D29" s="239">
        <v>555549</v>
      </c>
      <c r="E29" s="239">
        <v>560247</v>
      </c>
      <c r="F29" s="239">
        <v>557028</v>
      </c>
      <c r="G29" s="240">
        <v>562917</v>
      </c>
      <c r="H29" s="240">
        <v>567279</v>
      </c>
      <c r="I29" s="240">
        <v>567279</v>
      </c>
      <c r="J29" s="240">
        <v>589299</v>
      </c>
      <c r="K29" s="240">
        <v>599193</v>
      </c>
      <c r="L29" s="240">
        <v>602571</v>
      </c>
      <c r="M29" s="240">
        <v>617464</v>
      </c>
      <c r="N29" s="241">
        <v>615578</v>
      </c>
      <c r="O29" s="241">
        <v>609939</v>
      </c>
      <c r="P29" s="234">
        <v>609324</v>
      </c>
      <c r="Q29" s="12"/>
      <c r="R29" s="137"/>
      <c r="S29" s="14"/>
      <c r="T29" s="138"/>
    </row>
    <row r="30" spans="1:20" s="5" customFormat="1" ht="15" customHeight="1">
      <c r="A30" s="232" t="s">
        <v>38</v>
      </c>
      <c r="B30" s="239">
        <v>1759858</v>
      </c>
      <c r="C30" s="239">
        <v>1763409</v>
      </c>
      <c r="D30" s="239">
        <v>1763204</v>
      </c>
      <c r="E30" s="239">
        <v>1799300</v>
      </c>
      <c r="F30" s="239">
        <v>1809033</v>
      </c>
      <c r="G30" s="240">
        <v>1842267</v>
      </c>
      <c r="H30" s="240">
        <v>1885184</v>
      </c>
      <c r="I30" s="240">
        <v>1914885</v>
      </c>
      <c r="J30" s="240">
        <v>1938824</v>
      </c>
      <c r="K30" s="240">
        <v>1989123</v>
      </c>
      <c r="L30" s="240">
        <v>1988101</v>
      </c>
      <c r="M30" s="240">
        <v>1989638</v>
      </c>
      <c r="N30" s="241">
        <v>2013754</v>
      </c>
      <c r="O30" s="241">
        <v>2039448</v>
      </c>
      <c r="P30" s="234">
        <v>2086316</v>
      </c>
      <c r="Q30" s="12"/>
      <c r="R30" s="14"/>
      <c r="S30" s="14"/>
      <c r="T30" s="138"/>
    </row>
    <row r="31" spans="1:20" s="5" customFormat="1" ht="15" customHeight="1">
      <c r="A31" s="232" t="s">
        <v>39</v>
      </c>
      <c r="B31" s="239">
        <v>827933</v>
      </c>
      <c r="C31" s="239">
        <v>826185</v>
      </c>
      <c r="D31" s="239">
        <v>822470</v>
      </c>
      <c r="E31" s="239">
        <v>828221</v>
      </c>
      <c r="F31" s="239">
        <v>829148</v>
      </c>
      <c r="G31" s="240">
        <v>842114</v>
      </c>
      <c r="H31" s="240">
        <v>855325</v>
      </c>
      <c r="I31" s="240">
        <v>865877</v>
      </c>
      <c r="J31" s="240">
        <v>883659</v>
      </c>
      <c r="K31" s="240">
        <v>898967</v>
      </c>
      <c r="L31" s="240">
        <v>902496</v>
      </c>
      <c r="M31" s="240">
        <v>915173</v>
      </c>
      <c r="N31" s="241">
        <v>927781</v>
      </c>
      <c r="O31" s="241">
        <v>939521</v>
      </c>
      <c r="P31" s="234">
        <v>961610</v>
      </c>
      <c r="Q31" s="12"/>
      <c r="R31" s="14"/>
      <c r="S31" s="14"/>
      <c r="T31" s="138"/>
    </row>
    <row r="32" spans="1:20" s="6" customFormat="1" ht="15" customHeight="1">
      <c r="A32" s="232" t="s">
        <v>71</v>
      </c>
      <c r="B32" s="239">
        <v>3158588</v>
      </c>
      <c r="C32" s="239">
        <v>3157366</v>
      </c>
      <c r="D32" s="239">
        <v>3141223</v>
      </c>
      <c r="E32" s="239">
        <v>3187768</v>
      </c>
      <c r="F32" s="239">
        <v>3195209</v>
      </c>
      <c r="G32" s="240">
        <v>3247298</v>
      </c>
      <c r="H32" s="240">
        <v>3307788</v>
      </c>
      <c r="I32" s="240">
        <v>3356256</v>
      </c>
      <c r="J32" s="240">
        <v>3411782</v>
      </c>
      <c r="K32" s="240">
        <v>3487283</v>
      </c>
      <c r="L32" s="240">
        <v>3493168</v>
      </c>
      <c r="M32" s="240">
        <v>3522275</v>
      </c>
      <c r="N32" s="241">
        <v>3557113</v>
      </c>
      <c r="O32" s="241">
        <v>3588908</v>
      </c>
      <c r="P32" s="234">
        <v>3657250</v>
      </c>
      <c r="Q32" s="12"/>
      <c r="R32" s="14"/>
      <c r="S32" s="14"/>
      <c r="T32" s="138"/>
    </row>
    <row r="33" spans="1:24" s="30" customFormat="1" ht="15" customHeight="1">
      <c r="A33" s="235" t="s">
        <v>72</v>
      </c>
      <c r="B33" s="242">
        <v>18.071271086954045</v>
      </c>
      <c r="C33" s="242">
        <v>17.982457529472352</v>
      </c>
      <c r="D33" s="242">
        <v>17.685754879548508</v>
      </c>
      <c r="E33" s="242">
        <v>17.574898800665544</v>
      </c>
      <c r="F33" s="242">
        <v>17.43322580776406</v>
      </c>
      <c r="G33" s="243">
        <v>17.334935075253334</v>
      </c>
      <c r="H33" s="243">
        <v>17.149799201157993</v>
      </c>
      <c r="I33" s="243">
        <v>17.146904169407819</v>
      </c>
      <c r="J33" s="243">
        <v>17.272469343000228</v>
      </c>
      <c r="K33" s="243">
        <v>17.182230406881231</v>
      </c>
      <c r="L33" s="243">
        <v>17.249986258891642</v>
      </c>
      <c r="M33" s="243">
        <v>17.530260981893804</v>
      </c>
      <c r="N33" s="244">
        <v>17.305550877917007</v>
      </c>
      <c r="O33" s="244">
        <v>16.995113834068746</v>
      </c>
      <c r="P33" s="489">
        <v>16.660715018114701</v>
      </c>
      <c r="Q33" s="140"/>
      <c r="R33" s="139"/>
      <c r="S33" s="139"/>
      <c r="T33" s="139"/>
      <c r="U33" s="140"/>
    </row>
    <row r="34" spans="1:24" s="411" customFormat="1" ht="9">
      <c r="A34" s="569" t="s">
        <v>154</v>
      </c>
      <c r="B34" s="569"/>
      <c r="C34" s="569"/>
      <c r="D34" s="569"/>
      <c r="E34" s="569"/>
      <c r="F34" s="569"/>
      <c r="G34" s="569"/>
      <c r="H34" s="569"/>
      <c r="I34" s="569"/>
      <c r="J34" s="569"/>
      <c r="K34" s="569"/>
      <c r="L34" s="569"/>
      <c r="M34" s="569"/>
      <c r="N34" s="569"/>
      <c r="O34" s="570"/>
      <c r="P34" s="410"/>
      <c r="Q34" s="410"/>
      <c r="R34" s="410"/>
      <c r="S34" s="410"/>
      <c r="T34" s="410"/>
      <c r="U34" s="410"/>
      <c r="V34" s="410"/>
      <c r="W34" s="410"/>
      <c r="X34" s="410"/>
    </row>
    <row r="35" spans="1:24" s="112" customFormat="1" ht="9" customHeight="1">
      <c r="A35" s="112" t="s">
        <v>58</v>
      </c>
      <c r="B35" s="126"/>
      <c r="C35" s="126"/>
      <c r="D35" s="126"/>
      <c r="E35" s="126"/>
      <c r="F35" s="124"/>
      <c r="I35" s="124"/>
      <c r="J35" s="124"/>
      <c r="K35" s="124"/>
      <c r="L35" s="124"/>
      <c r="M35" s="124"/>
      <c r="N35" s="124"/>
      <c r="O35" s="124"/>
      <c r="P35" s="124"/>
      <c r="Q35" s="124"/>
      <c r="R35" s="130"/>
      <c r="S35" s="130"/>
    </row>
    <row r="36" spans="1:24" s="119" customFormat="1" ht="9" customHeight="1">
      <c r="A36" s="119" t="s">
        <v>167</v>
      </c>
      <c r="B36" s="127"/>
      <c r="C36" s="127"/>
      <c r="D36" s="127"/>
      <c r="E36" s="127"/>
      <c r="F36" s="125"/>
      <c r="I36" s="125"/>
      <c r="J36" s="125"/>
      <c r="K36" s="125"/>
      <c r="L36" s="125"/>
      <c r="M36" s="125"/>
      <c r="N36" s="125"/>
      <c r="O36" s="125"/>
      <c r="P36" s="125"/>
      <c r="Q36" s="125"/>
    </row>
    <row r="37" spans="1:24" s="5" customFormat="1" ht="4.5" customHeight="1">
      <c r="A37" s="132"/>
      <c r="C37" s="132"/>
      <c r="D37" s="132"/>
      <c r="E37" s="132"/>
      <c r="F37" s="132"/>
      <c r="G37" s="18"/>
      <c r="H37" s="18"/>
      <c r="I37" s="18"/>
      <c r="J37" s="18"/>
      <c r="K37" s="18"/>
      <c r="L37" s="18"/>
      <c r="M37" s="18"/>
      <c r="N37" s="18"/>
      <c r="O37" s="18"/>
      <c r="P37" s="18"/>
      <c r="Q37" s="18"/>
    </row>
    <row r="38" spans="1:24" s="5" customFormat="1" ht="31.5" customHeight="1">
      <c r="A38" s="533" t="s">
        <v>8</v>
      </c>
      <c r="B38" s="571">
        <v>2007</v>
      </c>
      <c r="C38" s="571">
        <v>2008</v>
      </c>
      <c r="D38" s="571">
        <v>2009</v>
      </c>
      <c r="E38" s="571">
        <v>2010</v>
      </c>
      <c r="F38" s="571">
        <v>2011</v>
      </c>
      <c r="G38" s="571">
        <v>2012</v>
      </c>
      <c r="H38" s="571">
        <v>2013</v>
      </c>
      <c r="I38" s="571">
        <v>2014</v>
      </c>
      <c r="J38" s="571">
        <v>2015</v>
      </c>
      <c r="K38" s="571">
        <v>2016</v>
      </c>
      <c r="L38" s="571">
        <v>2017</v>
      </c>
      <c r="M38" s="571">
        <v>2018</v>
      </c>
      <c r="N38" s="576" t="s">
        <v>186</v>
      </c>
      <c r="O38" s="574" t="s">
        <v>162</v>
      </c>
      <c r="P38" s="575"/>
      <c r="Q38" s="566"/>
      <c r="R38" s="566"/>
    </row>
    <row r="39" spans="1:24" s="5" customFormat="1" ht="31.5" customHeight="1">
      <c r="A39" s="534"/>
      <c r="B39" s="572"/>
      <c r="C39" s="572"/>
      <c r="D39" s="572"/>
      <c r="E39" s="572"/>
      <c r="F39" s="572"/>
      <c r="G39" s="572"/>
      <c r="H39" s="572"/>
      <c r="I39" s="572"/>
      <c r="J39" s="572"/>
      <c r="K39" s="572"/>
      <c r="L39" s="572"/>
      <c r="M39" s="572"/>
      <c r="N39" s="577"/>
      <c r="O39" s="249" t="s">
        <v>114</v>
      </c>
      <c r="P39" s="250" t="s">
        <v>27</v>
      </c>
      <c r="Q39" s="566"/>
      <c r="R39" s="566"/>
    </row>
    <row r="40" spans="1:24" s="5" customFormat="1" ht="12" customHeight="1">
      <c r="A40" s="177" t="s">
        <v>9</v>
      </c>
      <c r="B40" s="245">
        <v>51429</v>
      </c>
      <c r="C40" s="245">
        <v>48803</v>
      </c>
      <c r="D40" s="183">
        <v>49402</v>
      </c>
      <c r="E40" s="183">
        <v>50935</v>
      </c>
      <c r="F40" s="183">
        <v>50528</v>
      </c>
      <c r="G40" s="183">
        <v>49560</v>
      </c>
      <c r="H40" s="183">
        <v>48552</v>
      </c>
      <c r="I40" s="183">
        <v>51378</v>
      </c>
      <c r="J40" s="412">
        <v>51032</v>
      </c>
      <c r="K40" s="412">
        <v>50889</v>
      </c>
      <c r="L40" s="412">
        <v>50402</v>
      </c>
      <c r="M40" s="412">
        <v>52580</v>
      </c>
      <c r="N40" s="186">
        <f>M40/M$60*100</f>
        <v>8.3378394878682691</v>
      </c>
      <c r="O40" s="183">
        <f>M40-L40</f>
        <v>2178</v>
      </c>
      <c r="P40" s="212">
        <f>((M40/L40)-1)*100</f>
        <v>4.321257092972508</v>
      </c>
      <c r="R40" s="473"/>
    </row>
    <row r="41" spans="1:24" s="5" customFormat="1" ht="12" customHeight="1">
      <c r="A41" s="177" t="s">
        <v>10</v>
      </c>
      <c r="B41" s="245">
        <v>15756</v>
      </c>
      <c r="C41" s="245">
        <v>16523</v>
      </c>
      <c r="D41" s="183">
        <v>16337</v>
      </c>
      <c r="E41" s="183">
        <v>16715</v>
      </c>
      <c r="F41" s="183">
        <v>16420</v>
      </c>
      <c r="G41" s="183">
        <v>17002</v>
      </c>
      <c r="H41" s="183">
        <v>17342</v>
      </c>
      <c r="I41" s="183">
        <v>17498</v>
      </c>
      <c r="J41" s="413">
        <v>13822</v>
      </c>
      <c r="K41" s="413">
        <v>13406</v>
      </c>
      <c r="L41" s="413">
        <v>13455</v>
      </c>
      <c r="M41" s="413">
        <v>14713</v>
      </c>
      <c r="N41" s="186">
        <f t="shared" ref="N41:N60" si="0">M41/M$60*100</f>
        <v>2.3331044576836413</v>
      </c>
      <c r="O41" s="183">
        <f t="shared" ref="O41:O63" si="1">M41-L41</f>
        <v>1258</v>
      </c>
      <c r="P41" s="212">
        <f t="shared" ref="P41:P63" si="2">((M41/L41)-1)*100</f>
        <v>9.3496841322928237</v>
      </c>
      <c r="R41" s="473"/>
    </row>
    <row r="42" spans="1:24" s="5" customFormat="1" ht="12" customHeight="1">
      <c r="A42" s="177" t="s">
        <v>23</v>
      </c>
      <c r="B42" s="245">
        <v>6116</v>
      </c>
      <c r="C42" s="245">
        <v>5945</v>
      </c>
      <c r="D42" s="183">
        <v>6221</v>
      </c>
      <c r="E42" s="183">
        <v>6132</v>
      </c>
      <c r="F42" s="183">
        <v>6639</v>
      </c>
      <c r="G42" s="183">
        <v>6632</v>
      </c>
      <c r="H42" s="183">
        <v>6771</v>
      </c>
      <c r="I42" s="183">
        <v>8248</v>
      </c>
      <c r="J42" s="413">
        <v>9164</v>
      </c>
      <c r="K42" s="413">
        <v>9006</v>
      </c>
      <c r="L42" s="413">
        <v>9126</v>
      </c>
      <c r="M42" s="413">
        <v>9636</v>
      </c>
      <c r="N42" s="186">
        <f t="shared" si="0"/>
        <v>1.5280224668143521</v>
      </c>
      <c r="O42" s="183">
        <f t="shared" si="1"/>
        <v>510</v>
      </c>
      <c r="P42" s="212">
        <f t="shared" si="2"/>
        <v>5.5884286653517412</v>
      </c>
      <c r="R42" s="473"/>
    </row>
    <row r="43" spans="1:24" s="5" customFormat="1" ht="12" customHeight="1">
      <c r="A43" s="177" t="s">
        <v>11</v>
      </c>
      <c r="B43" s="245">
        <v>225988</v>
      </c>
      <c r="C43" s="245">
        <v>225370</v>
      </c>
      <c r="D43" s="183">
        <v>229175</v>
      </c>
      <c r="E43" s="183">
        <v>229463</v>
      </c>
      <c r="F43" s="183">
        <v>232431</v>
      </c>
      <c r="G43" s="183">
        <v>234348</v>
      </c>
      <c r="H43" s="183">
        <v>235206</v>
      </c>
      <c r="I43" s="183">
        <v>216311</v>
      </c>
      <c r="J43" s="413">
        <v>218317</v>
      </c>
      <c r="K43" s="413">
        <v>217569</v>
      </c>
      <c r="L43" s="413">
        <v>224999</v>
      </c>
      <c r="M43" s="413">
        <v>226764</v>
      </c>
      <c r="N43" s="186">
        <f t="shared" si="0"/>
        <v>35.95895461443439</v>
      </c>
      <c r="O43" s="183">
        <f t="shared" si="1"/>
        <v>1765</v>
      </c>
      <c r="P43" s="212">
        <f t="shared" si="2"/>
        <v>0.78444793087968367</v>
      </c>
      <c r="R43" s="473"/>
    </row>
    <row r="44" spans="1:24" s="5" customFormat="1" ht="12" customHeight="1">
      <c r="A44" s="177" t="s">
        <v>12</v>
      </c>
      <c r="B44" s="245">
        <v>23253</v>
      </c>
      <c r="C44" s="245">
        <v>23163</v>
      </c>
      <c r="D44" s="183">
        <v>23052</v>
      </c>
      <c r="E44" s="183">
        <v>22790</v>
      </c>
      <c r="F44" s="183">
        <v>22979</v>
      </c>
      <c r="G44" s="183">
        <v>25399</v>
      </c>
      <c r="H44" s="183">
        <v>23991</v>
      </c>
      <c r="I44" s="183">
        <v>23652</v>
      </c>
      <c r="J44" s="413">
        <v>23945</v>
      </c>
      <c r="K44" s="413">
        <v>24493</v>
      </c>
      <c r="L44" s="413">
        <v>23470</v>
      </c>
      <c r="M44" s="413">
        <v>23243</v>
      </c>
      <c r="N44" s="186">
        <f t="shared" si="0"/>
        <v>3.6857436899300531</v>
      </c>
      <c r="O44" s="183">
        <f t="shared" si="1"/>
        <v>-227</v>
      </c>
      <c r="P44" s="212">
        <f t="shared" si="2"/>
        <v>-0.96719216020452192</v>
      </c>
      <c r="R44" s="473"/>
    </row>
    <row r="45" spans="1:24" s="5" customFormat="1" ht="12" customHeight="1">
      <c r="A45" s="177" t="s">
        <v>13</v>
      </c>
      <c r="B45" s="245">
        <v>22064</v>
      </c>
      <c r="C45" s="245">
        <v>23054</v>
      </c>
      <c r="D45" s="183">
        <v>22272</v>
      </c>
      <c r="E45" s="183">
        <v>21970</v>
      </c>
      <c r="F45" s="183">
        <v>21633</v>
      </c>
      <c r="G45" s="183">
        <v>21008</v>
      </c>
      <c r="H45" s="183">
        <v>21146</v>
      </c>
      <c r="I45" s="183">
        <v>20585</v>
      </c>
      <c r="J45" s="413">
        <v>21633</v>
      </c>
      <c r="K45" s="413">
        <v>21774</v>
      </c>
      <c r="L45" s="413">
        <v>21693</v>
      </c>
      <c r="M45" s="413">
        <v>21099</v>
      </c>
      <c r="N45" s="186">
        <f t="shared" si="0"/>
        <v>3.3457602768073906</v>
      </c>
      <c r="O45" s="183">
        <f t="shared" si="1"/>
        <v>-594</v>
      </c>
      <c r="P45" s="212">
        <f t="shared" si="2"/>
        <v>-2.7382104826441656</v>
      </c>
      <c r="R45" s="473"/>
    </row>
    <row r="46" spans="1:24" s="5" customFormat="1" ht="12" customHeight="1">
      <c r="A46" s="177" t="s">
        <v>14</v>
      </c>
      <c r="B46" s="245">
        <v>15671</v>
      </c>
      <c r="C46" s="245">
        <v>16208</v>
      </c>
      <c r="D46" s="183">
        <v>15735</v>
      </c>
      <c r="E46" s="183">
        <v>16018</v>
      </c>
      <c r="F46" s="183">
        <v>16546</v>
      </c>
      <c r="G46" s="183">
        <v>16245</v>
      </c>
      <c r="H46" s="183">
        <v>15798</v>
      </c>
      <c r="I46" s="183">
        <v>15640</v>
      </c>
      <c r="J46" s="413">
        <v>15728</v>
      </c>
      <c r="K46" s="413">
        <v>16028</v>
      </c>
      <c r="L46" s="413">
        <v>16690</v>
      </c>
      <c r="M46" s="413">
        <v>16460</v>
      </c>
      <c r="N46" s="186">
        <f t="shared" si="0"/>
        <v>2.6101338526114817</v>
      </c>
      <c r="O46" s="183">
        <f t="shared" si="1"/>
        <v>-230</v>
      </c>
      <c r="P46" s="212">
        <f t="shared" si="2"/>
        <v>-1.3780707010185744</v>
      </c>
      <c r="R46" s="473"/>
    </row>
    <row r="47" spans="1:24" s="5" customFormat="1" ht="12" customHeight="1">
      <c r="A47" s="177" t="s">
        <v>15</v>
      </c>
      <c r="B47" s="245">
        <v>4057</v>
      </c>
      <c r="C47" s="245">
        <v>3749</v>
      </c>
      <c r="D47" s="183">
        <v>3917</v>
      </c>
      <c r="E47" s="183">
        <v>4009</v>
      </c>
      <c r="F47" s="183">
        <v>3988</v>
      </c>
      <c r="G47" s="183">
        <v>4213</v>
      </c>
      <c r="H47" s="183">
        <v>3978</v>
      </c>
      <c r="I47" s="183">
        <v>3828</v>
      </c>
      <c r="J47" s="413">
        <v>3704</v>
      </c>
      <c r="K47" s="413">
        <v>3636</v>
      </c>
      <c r="L47" s="413">
        <v>3700</v>
      </c>
      <c r="M47" s="413">
        <v>3756</v>
      </c>
      <c r="N47" s="186">
        <f t="shared" si="0"/>
        <v>0.59560527037720079</v>
      </c>
      <c r="O47" s="183">
        <f t="shared" si="1"/>
        <v>56</v>
      </c>
      <c r="P47" s="212">
        <f t="shared" si="2"/>
        <v>1.5135135135135203</v>
      </c>
      <c r="R47" s="473"/>
    </row>
    <row r="48" spans="1:24" s="5" customFormat="1" ht="12" customHeight="1">
      <c r="A48" s="177" t="s">
        <v>5</v>
      </c>
      <c r="B48" s="245">
        <v>46941</v>
      </c>
      <c r="C48" s="245">
        <v>45564</v>
      </c>
      <c r="D48" s="183">
        <v>42042</v>
      </c>
      <c r="E48" s="183">
        <v>41538</v>
      </c>
      <c r="F48" s="183">
        <v>41216</v>
      </c>
      <c r="G48" s="183">
        <v>37275</v>
      </c>
      <c r="H48" s="183">
        <v>35121</v>
      </c>
      <c r="I48" s="183">
        <v>37813</v>
      </c>
      <c r="J48" s="413">
        <v>40654</v>
      </c>
      <c r="K48" s="413">
        <v>40888</v>
      </c>
      <c r="L48" s="413">
        <v>42142</v>
      </c>
      <c r="M48" s="413">
        <v>42532</v>
      </c>
      <c r="N48" s="186">
        <f t="shared" si="0"/>
        <v>6.7444843875620624</v>
      </c>
      <c r="O48" s="183">
        <f t="shared" si="1"/>
        <v>390</v>
      </c>
      <c r="P48" s="212">
        <f t="shared" si="2"/>
        <v>0.92544255137392284</v>
      </c>
      <c r="R48" s="473"/>
    </row>
    <row r="49" spans="1:18" s="5" customFormat="1" ht="12" customHeight="1">
      <c r="A49" s="177" t="s">
        <v>16</v>
      </c>
      <c r="B49" s="245">
        <v>11975</v>
      </c>
      <c r="C49" s="245">
        <v>12370</v>
      </c>
      <c r="D49" s="183">
        <v>12620</v>
      </c>
      <c r="E49" s="183">
        <v>12810</v>
      </c>
      <c r="F49" s="183">
        <v>13131</v>
      </c>
      <c r="G49" s="183">
        <v>12986</v>
      </c>
      <c r="H49" s="183">
        <v>12960</v>
      </c>
      <c r="I49" s="183">
        <v>13162</v>
      </c>
      <c r="J49" s="413">
        <v>13004</v>
      </c>
      <c r="K49" s="413">
        <v>12913</v>
      </c>
      <c r="L49" s="413">
        <v>13145</v>
      </c>
      <c r="M49" s="413">
        <v>13544</v>
      </c>
      <c r="N49" s="186">
        <f t="shared" si="0"/>
        <v>2.1477310388681596</v>
      </c>
      <c r="O49" s="183">
        <f t="shared" si="1"/>
        <v>399</v>
      </c>
      <c r="P49" s="212">
        <f t="shared" si="2"/>
        <v>3.0353746671738291</v>
      </c>
      <c r="R49" s="473"/>
    </row>
    <row r="50" spans="1:18" s="5" customFormat="1" ht="12" customHeight="1">
      <c r="A50" s="177" t="s">
        <v>17</v>
      </c>
      <c r="B50" s="245">
        <v>3303</v>
      </c>
      <c r="C50" s="245">
        <v>3147</v>
      </c>
      <c r="D50" s="183">
        <v>3190</v>
      </c>
      <c r="E50" s="183">
        <v>4493</v>
      </c>
      <c r="F50" s="183">
        <v>4638</v>
      </c>
      <c r="G50" s="183">
        <v>3230</v>
      </c>
      <c r="H50" s="183">
        <v>3051</v>
      </c>
      <c r="I50" s="183">
        <v>3327</v>
      </c>
      <c r="J50" s="413">
        <v>3208</v>
      </c>
      <c r="K50" s="413">
        <v>2830</v>
      </c>
      <c r="L50" s="413">
        <v>2942</v>
      </c>
      <c r="M50" s="413">
        <v>3065</v>
      </c>
      <c r="N50" s="186">
        <f t="shared" si="0"/>
        <v>0.48603039236052198</v>
      </c>
      <c r="O50" s="183">
        <f t="shared" si="1"/>
        <v>123</v>
      </c>
      <c r="P50" s="212">
        <f t="shared" si="2"/>
        <v>4.180829367777017</v>
      </c>
      <c r="R50" s="473"/>
    </row>
    <row r="51" spans="1:18" s="5" customFormat="1" ht="12" customHeight="1">
      <c r="A51" s="177" t="s">
        <v>24</v>
      </c>
      <c r="B51" s="245">
        <v>25520</v>
      </c>
      <c r="C51" s="245">
        <v>25504</v>
      </c>
      <c r="D51" s="183">
        <v>25521</v>
      </c>
      <c r="E51" s="183">
        <v>25407</v>
      </c>
      <c r="F51" s="183">
        <v>25080</v>
      </c>
      <c r="G51" s="183">
        <v>24892</v>
      </c>
      <c r="H51" s="183">
        <v>25497</v>
      </c>
      <c r="I51" s="183">
        <v>26236</v>
      </c>
      <c r="J51" s="413">
        <v>26620</v>
      </c>
      <c r="K51" s="413">
        <v>26310</v>
      </c>
      <c r="L51" s="413">
        <v>26269</v>
      </c>
      <c r="M51" s="413">
        <v>26359</v>
      </c>
      <c r="N51" s="186">
        <f t="shared" si="0"/>
        <v>4.1798613743004891</v>
      </c>
      <c r="O51" s="183">
        <f t="shared" si="1"/>
        <v>90</v>
      </c>
      <c r="P51" s="212">
        <f t="shared" si="2"/>
        <v>0.34260915908486123</v>
      </c>
      <c r="R51" s="473"/>
    </row>
    <row r="52" spans="1:18" s="5" customFormat="1" ht="12" customHeight="1">
      <c r="A52" s="177" t="s">
        <v>28</v>
      </c>
      <c r="B52" s="245">
        <v>28764</v>
      </c>
      <c r="C52" s="245">
        <v>30116</v>
      </c>
      <c r="D52" s="183">
        <v>31268</v>
      </c>
      <c r="E52" s="183">
        <v>32774</v>
      </c>
      <c r="F52" s="183">
        <v>33200</v>
      </c>
      <c r="G52" s="183">
        <v>34050</v>
      </c>
      <c r="H52" s="183">
        <v>33782</v>
      </c>
      <c r="I52" s="183">
        <v>34837</v>
      </c>
      <c r="J52" s="413">
        <v>34241</v>
      </c>
      <c r="K52" s="413">
        <v>34216</v>
      </c>
      <c r="L52" s="413">
        <v>35120</v>
      </c>
      <c r="M52" s="413">
        <v>35121</v>
      </c>
      <c r="N52" s="186">
        <f t="shared" si="0"/>
        <v>5.5692898564743532</v>
      </c>
      <c r="O52" s="183">
        <f t="shared" si="1"/>
        <v>1</v>
      </c>
      <c r="P52" s="212">
        <f t="shared" si="2"/>
        <v>2.8473804100315192E-3</v>
      </c>
      <c r="R52" s="473"/>
    </row>
    <row r="53" spans="1:18" s="5" customFormat="1" ht="12" customHeight="1">
      <c r="A53" s="177" t="s">
        <v>42</v>
      </c>
      <c r="B53" s="245">
        <v>25187</v>
      </c>
      <c r="C53" s="245">
        <v>25601</v>
      </c>
      <c r="D53" s="183">
        <v>23681</v>
      </c>
      <c r="E53" s="183">
        <v>23812</v>
      </c>
      <c r="F53" s="183">
        <v>24313</v>
      </c>
      <c r="G53" s="183">
        <v>23686</v>
      </c>
      <c r="H53" s="183">
        <v>23949</v>
      </c>
      <c r="I53" s="183">
        <v>24621</v>
      </c>
      <c r="J53" s="413">
        <v>24680</v>
      </c>
      <c r="K53" s="413">
        <v>24308</v>
      </c>
      <c r="L53" s="413">
        <v>23038</v>
      </c>
      <c r="M53" s="413">
        <v>22907</v>
      </c>
      <c r="N53" s="186">
        <f t="shared" si="0"/>
        <v>3.6324627072765017</v>
      </c>
      <c r="O53" s="183">
        <f t="shared" si="1"/>
        <v>-131</v>
      </c>
      <c r="P53" s="212">
        <f t="shared" si="2"/>
        <v>-0.56862574876291871</v>
      </c>
      <c r="R53" s="473"/>
    </row>
    <row r="54" spans="1:18" s="5" customFormat="1" ht="12" customHeight="1">
      <c r="A54" s="177" t="s">
        <v>18</v>
      </c>
      <c r="B54" s="245">
        <v>40250</v>
      </c>
      <c r="C54" s="245">
        <v>39857</v>
      </c>
      <c r="D54" s="183">
        <v>41024</v>
      </c>
      <c r="E54" s="183">
        <v>43165</v>
      </c>
      <c r="F54" s="183">
        <v>42395</v>
      </c>
      <c r="G54" s="183">
        <v>42221</v>
      </c>
      <c r="H54" s="183">
        <v>40714</v>
      </c>
      <c r="I54" s="183">
        <v>46479</v>
      </c>
      <c r="J54" s="413">
        <v>45945</v>
      </c>
      <c r="K54" s="413">
        <v>46806</v>
      </c>
      <c r="L54" s="413">
        <v>47397</v>
      </c>
      <c r="M54" s="413">
        <v>46387</v>
      </c>
      <c r="N54" s="186">
        <f t="shared" si="0"/>
        <v>7.3557885188996845</v>
      </c>
      <c r="O54" s="183">
        <f t="shared" si="1"/>
        <v>-1010</v>
      </c>
      <c r="P54" s="212">
        <f t="shared" si="2"/>
        <v>-2.1309365571660632</v>
      </c>
      <c r="R54" s="473"/>
    </row>
    <row r="55" spans="1:18" s="5" customFormat="1" ht="12" customHeight="1">
      <c r="A55" s="177" t="s">
        <v>19</v>
      </c>
      <c r="B55" s="245">
        <v>25249</v>
      </c>
      <c r="C55" s="245">
        <v>25406</v>
      </c>
      <c r="D55" s="183">
        <v>24713</v>
      </c>
      <c r="E55" s="183">
        <v>26129</v>
      </c>
      <c r="F55" s="183">
        <v>27136</v>
      </c>
      <c r="G55" s="183">
        <v>25634</v>
      </c>
      <c r="H55" s="183">
        <v>24859</v>
      </c>
      <c r="I55" s="183">
        <v>25042</v>
      </c>
      <c r="J55" s="413">
        <v>24136</v>
      </c>
      <c r="K55" s="413">
        <v>24259</v>
      </c>
      <c r="L55" s="413">
        <v>24928</v>
      </c>
      <c r="M55" s="413">
        <v>24069</v>
      </c>
      <c r="N55" s="186">
        <f t="shared" si="0"/>
        <v>3.8167261056200337</v>
      </c>
      <c r="O55" s="183">
        <f t="shared" si="1"/>
        <v>-859</v>
      </c>
      <c r="P55" s="212">
        <f t="shared" si="2"/>
        <v>-3.4459242618742003</v>
      </c>
      <c r="R55" s="473"/>
    </row>
    <row r="56" spans="1:18" s="5" customFormat="1" ht="12" customHeight="1">
      <c r="A56" s="177" t="s">
        <v>20</v>
      </c>
      <c r="B56" s="245">
        <v>11306</v>
      </c>
      <c r="C56" s="245">
        <v>11933</v>
      </c>
      <c r="D56" s="183">
        <v>12253</v>
      </c>
      <c r="E56" s="183">
        <v>12306</v>
      </c>
      <c r="F56" s="183">
        <v>12280</v>
      </c>
      <c r="G56" s="183">
        <v>11146</v>
      </c>
      <c r="H56" s="183">
        <v>10445</v>
      </c>
      <c r="I56" s="183">
        <v>10210</v>
      </c>
      <c r="J56" s="413">
        <v>9704</v>
      </c>
      <c r="K56" s="413">
        <v>9554</v>
      </c>
      <c r="L56" s="413">
        <v>7084</v>
      </c>
      <c r="M56" s="413">
        <v>7380</v>
      </c>
      <c r="N56" s="186">
        <f t="shared" si="0"/>
        <v>1.1702787261405063</v>
      </c>
      <c r="O56" s="183">
        <f t="shared" si="1"/>
        <v>296</v>
      </c>
      <c r="P56" s="212">
        <f t="shared" si="2"/>
        <v>4.1784302653867789</v>
      </c>
      <c r="R56" s="473"/>
    </row>
    <row r="57" spans="1:18" s="5" customFormat="1" ht="12" customHeight="1">
      <c r="A57" s="177" t="s">
        <v>40</v>
      </c>
      <c r="B57" s="245">
        <v>27036</v>
      </c>
      <c r="C57" s="245">
        <v>27688</v>
      </c>
      <c r="D57" s="183">
        <v>27465</v>
      </c>
      <c r="E57" s="183">
        <v>26982</v>
      </c>
      <c r="F57" s="183">
        <v>26966</v>
      </c>
      <c r="G57" s="183">
        <v>25826</v>
      </c>
      <c r="H57" s="183">
        <v>26428</v>
      </c>
      <c r="I57" s="183">
        <v>27037</v>
      </c>
      <c r="J57" s="413">
        <v>27618</v>
      </c>
      <c r="K57" s="413">
        <v>27755</v>
      </c>
      <c r="L57" s="413">
        <v>26517</v>
      </c>
      <c r="M57" s="413">
        <v>26897</v>
      </c>
      <c r="N57" s="186">
        <f t="shared" si="0"/>
        <v>4.2651743762874252</v>
      </c>
      <c r="O57" s="183">
        <f t="shared" si="1"/>
        <v>380</v>
      </c>
      <c r="P57" s="212">
        <f t="shared" si="2"/>
        <v>1.4330429535769573</v>
      </c>
      <c r="R57" s="473"/>
    </row>
    <row r="58" spans="1:18" s="5" customFormat="1" ht="12" customHeight="1">
      <c r="A58" s="177" t="s">
        <v>41</v>
      </c>
      <c r="B58" s="245">
        <v>11048</v>
      </c>
      <c r="C58" s="245">
        <v>11482</v>
      </c>
      <c r="D58" s="183">
        <v>10987</v>
      </c>
      <c r="E58" s="183">
        <v>11280</v>
      </c>
      <c r="F58" s="183">
        <v>11220</v>
      </c>
      <c r="G58" s="183">
        <v>11150</v>
      </c>
      <c r="H58" s="183">
        <v>12231</v>
      </c>
      <c r="I58" s="183">
        <v>12030</v>
      </c>
      <c r="J58" s="413">
        <v>11832</v>
      </c>
      <c r="K58" s="413">
        <v>12653</v>
      </c>
      <c r="L58" s="413">
        <v>12108</v>
      </c>
      <c r="M58" s="413">
        <v>12424</v>
      </c>
      <c r="N58" s="186">
        <f t="shared" si="0"/>
        <v>1.9701277633563212</v>
      </c>
      <c r="O58" s="183">
        <f t="shared" si="1"/>
        <v>316</v>
      </c>
      <c r="P58" s="212">
        <f t="shared" si="2"/>
        <v>2.6098447307565165</v>
      </c>
      <c r="R58" s="473"/>
    </row>
    <row r="59" spans="1:18" s="5" customFormat="1" ht="12" customHeight="1">
      <c r="A59" s="177" t="s">
        <v>152</v>
      </c>
      <c r="B59" s="414" t="s">
        <v>153</v>
      </c>
      <c r="C59" s="414" t="s">
        <v>153</v>
      </c>
      <c r="D59" s="415" t="s">
        <v>153</v>
      </c>
      <c r="E59" s="415" t="s">
        <v>153</v>
      </c>
      <c r="F59" s="415" t="s">
        <v>153</v>
      </c>
      <c r="G59" s="415" t="s">
        <v>153</v>
      </c>
      <c r="H59" s="415" t="s">
        <v>153</v>
      </c>
      <c r="I59" s="183">
        <v>1742</v>
      </c>
      <c r="J59" s="413">
        <v>1442</v>
      </c>
      <c r="K59" s="413">
        <v>1515</v>
      </c>
      <c r="L59" s="413">
        <v>1689</v>
      </c>
      <c r="M59" s="413">
        <v>1683</v>
      </c>
      <c r="N59" s="186">
        <f t="shared" si="0"/>
        <v>0.26688063632716424</v>
      </c>
      <c r="O59" s="183">
        <f t="shared" si="1"/>
        <v>-6</v>
      </c>
      <c r="P59" s="212">
        <f t="shared" si="2"/>
        <v>-0.35523978685613189</v>
      </c>
      <c r="R59" s="473"/>
    </row>
    <row r="60" spans="1:18" s="5" customFormat="1" ht="15" customHeight="1">
      <c r="A60" s="232" t="s">
        <v>21</v>
      </c>
      <c r="B60" s="233">
        <v>620913</v>
      </c>
      <c r="C60" s="233">
        <v>621483</v>
      </c>
      <c r="D60" s="185">
        <v>620875</v>
      </c>
      <c r="E60" s="185">
        <v>628728</v>
      </c>
      <c r="F60" s="185">
        <v>632739</v>
      </c>
      <c r="G60" s="185">
        <v>626503</v>
      </c>
      <c r="H60" s="185">
        <v>621821</v>
      </c>
      <c r="I60" s="185">
        <v>619676</v>
      </c>
      <c r="J60" s="416">
        <v>620429</v>
      </c>
      <c r="K60" s="416">
        <v>620808</v>
      </c>
      <c r="L60" s="180">
        <v>625914</v>
      </c>
      <c r="M60" s="180">
        <v>630619</v>
      </c>
      <c r="N60" s="180">
        <f t="shared" si="0"/>
        <v>100</v>
      </c>
      <c r="O60" s="180">
        <f t="shared" si="1"/>
        <v>4705</v>
      </c>
      <c r="P60" s="465">
        <f t="shared" si="2"/>
        <v>0.75170071287748996</v>
      </c>
      <c r="Q60" s="390"/>
      <c r="R60" s="473"/>
    </row>
    <row r="61" spans="1:18" s="5" customFormat="1" ht="15" customHeight="1">
      <c r="A61" s="232" t="s">
        <v>38</v>
      </c>
      <c r="B61" s="233">
        <v>2139878</v>
      </c>
      <c r="C61" s="233">
        <v>2160072</v>
      </c>
      <c r="D61" s="323">
        <v>2146956</v>
      </c>
      <c r="E61" s="323">
        <v>2170097</v>
      </c>
      <c r="F61" s="323">
        <v>2183163</v>
      </c>
      <c r="G61" s="323">
        <v>2186590</v>
      </c>
      <c r="H61" s="323">
        <v>2181218</v>
      </c>
      <c r="I61" s="323">
        <v>2202641</v>
      </c>
      <c r="J61" s="323">
        <v>2222548</v>
      </c>
      <c r="K61" s="323">
        <v>2254310</v>
      </c>
      <c r="L61" s="323">
        <v>2296340</v>
      </c>
      <c r="M61" s="323">
        <v>2342097</v>
      </c>
      <c r="N61" s="464"/>
      <c r="O61" s="180">
        <f t="shared" si="1"/>
        <v>45757</v>
      </c>
      <c r="P61" s="465">
        <f t="shared" si="2"/>
        <v>1.9926056246026391</v>
      </c>
      <c r="Q61" s="13"/>
      <c r="R61" s="473"/>
    </row>
    <row r="62" spans="1:18" s="5" customFormat="1" ht="15" customHeight="1">
      <c r="A62" s="232" t="s">
        <v>39</v>
      </c>
      <c r="B62" s="233">
        <v>978969</v>
      </c>
      <c r="C62" s="233">
        <v>993699</v>
      </c>
      <c r="D62" s="322">
        <v>993185</v>
      </c>
      <c r="E62" s="322">
        <v>1017610</v>
      </c>
      <c r="F62" s="322">
        <v>1019767</v>
      </c>
      <c r="G62" s="322">
        <v>1013476</v>
      </c>
      <c r="H62" s="322">
        <v>1010173</v>
      </c>
      <c r="I62" s="322">
        <v>1013134</v>
      </c>
      <c r="J62" s="322">
        <v>1020617</v>
      </c>
      <c r="K62" s="322">
        <v>1035312</v>
      </c>
      <c r="L62" s="322">
        <v>1050689</v>
      </c>
      <c r="M62" s="322">
        <v>1064796</v>
      </c>
      <c r="N62" s="417"/>
      <c r="O62" s="180">
        <f t="shared" si="1"/>
        <v>14107</v>
      </c>
      <c r="P62" s="465">
        <f t="shared" si="2"/>
        <v>1.3426427801185747</v>
      </c>
      <c r="Q62" s="12"/>
      <c r="R62" s="473"/>
    </row>
    <row r="63" spans="1:18" s="9" customFormat="1" ht="15" customHeight="1">
      <c r="A63" s="232" t="s">
        <v>71</v>
      </c>
      <c r="B63" s="233">
        <v>3739760</v>
      </c>
      <c r="C63" s="233">
        <v>3775254</v>
      </c>
      <c r="D63" s="322">
        <v>3761016</v>
      </c>
      <c r="E63" s="322">
        <v>3816435</v>
      </c>
      <c r="F63" s="322">
        <v>3835669</v>
      </c>
      <c r="G63" s="322">
        <v>3826569</v>
      </c>
      <c r="H63" s="322">
        <v>3813212</v>
      </c>
      <c r="I63" s="322">
        <v>3835451</v>
      </c>
      <c r="J63" s="322">
        <v>3863594</v>
      </c>
      <c r="K63" s="322">
        <v>3910430</v>
      </c>
      <c r="L63" s="322">
        <v>3972943</v>
      </c>
      <c r="M63" s="322">
        <v>4037512</v>
      </c>
      <c r="N63" s="417"/>
      <c r="O63" s="180">
        <f t="shared" si="1"/>
        <v>64569</v>
      </c>
      <c r="P63" s="465">
        <f t="shared" si="2"/>
        <v>1.6252183834502443</v>
      </c>
      <c r="Q63" s="12"/>
      <c r="R63" s="473"/>
    </row>
    <row r="64" spans="1:18" s="30" customFormat="1" ht="15" customHeight="1">
      <c r="A64" s="246" t="s">
        <v>72</v>
      </c>
      <c r="B64" s="247">
        <v>16.603017305923377</v>
      </c>
      <c r="C64" s="247">
        <v>16.46201818473671</v>
      </c>
      <c r="D64" s="248">
        <v>16.508172259836172</v>
      </c>
      <c r="E64" s="248">
        <v>16.474222671157769</v>
      </c>
      <c r="F64" s="248">
        <v>16.496183586227069</v>
      </c>
      <c r="G64" s="248">
        <v>16.372447484940164</v>
      </c>
      <c r="H64" s="248">
        <v>16.307013614768863</v>
      </c>
      <c r="I64" s="248">
        <v>16.156535437423134</v>
      </c>
      <c r="J64" s="418">
        <v>16.058338427898995</v>
      </c>
      <c r="K64" s="418">
        <v>15.875696534652201</v>
      </c>
      <c r="L64" s="418">
        <f>L60/L63*100</f>
        <v>15.75441681393365</v>
      </c>
      <c r="M64" s="418">
        <f>M60/M63*100</f>
        <v>15.619000017832766</v>
      </c>
      <c r="N64" s="388"/>
      <c r="O64" s="348"/>
      <c r="P64" s="244"/>
      <c r="Q64" s="391"/>
      <c r="R64" s="391"/>
    </row>
    <row r="65" spans="1:17" s="129" customFormat="1" ht="9">
      <c r="A65" s="567" t="s">
        <v>154</v>
      </c>
      <c r="B65" s="567"/>
      <c r="C65" s="567"/>
      <c r="D65" s="567"/>
      <c r="E65" s="567"/>
      <c r="F65" s="567"/>
      <c r="G65" s="567"/>
      <c r="H65" s="567"/>
      <c r="I65" s="567"/>
      <c r="J65" s="567"/>
      <c r="K65" s="567"/>
      <c r="L65" s="567"/>
      <c r="M65" s="567"/>
      <c r="N65" s="567"/>
      <c r="O65" s="567"/>
      <c r="P65" s="568"/>
      <c r="Q65" s="128"/>
    </row>
    <row r="66" spans="1:17" s="112" customFormat="1" ht="9" customHeight="1">
      <c r="A66" s="112" t="s">
        <v>58</v>
      </c>
      <c r="B66" s="126"/>
      <c r="C66" s="126"/>
      <c r="D66" s="126"/>
      <c r="E66" s="126"/>
      <c r="F66" s="124"/>
      <c r="I66" s="124"/>
      <c r="J66" s="124"/>
      <c r="K66" s="124"/>
      <c r="L66" s="124"/>
      <c r="M66" s="124"/>
      <c r="N66" s="124"/>
      <c r="O66" s="124"/>
      <c r="P66" s="124"/>
      <c r="Q66" s="124"/>
    </row>
    <row r="67" spans="1:17" s="112" customFormat="1" ht="18.75" customHeight="1">
      <c r="A67" s="573" t="s">
        <v>150</v>
      </c>
      <c r="B67" s="573"/>
      <c r="C67" s="573"/>
      <c r="D67" s="573"/>
      <c r="E67" s="573"/>
      <c r="F67" s="573"/>
      <c r="G67" s="573"/>
      <c r="H67" s="573"/>
      <c r="I67" s="573"/>
      <c r="J67" s="573"/>
      <c r="K67" s="573"/>
      <c r="L67" s="573"/>
      <c r="M67" s="573"/>
      <c r="N67" s="573"/>
      <c r="O67" s="573"/>
      <c r="P67" s="124"/>
      <c r="Q67" s="124"/>
    </row>
    <row r="68" spans="1:17" s="119" customFormat="1" ht="9" customHeight="1">
      <c r="A68" s="119" t="s">
        <v>167</v>
      </c>
      <c r="B68" s="127"/>
      <c r="C68" s="127"/>
      <c r="D68" s="127"/>
      <c r="E68" s="127"/>
      <c r="F68" s="125"/>
      <c r="I68" s="125"/>
      <c r="J68" s="125"/>
      <c r="K68" s="125"/>
      <c r="L68" s="125"/>
      <c r="M68" s="125"/>
      <c r="N68" s="125"/>
      <c r="O68" s="125"/>
      <c r="P68" s="125"/>
      <c r="Q68" s="125"/>
    </row>
    <row r="74" spans="1:17">
      <c r="B74" s="474"/>
      <c r="C74" s="474"/>
      <c r="D74" s="474"/>
      <c r="E74" s="474"/>
      <c r="F74" s="474"/>
      <c r="G74" s="474"/>
      <c r="H74" s="474"/>
      <c r="I74" s="474"/>
      <c r="J74" s="474"/>
      <c r="K74" s="474"/>
      <c r="L74" s="474"/>
      <c r="M74" s="474"/>
    </row>
  </sheetData>
  <mergeCells count="38">
    <mergeCell ref="A67:O67"/>
    <mergeCell ref="I38:I39"/>
    <mergeCell ref="J38:J39"/>
    <mergeCell ref="O38:P38"/>
    <mergeCell ref="N38:N39"/>
    <mergeCell ref="M38:M39"/>
    <mergeCell ref="K38:K39"/>
    <mergeCell ref="L38:L39"/>
    <mergeCell ref="Q38:R39"/>
    <mergeCell ref="A65:P65"/>
    <mergeCell ref="A34:O34"/>
    <mergeCell ref="A38:A39"/>
    <mergeCell ref="B38:B39"/>
    <mergeCell ref="C38:C39"/>
    <mergeCell ref="D38:D39"/>
    <mergeCell ref="E38:E39"/>
    <mergeCell ref="F38:F39"/>
    <mergeCell ref="G38:G39"/>
    <mergeCell ref="H38:H39"/>
    <mergeCell ref="S7:T7"/>
    <mergeCell ref="G7:G8"/>
    <mergeCell ref="H7:H8"/>
    <mergeCell ref="I7:I8"/>
    <mergeCell ref="J7:J8"/>
    <mergeCell ref="K7:K8"/>
    <mergeCell ref="L7:L8"/>
    <mergeCell ref="M7:M8"/>
    <mergeCell ref="N7:N8"/>
    <mergeCell ref="O7:O8"/>
    <mergeCell ref="Q7:Q8"/>
    <mergeCell ref="R7:R8"/>
    <mergeCell ref="P7:P8"/>
    <mergeCell ref="F7:F8"/>
    <mergeCell ref="A7:A8"/>
    <mergeCell ref="B7:B8"/>
    <mergeCell ref="C7:C8"/>
    <mergeCell ref="D7:D8"/>
    <mergeCell ref="E7:E8"/>
  </mergeCells>
  <hyperlinks>
    <hyperlink ref="P1" location="F!A1" display="Retour au menu"/>
  </hyperlinks>
  <pageMargins left="0.7" right="0.7" top="0.75" bottom="0.75" header="0.3" footer="0.3"/>
  <pageSetup paperSize="9" scale="79"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topLeftCell="A41" zoomScaleNormal="100" zoomScaleSheetLayoutView="80" workbookViewId="0">
      <selection activeCell="B3" sqref="B3:H6"/>
    </sheetView>
  </sheetViews>
  <sheetFormatPr baseColWidth="10" defaultColWidth="7.5703125" defaultRowHeight="11.25"/>
  <cols>
    <col min="1" max="1" width="19" style="25" customWidth="1"/>
    <col min="2" max="23" width="9.28515625" style="25" customWidth="1"/>
    <col min="24" max="24" width="7.5703125" style="25" customWidth="1"/>
    <col min="25" max="16384" width="7.5703125" style="25"/>
  </cols>
  <sheetData>
    <row r="1" spans="1:24" ht="23.25">
      <c r="A1" s="71" t="s">
        <v>109</v>
      </c>
      <c r="W1" s="69" t="s">
        <v>107</v>
      </c>
    </row>
    <row r="2" spans="1:24" ht="3" customHeight="1"/>
    <row r="3" spans="1:24" s="408" customFormat="1" ht="15.75" customHeight="1">
      <c r="A3" s="82" t="s">
        <v>118</v>
      </c>
      <c r="W3" s="48"/>
    </row>
    <row r="4" spans="1:24" s="408" customFormat="1" ht="4.5" customHeight="1">
      <c r="A4" s="82"/>
      <c r="W4" s="48"/>
    </row>
    <row r="5" spans="1:24" s="142" customFormat="1" ht="19.5" customHeight="1">
      <c r="A5" s="157" t="s">
        <v>187</v>
      </c>
      <c r="B5" s="158"/>
      <c r="C5" s="158"/>
      <c r="D5" s="158"/>
      <c r="E5" s="158"/>
      <c r="F5" s="158"/>
      <c r="G5" s="158"/>
      <c r="H5" s="158"/>
      <c r="I5" s="158"/>
      <c r="J5" s="158"/>
      <c r="K5" s="158"/>
      <c r="L5" s="158"/>
      <c r="M5" s="158"/>
      <c r="N5" s="158"/>
      <c r="O5" s="158"/>
      <c r="P5" s="158"/>
      <c r="Q5" s="158"/>
      <c r="R5" s="158"/>
      <c r="S5" s="158"/>
      <c r="T5" s="158"/>
      <c r="U5" s="158"/>
      <c r="V5" s="158"/>
      <c r="W5" s="158"/>
    </row>
    <row r="6" spans="1:24" ht="4.5" customHeight="1">
      <c r="A6" s="26"/>
    </row>
    <row r="7" spans="1:24" ht="4.5" customHeight="1">
      <c r="A7" s="312"/>
      <c r="B7" s="313"/>
      <c r="C7" s="313"/>
      <c r="D7" s="313"/>
      <c r="E7" s="313"/>
      <c r="F7" s="313"/>
      <c r="G7" s="313"/>
      <c r="H7" s="313"/>
      <c r="I7" s="313"/>
      <c r="J7" s="313"/>
      <c r="K7" s="313"/>
      <c r="L7" s="313"/>
      <c r="M7" s="313"/>
      <c r="N7" s="313"/>
      <c r="O7" s="313"/>
      <c r="P7" s="313"/>
      <c r="Q7" s="313"/>
      <c r="R7" s="313"/>
      <c r="S7" s="313"/>
      <c r="T7" s="313"/>
      <c r="U7" s="313"/>
      <c r="V7" s="313"/>
      <c r="W7" s="313"/>
    </row>
    <row r="8" spans="1:24" s="28" customFormat="1" ht="102.75" customHeight="1">
      <c r="A8" s="419" t="s">
        <v>59</v>
      </c>
      <c r="B8" s="420" t="s">
        <v>196</v>
      </c>
      <c r="C8" s="420" t="s">
        <v>197</v>
      </c>
      <c r="D8" s="420" t="s">
        <v>198</v>
      </c>
      <c r="E8" s="420" t="s">
        <v>138</v>
      </c>
      <c r="F8" s="420" t="s">
        <v>132</v>
      </c>
      <c r="G8" s="420" t="s">
        <v>190</v>
      </c>
      <c r="H8" s="420" t="s">
        <v>199</v>
      </c>
      <c r="I8" s="420" t="s">
        <v>188</v>
      </c>
      <c r="J8" s="420" t="s">
        <v>135</v>
      </c>
      <c r="K8" s="420" t="s">
        <v>136</v>
      </c>
      <c r="L8" s="420" t="s">
        <v>200</v>
      </c>
      <c r="M8" s="420" t="s">
        <v>124</v>
      </c>
      <c r="N8" s="420" t="s">
        <v>133</v>
      </c>
      <c r="O8" s="420" t="s">
        <v>137</v>
      </c>
      <c r="P8" s="420" t="s">
        <v>201</v>
      </c>
      <c r="Q8" s="420" t="s">
        <v>202</v>
      </c>
      <c r="R8" s="420" t="s">
        <v>131</v>
      </c>
      <c r="S8" s="420" t="s">
        <v>203</v>
      </c>
      <c r="T8" s="420" t="s">
        <v>204</v>
      </c>
      <c r="U8" s="420" t="s">
        <v>134</v>
      </c>
      <c r="V8" s="420" t="s">
        <v>189</v>
      </c>
      <c r="W8" s="421" t="s">
        <v>205</v>
      </c>
      <c r="X8" s="27"/>
    </row>
    <row r="9" spans="1:24" s="28" customFormat="1" ht="4.5" customHeight="1">
      <c r="A9" s="422"/>
      <c r="B9" s="423"/>
      <c r="C9" s="423"/>
      <c r="D9" s="423"/>
      <c r="E9" s="423"/>
      <c r="F9" s="423"/>
      <c r="G9" s="423"/>
      <c r="H9" s="423"/>
      <c r="I9" s="423"/>
      <c r="J9" s="423"/>
      <c r="K9" s="423"/>
      <c r="L9" s="423"/>
      <c r="M9" s="423"/>
      <c r="N9" s="423"/>
      <c r="O9" s="423"/>
      <c r="P9" s="423"/>
      <c r="Q9" s="423"/>
      <c r="R9" s="423"/>
      <c r="S9" s="423"/>
      <c r="T9" s="423"/>
      <c r="U9" s="423"/>
      <c r="V9" s="423"/>
      <c r="W9" s="424"/>
      <c r="X9" s="27"/>
    </row>
    <row r="10" spans="1:24" s="28" customFormat="1" ht="4.5" customHeight="1">
      <c r="A10" s="419"/>
      <c r="B10" s="425"/>
      <c r="C10" s="425"/>
      <c r="D10" s="425"/>
      <c r="E10" s="425"/>
      <c r="F10" s="425"/>
      <c r="G10" s="425"/>
      <c r="H10" s="425"/>
      <c r="I10" s="425"/>
      <c r="J10" s="425"/>
      <c r="K10" s="425"/>
      <c r="L10" s="425"/>
      <c r="M10" s="425"/>
      <c r="N10" s="425"/>
      <c r="O10" s="425"/>
      <c r="P10" s="425"/>
      <c r="Q10" s="425"/>
      <c r="R10" s="425"/>
      <c r="S10" s="425"/>
      <c r="T10" s="425"/>
      <c r="U10" s="425"/>
      <c r="V10" s="425"/>
      <c r="W10" s="426"/>
      <c r="X10" s="27"/>
    </row>
    <row r="11" spans="1:24" ht="12" customHeight="1">
      <c r="A11" s="214" t="s">
        <v>9</v>
      </c>
      <c r="B11" s="183">
        <v>7431</v>
      </c>
      <c r="C11" s="183">
        <v>6</v>
      </c>
      <c r="D11" s="183"/>
      <c r="E11" s="183">
        <v>1081</v>
      </c>
      <c r="F11" s="183">
        <v>428</v>
      </c>
      <c r="G11" s="183">
        <v>1307</v>
      </c>
      <c r="H11" s="183">
        <v>3576</v>
      </c>
      <c r="I11" s="183">
        <v>5</v>
      </c>
      <c r="J11" s="183">
        <v>441</v>
      </c>
      <c r="K11" s="183">
        <v>1233</v>
      </c>
      <c r="L11" s="183">
        <v>10468</v>
      </c>
      <c r="M11" s="183">
        <v>2830</v>
      </c>
      <c r="N11" s="183">
        <v>7417</v>
      </c>
      <c r="O11" s="183">
        <v>904</v>
      </c>
      <c r="P11" s="183">
        <v>3046</v>
      </c>
      <c r="Q11" s="183"/>
      <c r="R11" s="183">
        <v>1278</v>
      </c>
      <c r="S11" s="183">
        <v>89</v>
      </c>
      <c r="T11" s="183">
        <v>96</v>
      </c>
      <c r="U11" s="183">
        <v>7762</v>
      </c>
      <c r="V11" s="183">
        <v>3182</v>
      </c>
      <c r="W11" s="399">
        <v>52580</v>
      </c>
      <c r="X11" s="352"/>
    </row>
    <row r="12" spans="1:24" ht="12" customHeight="1">
      <c r="A12" s="214" t="s">
        <v>10</v>
      </c>
      <c r="B12" s="183">
        <v>2346</v>
      </c>
      <c r="C12" s="183">
        <v>13</v>
      </c>
      <c r="D12" s="183">
        <v>23</v>
      </c>
      <c r="E12" s="183">
        <v>1219</v>
      </c>
      <c r="F12" s="183">
        <v>243</v>
      </c>
      <c r="G12" s="183">
        <v>1415</v>
      </c>
      <c r="H12" s="183">
        <v>765</v>
      </c>
      <c r="I12" s="183"/>
      <c r="J12" s="183">
        <v>485</v>
      </c>
      <c r="K12" s="183">
        <v>573</v>
      </c>
      <c r="L12" s="183">
        <v>1384</v>
      </c>
      <c r="M12" s="183">
        <v>243</v>
      </c>
      <c r="N12" s="183">
        <v>1248</v>
      </c>
      <c r="O12" s="183">
        <v>356</v>
      </c>
      <c r="P12" s="183">
        <v>114</v>
      </c>
      <c r="Q12" s="183">
        <v>92</v>
      </c>
      <c r="R12" s="183">
        <v>484</v>
      </c>
      <c r="S12" s="183">
        <v>15</v>
      </c>
      <c r="T12" s="183"/>
      <c r="U12" s="183">
        <v>2285</v>
      </c>
      <c r="V12" s="183">
        <v>1410</v>
      </c>
      <c r="W12" s="399">
        <v>14713</v>
      </c>
      <c r="X12" s="352"/>
    </row>
    <row r="13" spans="1:24" ht="10.5" customHeight="1">
      <c r="A13" s="214" t="s">
        <v>23</v>
      </c>
      <c r="B13" s="183">
        <v>2405</v>
      </c>
      <c r="C13" s="183">
        <v>1</v>
      </c>
      <c r="D13" s="183"/>
      <c r="E13" s="183">
        <v>245</v>
      </c>
      <c r="F13" s="183">
        <v>57</v>
      </c>
      <c r="G13" s="183">
        <v>475</v>
      </c>
      <c r="H13" s="183">
        <v>573</v>
      </c>
      <c r="I13" s="183"/>
      <c r="J13" s="183">
        <v>46</v>
      </c>
      <c r="K13" s="183">
        <v>81</v>
      </c>
      <c r="L13" s="183">
        <v>1989</v>
      </c>
      <c r="M13" s="183">
        <v>235</v>
      </c>
      <c r="N13" s="183">
        <v>1236</v>
      </c>
      <c r="O13" s="183">
        <v>151</v>
      </c>
      <c r="P13" s="183">
        <v>313</v>
      </c>
      <c r="Q13" s="183"/>
      <c r="R13" s="183">
        <v>175</v>
      </c>
      <c r="S13" s="183">
        <v>83</v>
      </c>
      <c r="T13" s="183"/>
      <c r="U13" s="183">
        <v>1378</v>
      </c>
      <c r="V13" s="183">
        <v>193</v>
      </c>
      <c r="W13" s="399">
        <v>9636</v>
      </c>
      <c r="X13" s="352"/>
    </row>
    <row r="14" spans="1:24">
      <c r="A14" s="214" t="s">
        <v>11</v>
      </c>
      <c r="B14" s="183">
        <v>21387</v>
      </c>
      <c r="C14" s="183">
        <v>90</v>
      </c>
      <c r="D14" s="183">
        <v>1907</v>
      </c>
      <c r="E14" s="183">
        <v>27828</v>
      </c>
      <c r="F14" s="183">
        <v>1409</v>
      </c>
      <c r="G14" s="183">
        <v>18250</v>
      </c>
      <c r="H14" s="183">
        <v>45871</v>
      </c>
      <c r="I14" s="183">
        <v>30</v>
      </c>
      <c r="J14" s="183">
        <v>4901</v>
      </c>
      <c r="K14" s="183">
        <v>10830</v>
      </c>
      <c r="L14" s="183">
        <v>16571</v>
      </c>
      <c r="M14" s="183">
        <v>3045</v>
      </c>
      <c r="N14" s="183">
        <v>18582</v>
      </c>
      <c r="O14" s="183">
        <v>11981</v>
      </c>
      <c r="P14" s="183">
        <v>3893</v>
      </c>
      <c r="Q14" s="183"/>
      <c r="R14" s="183">
        <v>8107</v>
      </c>
      <c r="S14" s="183">
        <v>1443</v>
      </c>
      <c r="T14" s="183">
        <v>3949</v>
      </c>
      <c r="U14" s="183">
        <v>16875</v>
      </c>
      <c r="V14" s="183">
        <v>9815</v>
      </c>
      <c r="W14" s="399">
        <v>226764</v>
      </c>
      <c r="X14" s="352"/>
    </row>
    <row r="15" spans="1:24">
      <c r="A15" s="214" t="s">
        <v>12</v>
      </c>
      <c r="B15" s="183">
        <v>3949</v>
      </c>
      <c r="C15" s="183">
        <v>21</v>
      </c>
      <c r="D15" s="183">
        <v>141</v>
      </c>
      <c r="E15" s="183">
        <v>3816</v>
      </c>
      <c r="F15" s="183">
        <v>269</v>
      </c>
      <c r="G15" s="183">
        <v>1096</v>
      </c>
      <c r="H15" s="183">
        <v>5007</v>
      </c>
      <c r="I15" s="183">
        <v>2</v>
      </c>
      <c r="J15" s="183">
        <v>463</v>
      </c>
      <c r="K15" s="183">
        <v>920</v>
      </c>
      <c r="L15" s="183">
        <v>1286</v>
      </c>
      <c r="M15" s="183">
        <v>177</v>
      </c>
      <c r="N15" s="183">
        <v>2350</v>
      </c>
      <c r="O15" s="183">
        <v>702</v>
      </c>
      <c r="P15" s="183">
        <v>249</v>
      </c>
      <c r="Q15" s="183"/>
      <c r="R15" s="183">
        <v>345</v>
      </c>
      <c r="S15" s="183"/>
      <c r="T15" s="183">
        <v>3</v>
      </c>
      <c r="U15" s="183">
        <v>2203</v>
      </c>
      <c r="V15" s="183">
        <v>244</v>
      </c>
      <c r="W15" s="399">
        <v>23243</v>
      </c>
      <c r="X15" s="352"/>
    </row>
    <row r="16" spans="1:24">
      <c r="A16" s="214" t="s">
        <v>13</v>
      </c>
      <c r="B16" s="183">
        <v>3697</v>
      </c>
      <c r="C16" s="183">
        <v>1</v>
      </c>
      <c r="D16" s="183">
        <v>78</v>
      </c>
      <c r="E16" s="183">
        <v>227</v>
      </c>
      <c r="F16" s="183">
        <v>189</v>
      </c>
      <c r="G16" s="183">
        <v>1887</v>
      </c>
      <c r="H16" s="183">
        <v>5168</v>
      </c>
      <c r="I16" s="183"/>
      <c r="J16" s="183">
        <v>83</v>
      </c>
      <c r="K16" s="183">
        <v>263</v>
      </c>
      <c r="L16" s="183">
        <v>2778</v>
      </c>
      <c r="M16" s="183">
        <v>407</v>
      </c>
      <c r="N16" s="183">
        <v>1341</v>
      </c>
      <c r="O16" s="183">
        <v>442</v>
      </c>
      <c r="P16" s="183">
        <v>461</v>
      </c>
      <c r="Q16" s="183"/>
      <c r="R16" s="183">
        <v>2387</v>
      </c>
      <c r="S16" s="183">
        <v>14</v>
      </c>
      <c r="T16" s="183"/>
      <c r="U16" s="183">
        <v>1429</v>
      </c>
      <c r="V16" s="183">
        <v>247</v>
      </c>
      <c r="W16" s="399">
        <v>21099</v>
      </c>
      <c r="X16" s="352"/>
    </row>
    <row r="17" spans="1:24">
      <c r="A17" s="214" t="s">
        <v>14</v>
      </c>
      <c r="B17" s="183">
        <v>1953</v>
      </c>
      <c r="C17" s="183">
        <v>12</v>
      </c>
      <c r="D17" s="183">
        <v>11</v>
      </c>
      <c r="E17" s="183">
        <v>185</v>
      </c>
      <c r="F17" s="183">
        <v>145</v>
      </c>
      <c r="G17" s="183">
        <v>414</v>
      </c>
      <c r="H17" s="183">
        <v>1520</v>
      </c>
      <c r="I17" s="183"/>
      <c r="J17" s="183">
        <v>462</v>
      </c>
      <c r="K17" s="183">
        <v>185</v>
      </c>
      <c r="L17" s="183">
        <v>1329</v>
      </c>
      <c r="M17" s="183">
        <v>1097</v>
      </c>
      <c r="N17" s="183">
        <v>1631</v>
      </c>
      <c r="O17" s="183">
        <v>217</v>
      </c>
      <c r="P17" s="183">
        <v>3777</v>
      </c>
      <c r="Q17" s="183"/>
      <c r="R17" s="183">
        <v>418</v>
      </c>
      <c r="S17" s="183">
        <v>242</v>
      </c>
      <c r="T17" s="183"/>
      <c r="U17" s="183">
        <v>2006</v>
      </c>
      <c r="V17" s="183">
        <v>856</v>
      </c>
      <c r="W17" s="399">
        <v>16460</v>
      </c>
      <c r="X17" s="352"/>
    </row>
    <row r="18" spans="1:24">
      <c r="A18" s="214" t="s">
        <v>15</v>
      </c>
      <c r="B18" s="183">
        <v>638</v>
      </c>
      <c r="C18" s="183">
        <v>2</v>
      </c>
      <c r="D18" s="183"/>
      <c r="E18" s="183">
        <v>47</v>
      </c>
      <c r="F18" s="183">
        <v>51</v>
      </c>
      <c r="G18" s="183">
        <v>88</v>
      </c>
      <c r="H18" s="183">
        <v>389</v>
      </c>
      <c r="I18" s="183"/>
      <c r="J18" s="183">
        <v>74</v>
      </c>
      <c r="K18" s="183">
        <v>87</v>
      </c>
      <c r="L18" s="183">
        <v>239</v>
      </c>
      <c r="M18" s="183">
        <v>70</v>
      </c>
      <c r="N18" s="183">
        <v>1004</v>
      </c>
      <c r="O18" s="183">
        <v>68</v>
      </c>
      <c r="P18" s="183">
        <v>206</v>
      </c>
      <c r="Q18" s="183"/>
      <c r="R18" s="183">
        <v>28</v>
      </c>
      <c r="S18" s="183"/>
      <c r="T18" s="183"/>
      <c r="U18" s="183">
        <v>625</v>
      </c>
      <c r="V18" s="183">
        <v>140</v>
      </c>
      <c r="W18" s="399">
        <v>3756</v>
      </c>
      <c r="X18" s="352"/>
    </row>
    <row r="19" spans="1:24">
      <c r="A19" s="214" t="s">
        <v>5</v>
      </c>
      <c r="B19" s="183">
        <v>4097</v>
      </c>
      <c r="C19" s="183">
        <v>112</v>
      </c>
      <c r="D19" s="183">
        <v>215</v>
      </c>
      <c r="E19" s="183">
        <v>2244</v>
      </c>
      <c r="F19" s="183">
        <v>603</v>
      </c>
      <c r="G19" s="183">
        <v>3142</v>
      </c>
      <c r="H19" s="183">
        <v>3863</v>
      </c>
      <c r="I19" s="183">
        <v>1</v>
      </c>
      <c r="J19" s="183">
        <v>614</v>
      </c>
      <c r="K19" s="183">
        <v>2491</v>
      </c>
      <c r="L19" s="183">
        <v>4311</v>
      </c>
      <c r="M19" s="183">
        <v>303</v>
      </c>
      <c r="N19" s="183">
        <v>6611</v>
      </c>
      <c r="O19" s="183">
        <v>6345</v>
      </c>
      <c r="P19" s="183">
        <v>565</v>
      </c>
      <c r="Q19" s="183"/>
      <c r="R19" s="183">
        <v>1806</v>
      </c>
      <c r="S19" s="183">
        <v>22</v>
      </c>
      <c r="T19" s="183">
        <v>5</v>
      </c>
      <c r="U19" s="183">
        <v>3882</v>
      </c>
      <c r="V19" s="183">
        <v>1300</v>
      </c>
      <c r="W19" s="399">
        <v>42532</v>
      </c>
      <c r="X19" s="352"/>
    </row>
    <row r="20" spans="1:24">
      <c r="A20" s="214" t="s">
        <v>16</v>
      </c>
      <c r="B20" s="183">
        <v>1993</v>
      </c>
      <c r="C20" s="183">
        <v>3</v>
      </c>
      <c r="D20" s="183"/>
      <c r="E20" s="183">
        <v>136</v>
      </c>
      <c r="F20" s="183">
        <v>154</v>
      </c>
      <c r="G20" s="183">
        <v>291</v>
      </c>
      <c r="H20" s="183">
        <v>834</v>
      </c>
      <c r="I20" s="183"/>
      <c r="J20" s="183">
        <v>209</v>
      </c>
      <c r="K20" s="183">
        <v>137</v>
      </c>
      <c r="L20" s="183">
        <v>1612</v>
      </c>
      <c r="M20" s="183">
        <v>217</v>
      </c>
      <c r="N20" s="183">
        <v>2176</v>
      </c>
      <c r="O20" s="183">
        <v>204</v>
      </c>
      <c r="P20" s="183">
        <v>102</v>
      </c>
      <c r="Q20" s="183"/>
      <c r="R20" s="183">
        <v>29</v>
      </c>
      <c r="S20" s="183"/>
      <c r="T20" s="183"/>
      <c r="U20" s="183">
        <v>5168</v>
      </c>
      <c r="V20" s="183">
        <v>279</v>
      </c>
      <c r="W20" s="399">
        <v>13544</v>
      </c>
      <c r="X20" s="352"/>
    </row>
    <row r="21" spans="1:24">
      <c r="A21" s="214" t="s">
        <v>17</v>
      </c>
      <c r="B21" s="183">
        <v>217</v>
      </c>
      <c r="C21" s="183"/>
      <c r="D21" s="183"/>
      <c r="E21" s="183">
        <v>21</v>
      </c>
      <c r="F21" s="183">
        <v>27</v>
      </c>
      <c r="G21" s="183">
        <v>109</v>
      </c>
      <c r="H21" s="183">
        <v>485</v>
      </c>
      <c r="I21" s="183"/>
      <c r="J21" s="183">
        <v>23</v>
      </c>
      <c r="K21" s="183">
        <v>82</v>
      </c>
      <c r="L21" s="183">
        <v>203</v>
      </c>
      <c r="M21" s="183">
        <v>87</v>
      </c>
      <c r="N21" s="183">
        <v>652</v>
      </c>
      <c r="O21" s="183">
        <v>44</v>
      </c>
      <c r="P21" s="183">
        <v>375</v>
      </c>
      <c r="Q21" s="183"/>
      <c r="R21" s="183">
        <v>67</v>
      </c>
      <c r="S21" s="183"/>
      <c r="T21" s="183"/>
      <c r="U21" s="183">
        <v>637</v>
      </c>
      <c r="V21" s="183">
        <v>36</v>
      </c>
      <c r="W21" s="399">
        <v>3065</v>
      </c>
      <c r="X21" s="352"/>
    </row>
    <row r="22" spans="1:24">
      <c r="A22" s="214" t="s">
        <v>24</v>
      </c>
      <c r="B22" s="183">
        <v>1893</v>
      </c>
      <c r="C22" s="183">
        <v>7</v>
      </c>
      <c r="D22" s="183">
        <v>7</v>
      </c>
      <c r="E22" s="183">
        <v>2082</v>
      </c>
      <c r="F22" s="183">
        <v>266</v>
      </c>
      <c r="G22" s="183">
        <v>1782</v>
      </c>
      <c r="H22" s="183">
        <v>5494</v>
      </c>
      <c r="I22" s="183"/>
      <c r="J22" s="183">
        <v>359</v>
      </c>
      <c r="K22" s="183">
        <v>775</v>
      </c>
      <c r="L22" s="183">
        <v>2743</v>
      </c>
      <c r="M22" s="183">
        <v>380</v>
      </c>
      <c r="N22" s="183">
        <v>4055</v>
      </c>
      <c r="O22" s="183">
        <v>334</v>
      </c>
      <c r="P22" s="183">
        <v>367</v>
      </c>
      <c r="Q22" s="183"/>
      <c r="R22" s="183">
        <v>161</v>
      </c>
      <c r="S22" s="183">
        <v>9</v>
      </c>
      <c r="T22" s="183"/>
      <c r="U22" s="183">
        <v>3145</v>
      </c>
      <c r="V22" s="183">
        <v>2500</v>
      </c>
      <c r="W22" s="399">
        <v>26359</v>
      </c>
      <c r="X22" s="352"/>
    </row>
    <row r="23" spans="1:24">
      <c r="A23" s="214" t="s">
        <v>28</v>
      </c>
      <c r="B23" s="183">
        <v>2276</v>
      </c>
      <c r="C23" s="183">
        <v>22</v>
      </c>
      <c r="D23" s="183">
        <v>29</v>
      </c>
      <c r="E23" s="183">
        <v>549</v>
      </c>
      <c r="F23" s="183">
        <v>339</v>
      </c>
      <c r="G23" s="183">
        <v>927</v>
      </c>
      <c r="H23" s="183">
        <v>12959</v>
      </c>
      <c r="I23" s="183"/>
      <c r="J23" s="183">
        <v>402</v>
      </c>
      <c r="K23" s="183">
        <v>2157</v>
      </c>
      <c r="L23" s="183">
        <v>2446</v>
      </c>
      <c r="M23" s="183">
        <v>1227</v>
      </c>
      <c r="N23" s="183">
        <v>3920</v>
      </c>
      <c r="O23" s="183">
        <v>659</v>
      </c>
      <c r="P23" s="183">
        <v>517</v>
      </c>
      <c r="Q23" s="183"/>
      <c r="R23" s="183">
        <v>10504</v>
      </c>
      <c r="S23" s="183">
        <v>807</v>
      </c>
      <c r="T23" s="183">
        <v>1</v>
      </c>
      <c r="U23" s="183">
        <v>4016</v>
      </c>
      <c r="V23" s="183">
        <v>2630</v>
      </c>
      <c r="W23" s="399">
        <v>46387</v>
      </c>
      <c r="X23" s="352"/>
    </row>
    <row r="24" spans="1:24">
      <c r="A24" s="214" t="s">
        <v>42</v>
      </c>
      <c r="B24" s="183">
        <v>2528</v>
      </c>
      <c r="C24" s="183">
        <v>11</v>
      </c>
      <c r="D24" s="183">
        <v>22</v>
      </c>
      <c r="E24" s="183">
        <v>884</v>
      </c>
      <c r="F24" s="183">
        <v>297</v>
      </c>
      <c r="G24" s="183">
        <v>2012</v>
      </c>
      <c r="H24" s="183">
        <v>9328</v>
      </c>
      <c r="I24" s="183"/>
      <c r="J24" s="183">
        <v>1141</v>
      </c>
      <c r="K24" s="183">
        <v>1228</v>
      </c>
      <c r="L24" s="183">
        <v>1217</v>
      </c>
      <c r="M24" s="183">
        <v>796</v>
      </c>
      <c r="N24" s="183">
        <v>1894</v>
      </c>
      <c r="O24" s="183">
        <v>1783</v>
      </c>
      <c r="P24" s="183">
        <v>337</v>
      </c>
      <c r="Q24" s="183"/>
      <c r="R24" s="183">
        <v>2957</v>
      </c>
      <c r="S24" s="183">
        <v>2</v>
      </c>
      <c r="T24" s="183">
        <v>4</v>
      </c>
      <c r="U24" s="183">
        <v>2010</v>
      </c>
      <c r="V24" s="183">
        <v>6670</v>
      </c>
      <c r="W24" s="399">
        <v>35121</v>
      </c>
      <c r="X24" s="352"/>
    </row>
    <row r="25" spans="1:24">
      <c r="A25" s="214" t="s">
        <v>18</v>
      </c>
      <c r="B25" s="183">
        <v>2481</v>
      </c>
      <c r="C25" s="183">
        <v>2</v>
      </c>
      <c r="D25" s="183"/>
      <c r="E25" s="183">
        <v>10257</v>
      </c>
      <c r="F25" s="183">
        <v>79</v>
      </c>
      <c r="G25" s="183">
        <v>238</v>
      </c>
      <c r="H25" s="183">
        <v>4024</v>
      </c>
      <c r="I25" s="183"/>
      <c r="J25" s="183">
        <v>274</v>
      </c>
      <c r="K25" s="183">
        <v>1079</v>
      </c>
      <c r="L25" s="183">
        <v>365</v>
      </c>
      <c r="M25" s="183">
        <v>147</v>
      </c>
      <c r="N25" s="183">
        <v>1123</v>
      </c>
      <c r="O25" s="183">
        <v>687</v>
      </c>
      <c r="P25" s="183">
        <v>38</v>
      </c>
      <c r="Q25" s="183"/>
      <c r="R25" s="183">
        <v>321</v>
      </c>
      <c r="S25" s="183">
        <v>54</v>
      </c>
      <c r="T25" s="183"/>
      <c r="U25" s="183">
        <v>1638</v>
      </c>
      <c r="V25" s="183">
        <v>100</v>
      </c>
      <c r="W25" s="399">
        <v>22907</v>
      </c>
      <c r="X25" s="352"/>
    </row>
    <row r="26" spans="1:24">
      <c r="A26" s="214" t="s">
        <v>19</v>
      </c>
      <c r="B26" s="183">
        <v>2612</v>
      </c>
      <c r="C26" s="183">
        <v>166</v>
      </c>
      <c r="D26" s="183">
        <v>73</v>
      </c>
      <c r="E26" s="183">
        <v>455</v>
      </c>
      <c r="F26" s="183">
        <v>516</v>
      </c>
      <c r="G26" s="183">
        <v>1490</v>
      </c>
      <c r="H26" s="183">
        <v>1707</v>
      </c>
      <c r="I26" s="183">
        <v>10</v>
      </c>
      <c r="J26" s="183">
        <v>319</v>
      </c>
      <c r="K26" s="183">
        <v>609</v>
      </c>
      <c r="L26" s="183">
        <v>2610</v>
      </c>
      <c r="M26" s="183">
        <v>493</v>
      </c>
      <c r="N26" s="183">
        <v>4888</v>
      </c>
      <c r="O26" s="183">
        <v>1127</v>
      </c>
      <c r="P26" s="183">
        <v>1102</v>
      </c>
      <c r="Q26" s="183"/>
      <c r="R26" s="183">
        <v>342</v>
      </c>
      <c r="S26" s="183">
        <v>99</v>
      </c>
      <c r="T26" s="183"/>
      <c r="U26" s="183">
        <v>5193</v>
      </c>
      <c r="V26" s="183">
        <v>258</v>
      </c>
      <c r="W26" s="399">
        <v>24069</v>
      </c>
      <c r="X26" s="352"/>
    </row>
    <row r="27" spans="1:24">
      <c r="A27" s="214" t="s">
        <v>20</v>
      </c>
      <c r="B27" s="183">
        <v>292</v>
      </c>
      <c r="C27" s="183">
        <v>15</v>
      </c>
      <c r="D27" s="183">
        <v>22</v>
      </c>
      <c r="E27" s="183">
        <v>721</v>
      </c>
      <c r="F27" s="183">
        <v>302</v>
      </c>
      <c r="G27" s="183">
        <v>940</v>
      </c>
      <c r="H27" s="183">
        <v>607</v>
      </c>
      <c r="I27" s="183">
        <v>30</v>
      </c>
      <c r="J27" s="183">
        <v>94</v>
      </c>
      <c r="K27" s="183">
        <v>238</v>
      </c>
      <c r="L27" s="183">
        <v>575</v>
      </c>
      <c r="M27" s="183">
        <v>928</v>
      </c>
      <c r="N27" s="183">
        <v>1015</v>
      </c>
      <c r="O27" s="183">
        <v>190</v>
      </c>
      <c r="P27" s="183">
        <v>26</v>
      </c>
      <c r="Q27" s="183"/>
      <c r="R27" s="183">
        <v>292</v>
      </c>
      <c r="S27" s="183"/>
      <c r="T27" s="183"/>
      <c r="U27" s="183">
        <v>1085</v>
      </c>
      <c r="V27" s="183">
        <v>8</v>
      </c>
      <c r="W27" s="399">
        <v>7380</v>
      </c>
      <c r="X27" s="352"/>
    </row>
    <row r="28" spans="1:24">
      <c r="A28" s="214" t="s">
        <v>40</v>
      </c>
      <c r="B28" s="183">
        <v>2487</v>
      </c>
      <c r="C28" s="183">
        <v>15</v>
      </c>
      <c r="D28" s="183">
        <v>58</v>
      </c>
      <c r="E28" s="183">
        <v>323</v>
      </c>
      <c r="F28" s="183">
        <v>469</v>
      </c>
      <c r="G28" s="183">
        <v>1641</v>
      </c>
      <c r="H28" s="183">
        <v>1061</v>
      </c>
      <c r="I28" s="183">
        <v>3</v>
      </c>
      <c r="J28" s="183">
        <v>269</v>
      </c>
      <c r="K28" s="183">
        <v>637</v>
      </c>
      <c r="L28" s="183">
        <v>2893</v>
      </c>
      <c r="M28" s="183">
        <v>1245</v>
      </c>
      <c r="N28" s="183">
        <v>4403</v>
      </c>
      <c r="O28" s="183">
        <v>892</v>
      </c>
      <c r="P28" s="183">
        <v>171</v>
      </c>
      <c r="Q28" s="183"/>
      <c r="R28" s="183">
        <v>1711</v>
      </c>
      <c r="S28" s="183"/>
      <c r="T28" s="183">
        <v>3</v>
      </c>
      <c r="U28" s="183">
        <v>8528</v>
      </c>
      <c r="V28" s="183">
        <v>88</v>
      </c>
      <c r="W28" s="399">
        <v>26897</v>
      </c>
      <c r="X28" s="352"/>
    </row>
    <row r="29" spans="1:24">
      <c r="A29" s="214" t="s">
        <v>41</v>
      </c>
      <c r="B29" s="183">
        <v>2341</v>
      </c>
      <c r="C29" s="183">
        <v>67</v>
      </c>
      <c r="D29" s="183">
        <v>101</v>
      </c>
      <c r="E29" s="183">
        <v>537</v>
      </c>
      <c r="F29" s="183">
        <v>150</v>
      </c>
      <c r="G29" s="183">
        <v>1138</v>
      </c>
      <c r="H29" s="183">
        <v>1509</v>
      </c>
      <c r="I29" s="183">
        <v>1</v>
      </c>
      <c r="J29" s="183">
        <v>149</v>
      </c>
      <c r="K29" s="183">
        <v>484</v>
      </c>
      <c r="L29" s="183">
        <v>1116</v>
      </c>
      <c r="M29" s="183">
        <v>101</v>
      </c>
      <c r="N29" s="183">
        <v>1867</v>
      </c>
      <c r="O29" s="183">
        <v>400</v>
      </c>
      <c r="P29" s="183">
        <v>146</v>
      </c>
      <c r="Q29" s="183"/>
      <c r="R29" s="183">
        <v>736</v>
      </c>
      <c r="S29" s="183">
        <v>368</v>
      </c>
      <c r="T29" s="183"/>
      <c r="U29" s="183">
        <v>1044</v>
      </c>
      <c r="V29" s="183">
        <v>169</v>
      </c>
      <c r="W29" s="399">
        <v>12424</v>
      </c>
      <c r="X29" s="352"/>
    </row>
    <row r="30" spans="1:24">
      <c r="A30" s="214" t="s">
        <v>152</v>
      </c>
      <c r="B30" s="427">
        <v>104</v>
      </c>
      <c r="C30" s="427">
        <v>39</v>
      </c>
      <c r="D30" s="427">
        <v>6</v>
      </c>
      <c r="E30" s="427">
        <v>48</v>
      </c>
      <c r="F30" s="427">
        <v>8</v>
      </c>
      <c r="G30" s="427">
        <v>317</v>
      </c>
      <c r="H30" s="427"/>
      <c r="I30" s="427">
        <v>1</v>
      </c>
      <c r="J30" s="427">
        <v>12</v>
      </c>
      <c r="K30" s="427">
        <v>147</v>
      </c>
      <c r="L30" s="427">
        <v>400</v>
      </c>
      <c r="M30" s="427">
        <v>44</v>
      </c>
      <c r="N30" s="427">
        <v>108</v>
      </c>
      <c r="O30" s="427">
        <v>6</v>
      </c>
      <c r="P30" s="427">
        <v>247</v>
      </c>
      <c r="Q30" s="427"/>
      <c r="R30" s="427">
        <v>155</v>
      </c>
      <c r="S30" s="427"/>
      <c r="T30" s="427"/>
      <c r="U30" s="427">
        <v>2</v>
      </c>
      <c r="V30" s="427">
        <v>39</v>
      </c>
      <c r="W30" s="399">
        <v>1683</v>
      </c>
      <c r="X30" s="352"/>
    </row>
    <row r="31" spans="1:24">
      <c r="A31" s="253" t="s">
        <v>21</v>
      </c>
      <c r="B31" s="310">
        <v>67127</v>
      </c>
      <c r="C31" s="310">
        <v>605</v>
      </c>
      <c r="D31" s="310">
        <v>2693</v>
      </c>
      <c r="E31" s="310">
        <v>52905</v>
      </c>
      <c r="F31" s="310">
        <v>6001</v>
      </c>
      <c r="G31" s="310">
        <v>38959</v>
      </c>
      <c r="H31" s="310">
        <v>104740</v>
      </c>
      <c r="I31" s="310">
        <v>83</v>
      </c>
      <c r="J31" s="310">
        <v>10820</v>
      </c>
      <c r="K31" s="310">
        <v>24236</v>
      </c>
      <c r="L31" s="310">
        <v>56535</v>
      </c>
      <c r="M31" s="310">
        <v>14072</v>
      </c>
      <c r="N31" s="310">
        <v>67521</v>
      </c>
      <c r="O31" s="310">
        <v>27492</v>
      </c>
      <c r="P31" s="310">
        <v>16052</v>
      </c>
      <c r="Q31" s="310">
        <v>92</v>
      </c>
      <c r="R31" s="310">
        <v>32303</v>
      </c>
      <c r="S31" s="310">
        <v>3247</v>
      </c>
      <c r="T31" s="310">
        <v>4061</v>
      </c>
      <c r="U31" s="310">
        <v>70911</v>
      </c>
      <c r="V31" s="310">
        <v>30164</v>
      </c>
      <c r="W31" s="429">
        <v>630619</v>
      </c>
      <c r="X31" s="352"/>
    </row>
    <row r="32" spans="1:24">
      <c r="A32" s="254" t="s">
        <v>38</v>
      </c>
      <c r="B32" s="428">
        <v>266214</v>
      </c>
      <c r="C32" s="428">
        <v>3218</v>
      </c>
      <c r="D32" s="428">
        <v>55</v>
      </c>
      <c r="E32" s="428">
        <v>49653</v>
      </c>
      <c r="F32" s="428">
        <v>10609</v>
      </c>
      <c r="G32" s="428">
        <v>104515</v>
      </c>
      <c r="H32" s="428">
        <v>149082</v>
      </c>
      <c r="I32" s="428">
        <v>12793</v>
      </c>
      <c r="J32" s="428">
        <v>28266</v>
      </c>
      <c r="K32" s="428">
        <v>32075</v>
      </c>
      <c r="L32" s="428">
        <v>319522</v>
      </c>
      <c r="M32" s="428">
        <v>132470</v>
      </c>
      <c r="N32" s="428">
        <v>228354</v>
      </c>
      <c r="O32" s="428">
        <v>77377</v>
      </c>
      <c r="P32" s="428">
        <v>338531</v>
      </c>
      <c r="Q32" s="428">
        <v>483</v>
      </c>
      <c r="R32" s="428">
        <v>59414</v>
      </c>
      <c r="S32" s="428">
        <v>17259</v>
      </c>
      <c r="T32" s="428">
        <v>9001</v>
      </c>
      <c r="U32" s="428">
        <v>360261</v>
      </c>
      <c r="V32" s="428">
        <v>142945</v>
      </c>
      <c r="W32" s="429">
        <f>SUM(B32:V32)</f>
        <v>2342097</v>
      </c>
      <c r="X32" s="352"/>
    </row>
    <row r="33" spans="1:24">
      <c r="A33" s="254" t="s">
        <v>39</v>
      </c>
      <c r="B33" s="428">
        <v>93480</v>
      </c>
      <c r="C33" s="428">
        <v>528</v>
      </c>
      <c r="D33" s="428">
        <v>499</v>
      </c>
      <c r="E33" s="428">
        <v>19588</v>
      </c>
      <c r="F33" s="428">
        <v>6069</v>
      </c>
      <c r="G33" s="428">
        <v>29483</v>
      </c>
      <c r="H33" s="428">
        <v>121772</v>
      </c>
      <c r="I33" s="428">
        <v>3699</v>
      </c>
      <c r="J33" s="428">
        <v>14043</v>
      </c>
      <c r="K33" s="428">
        <v>21153</v>
      </c>
      <c r="L33" s="428">
        <v>134158</v>
      </c>
      <c r="M33" s="428">
        <v>60106</v>
      </c>
      <c r="N33" s="428">
        <v>134384</v>
      </c>
      <c r="O33" s="428">
        <v>32668</v>
      </c>
      <c r="P33" s="428">
        <v>123418</v>
      </c>
      <c r="Q33" s="428">
        <v>1854</v>
      </c>
      <c r="R33" s="428">
        <v>15992</v>
      </c>
      <c r="S33" s="428">
        <v>10052</v>
      </c>
      <c r="T33" s="428">
        <v>5501</v>
      </c>
      <c r="U33" s="428">
        <v>185228</v>
      </c>
      <c r="V33" s="428">
        <v>51121</v>
      </c>
      <c r="W33" s="429">
        <f>SUM(B33:V33)</f>
        <v>1064796</v>
      </c>
      <c r="X33" s="352"/>
    </row>
    <row r="34" spans="1:24" s="6" customFormat="1">
      <c r="A34" s="232" t="s">
        <v>71</v>
      </c>
      <c r="B34" s="239">
        <f>SUM(B31:B33)</f>
        <v>426821</v>
      </c>
      <c r="C34" s="239">
        <f t="shared" ref="C34:W34" si="0">SUM(C31:C33)</f>
        <v>4351</v>
      </c>
      <c r="D34" s="239">
        <f t="shared" si="0"/>
        <v>3247</v>
      </c>
      <c r="E34" s="239">
        <f t="shared" si="0"/>
        <v>122146</v>
      </c>
      <c r="F34" s="239">
        <f t="shared" si="0"/>
        <v>22679</v>
      </c>
      <c r="G34" s="239">
        <f t="shared" si="0"/>
        <v>172957</v>
      </c>
      <c r="H34" s="239">
        <f t="shared" si="0"/>
        <v>375594</v>
      </c>
      <c r="I34" s="239">
        <f t="shared" si="0"/>
        <v>16575</v>
      </c>
      <c r="J34" s="239">
        <f t="shared" si="0"/>
        <v>53129</v>
      </c>
      <c r="K34" s="239">
        <f t="shared" si="0"/>
        <v>77464</v>
      </c>
      <c r="L34" s="239">
        <f t="shared" si="0"/>
        <v>510215</v>
      </c>
      <c r="M34" s="239">
        <f t="shared" si="0"/>
        <v>206648</v>
      </c>
      <c r="N34" s="239">
        <f t="shared" si="0"/>
        <v>430259</v>
      </c>
      <c r="O34" s="239">
        <f t="shared" si="0"/>
        <v>137537</v>
      </c>
      <c r="P34" s="239">
        <f t="shared" si="0"/>
        <v>478001</v>
      </c>
      <c r="Q34" s="239">
        <f t="shared" si="0"/>
        <v>2429</v>
      </c>
      <c r="R34" s="239">
        <f t="shared" si="0"/>
        <v>107709</v>
      </c>
      <c r="S34" s="239">
        <f t="shared" si="0"/>
        <v>30558</v>
      </c>
      <c r="T34" s="239">
        <f t="shared" si="0"/>
        <v>18563</v>
      </c>
      <c r="U34" s="239">
        <f t="shared" si="0"/>
        <v>616400</v>
      </c>
      <c r="V34" s="239">
        <f t="shared" si="0"/>
        <v>224230</v>
      </c>
      <c r="W34" s="471">
        <f t="shared" si="0"/>
        <v>4037512</v>
      </c>
      <c r="X34" s="352"/>
    </row>
    <row r="35" spans="1:24" s="31" customFormat="1" ht="22.5">
      <c r="A35" s="311" t="s">
        <v>72</v>
      </c>
      <c r="B35" s="384">
        <f>B31/B34*100</f>
        <v>15.727201801223464</v>
      </c>
      <c r="C35" s="384">
        <f t="shared" ref="C35:W35" si="1">C31/C34*100</f>
        <v>13.904849459894278</v>
      </c>
      <c r="D35" s="384">
        <f t="shared" si="1"/>
        <v>82.938096704650448</v>
      </c>
      <c r="E35" s="384">
        <f t="shared" si="1"/>
        <v>43.312920603212554</v>
      </c>
      <c r="F35" s="384">
        <f t="shared" si="1"/>
        <v>26.460602319326249</v>
      </c>
      <c r="G35" s="384">
        <f t="shared" si="1"/>
        <v>22.525251941233947</v>
      </c>
      <c r="H35" s="384">
        <f t="shared" si="1"/>
        <v>27.886494459442908</v>
      </c>
      <c r="I35" s="384">
        <f t="shared" si="1"/>
        <v>0.50075414781297134</v>
      </c>
      <c r="J35" s="384">
        <f t="shared" si="1"/>
        <v>20.36552541926255</v>
      </c>
      <c r="K35" s="384">
        <f t="shared" si="1"/>
        <v>31.28679128369307</v>
      </c>
      <c r="L35" s="384">
        <f t="shared" si="1"/>
        <v>11.080622874670482</v>
      </c>
      <c r="M35" s="384">
        <f t="shared" si="1"/>
        <v>6.8096473229840111</v>
      </c>
      <c r="N35" s="384">
        <f t="shared" si="1"/>
        <v>15.693105780471761</v>
      </c>
      <c r="O35" s="384">
        <f t="shared" si="1"/>
        <v>19.988803013007409</v>
      </c>
      <c r="P35" s="384">
        <f t="shared" si="1"/>
        <v>3.3581519703933673</v>
      </c>
      <c r="Q35" s="384">
        <f t="shared" si="1"/>
        <v>3.787566899958831</v>
      </c>
      <c r="R35" s="384">
        <f t="shared" si="1"/>
        <v>29.990994253033637</v>
      </c>
      <c r="S35" s="384">
        <f t="shared" si="1"/>
        <v>10.625695398913541</v>
      </c>
      <c r="T35" s="384">
        <f t="shared" si="1"/>
        <v>21.876851801971664</v>
      </c>
      <c r="U35" s="384">
        <f t="shared" si="1"/>
        <v>11.504055807916936</v>
      </c>
      <c r="V35" s="384">
        <f t="shared" si="1"/>
        <v>13.45225884136824</v>
      </c>
      <c r="W35" s="385">
        <f t="shared" si="1"/>
        <v>15.619000017832766</v>
      </c>
      <c r="X35" s="65"/>
    </row>
    <row r="36" spans="1:24" s="126" customFormat="1" ht="9" customHeight="1">
      <c r="A36" s="578" t="s">
        <v>154</v>
      </c>
      <c r="B36" s="578"/>
      <c r="C36" s="578"/>
      <c r="D36" s="578"/>
      <c r="E36" s="578"/>
      <c r="F36" s="578"/>
      <c r="G36" s="578"/>
      <c r="H36" s="578"/>
      <c r="I36" s="578"/>
      <c r="J36" s="578"/>
      <c r="K36" s="578"/>
      <c r="L36" s="578"/>
      <c r="M36" s="578"/>
      <c r="N36" s="578"/>
      <c r="O36" s="578"/>
      <c r="P36" s="578"/>
      <c r="Q36" s="578"/>
      <c r="R36" s="578"/>
      <c r="S36" s="578"/>
      <c r="T36" s="578"/>
      <c r="U36" s="578"/>
      <c r="V36" s="578"/>
      <c r="W36" s="578"/>
      <c r="X36" s="155"/>
    </row>
    <row r="37" spans="1:24" s="126" customFormat="1" ht="9">
      <c r="A37" s="314" t="s">
        <v>139</v>
      </c>
      <c r="B37" s="153"/>
      <c r="C37" s="153"/>
      <c r="D37" s="153"/>
      <c r="E37" s="153"/>
      <c r="F37" s="153"/>
      <c r="G37" s="153"/>
      <c r="H37" s="153"/>
      <c r="I37" s="153"/>
      <c r="J37" s="153"/>
      <c r="K37" s="153"/>
      <c r="L37" s="153"/>
      <c r="M37" s="153"/>
      <c r="N37" s="153"/>
      <c r="O37" s="144"/>
      <c r="P37" s="144"/>
      <c r="Q37" s="144"/>
      <c r="R37" s="144"/>
      <c r="S37" s="154"/>
      <c r="T37" s="154"/>
      <c r="U37" s="154"/>
      <c r="V37" s="154"/>
      <c r="W37" s="154"/>
      <c r="X37" s="155"/>
    </row>
    <row r="38" spans="1:24" s="70" customFormat="1" ht="9">
      <c r="A38" s="156" t="s">
        <v>167</v>
      </c>
      <c r="B38" s="156"/>
      <c r="C38" s="156"/>
      <c r="D38" s="156"/>
      <c r="E38" s="156"/>
      <c r="F38" s="156"/>
      <c r="G38" s="156"/>
      <c r="H38" s="156"/>
      <c r="I38" s="156"/>
      <c r="J38" s="156"/>
      <c r="K38" s="156"/>
      <c r="L38" s="156"/>
      <c r="M38" s="156"/>
      <c r="N38" s="156"/>
      <c r="O38" s="156"/>
      <c r="P38" s="156"/>
      <c r="Q38" s="156"/>
      <c r="R38" s="156"/>
    </row>
    <row r="39" spans="1:24" ht="12.75">
      <c r="A39" s="24"/>
    </row>
    <row r="40" spans="1:24" ht="12">
      <c r="A40" s="312"/>
      <c r="B40" s="313"/>
      <c r="C40" s="313"/>
      <c r="D40" s="313"/>
      <c r="E40" s="313"/>
      <c r="F40" s="313"/>
      <c r="G40" s="313"/>
      <c r="H40" s="313"/>
      <c r="I40" s="313"/>
      <c r="J40" s="313"/>
      <c r="K40" s="313"/>
      <c r="L40" s="313"/>
      <c r="M40" s="313"/>
      <c r="N40" s="313"/>
      <c r="O40" s="313"/>
      <c r="P40" s="313"/>
      <c r="Q40" s="313"/>
      <c r="R40" s="313"/>
      <c r="S40" s="313"/>
      <c r="T40" s="313"/>
      <c r="U40" s="313"/>
      <c r="V40" s="313"/>
      <c r="W40" s="313"/>
    </row>
    <row r="41" spans="1:24" s="28" customFormat="1" ht="175.5">
      <c r="A41" s="419" t="s">
        <v>60</v>
      </c>
      <c r="B41" s="420" t="s">
        <v>196</v>
      </c>
      <c r="C41" s="420" t="s">
        <v>197</v>
      </c>
      <c r="D41" s="420" t="s">
        <v>198</v>
      </c>
      <c r="E41" s="420" t="s">
        <v>138</v>
      </c>
      <c r="F41" s="420" t="s">
        <v>132</v>
      </c>
      <c r="G41" s="420" t="s">
        <v>190</v>
      </c>
      <c r="H41" s="420" t="s">
        <v>199</v>
      </c>
      <c r="I41" s="420" t="s">
        <v>188</v>
      </c>
      <c r="J41" s="420" t="s">
        <v>135</v>
      </c>
      <c r="K41" s="420" t="s">
        <v>136</v>
      </c>
      <c r="L41" s="420" t="s">
        <v>200</v>
      </c>
      <c r="M41" s="420" t="s">
        <v>124</v>
      </c>
      <c r="N41" s="420" t="s">
        <v>133</v>
      </c>
      <c r="O41" s="420" t="s">
        <v>137</v>
      </c>
      <c r="P41" s="420" t="s">
        <v>201</v>
      </c>
      <c r="Q41" s="420" t="s">
        <v>202</v>
      </c>
      <c r="R41" s="420" t="s">
        <v>131</v>
      </c>
      <c r="S41" s="420" t="s">
        <v>203</v>
      </c>
      <c r="T41" s="420" t="s">
        <v>204</v>
      </c>
      <c r="U41" s="420" t="s">
        <v>134</v>
      </c>
      <c r="V41" s="420" t="s">
        <v>189</v>
      </c>
      <c r="W41" s="421" t="s">
        <v>205</v>
      </c>
      <c r="X41" s="27"/>
    </row>
    <row r="42" spans="1:24" s="28" customFormat="1">
      <c r="A42" s="422"/>
      <c r="B42" s="430"/>
      <c r="C42" s="430"/>
      <c r="D42" s="430"/>
      <c r="E42" s="430"/>
      <c r="F42" s="430"/>
      <c r="G42" s="430"/>
      <c r="H42" s="430"/>
      <c r="I42" s="430"/>
      <c r="J42" s="430"/>
      <c r="K42" s="430"/>
      <c r="L42" s="430"/>
      <c r="M42" s="430"/>
      <c r="N42" s="430"/>
      <c r="O42" s="430"/>
      <c r="P42" s="430"/>
      <c r="Q42" s="430"/>
      <c r="R42" s="430"/>
      <c r="S42" s="430"/>
      <c r="T42" s="430"/>
      <c r="U42" s="430"/>
      <c r="V42" s="430"/>
      <c r="W42" s="431"/>
      <c r="X42" s="27"/>
    </row>
    <row r="43" spans="1:24" s="28" customFormat="1">
      <c r="A43" s="419"/>
      <c r="B43" s="432"/>
      <c r="C43" s="432"/>
      <c r="D43" s="432"/>
      <c r="E43" s="432"/>
      <c r="F43" s="432"/>
      <c r="G43" s="432"/>
      <c r="H43" s="432"/>
      <c r="I43" s="432"/>
      <c r="J43" s="432"/>
      <c r="K43" s="432"/>
      <c r="L43" s="432"/>
      <c r="M43" s="432"/>
      <c r="N43" s="432"/>
      <c r="O43" s="432"/>
      <c r="P43" s="432"/>
      <c r="Q43" s="432"/>
      <c r="R43" s="432"/>
      <c r="S43" s="432"/>
      <c r="T43" s="432"/>
      <c r="U43" s="432"/>
      <c r="V43" s="432"/>
      <c r="W43" s="433"/>
      <c r="X43" s="27"/>
    </row>
    <row r="44" spans="1:24">
      <c r="A44" s="177" t="s">
        <v>9</v>
      </c>
      <c r="B44" s="186">
        <f>B11/$W11*100</f>
        <v>14.132750095093192</v>
      </c>
      <c r="C44" s="186">
        <f t="shared" ref="C44:W44" si="2">C11/$W11*100</f>
        <v>1.1411182959300114E-2</v>
      </c>
      <c r="D44" s="186">
        <f t="shared" si="2"/>
        <v>0</v>
      </c>
      <c r="E44" s="186">
        <f t="shared" si="2"/>
        <v>2.0559147965005709</v>
      </c>
      <c r="F44" s="186">
        <f t="shared" si="2"/>
        <v>0.81399771776340812</v>
      </c>
      <c r="G44" s="186">
        <f t="shared" si="2"/>
        <v>2.485736021300875</v>
      </c>
      <c r="H44" s="186">
        <f t="shared" si="2"/>
        <v>6.8010650437428684</v>
      </c>
      <c r="I44" s="186">
        <f t="shared" si="2"/>
        <v>9.5093191327500961E-3</v>
      </c>
      <c r="J44" s="186">
        <f t="shared" si="2"/>
        <v>0.83872194750855833</v>
      </c>
      <c r="K44" s="186">
        <f t="shared" si="2"/>
        <v>2.3449980981361733</v>
      </c>
      <c r="L44" s="186">
        <f t="shared" si="2"/>
        <v>19.9087105363256</v>
      </c>
      <c r="M44" s="186">
        <f t="shared" si="2"/>
        <v>5.3822746291365542</v>
      </c>
      <c r="N44" s="186">
        <f t="shared" si="2"/>
        <v>14.106124001521492</v>
      </c>
      <c r="O44" s="186">
        <f t="shared" si="2"/>
        <v>1.7192848992012171</v>
      </c>
      <c r="P44" s="186">
        <f t="shared" si="2"/>
        <v>5.7930772156713575</v>
      </c>
      <c r="Q44" s="186">
        <f t="shared" si="2"/>
        <v>0</v>
      </c>
      <c r="R44" s="186">
        <f t="shared" si="2"/>
        <v>2.4305819703309242</v>
      </c>
      <c r="S44" s="186">
        <f t="shared" si="2"/>
        <v>0.16926588056295169</v>
      </c>
      <c r="T44" s="186">
        <f t="shared" si="2"/>
        <v>0.18257892734880182</v>
      </c>
      <c r="U44" s="186">
        <f t="shared" si="2"/>
        <v>14.762267021681247</v>
      </c>
      <c r="V44" s="186">
        <f t="shared" si="2"/>
        <v>6.05173069608216</v>
      </c>
      <c r="W44" s="212">
        <f t="shared" si="2"/>
        <v>100</v>
      </c>
    </row>
    <row r="45" spans="1:24">
      <c r="A45" s="177" t="s">
        <v>10</v>
      </c>
      <c r="B45" s="186">
        <f t="shared" ref="B45:W45" si="3">B12/$W12*100</f>
        <v>15.945082580031263</v>
      </c>
      <c r="C45" s="186">
        <f t="shared" si="3"/>
        <v>8.8357235098212472E-2</v>
      </c>
      <c r="D45" s="186">
        <f t="shared" si="3"/>
        <v>0.15632433901991435</v>
      </c>
      <c r="E45" s="186">
        <f t="shared" si="3"/>
        <v>8.2851899680554606</v>
      </c>
      <c r="F45" s="186">
        <f t="shared" si="3"/>
        <v>1.6516006252973563</v>
      </c>
      <c r="G45" s="186">
        <f t="shared" si="3"/>
        <v>9.6173452049208183</v>
      </c>
      <c r="H45" s="186">
        <f t="shared" si="3"/>
        <v>5.1994834500101952</v>
      </c>
      <c r="I45" s="186">
        <f t="shared" si="3"/>
        <v>0</v>
      </c>
      <c r="J45" s="186">
        <f t="shared" si="3"/>
        <v>3.2964045402025417</v>
      </c>
      <c r="K45" s="186">
        <f t="shared" si="3"/>
        <v>3.8945150547135188</v>
      </c>
      <c r="L45" s="186">
        <f t="shared" si="3"/>
        <v>9.4066471827635425</v>
      </c>
      <c r="M45" s="186">
        <f t="shared" si="3"/>
        <v>1.6516006252973563</v>
      </c>
      <c r="N45" s="186">
        <f t="shared" si="3"/>
        <v>8.4822945694283955</v>
      </c>
      <c r="O45" s="186">
        <f t="shared" si="3"/>
        <v>2.4196288996125874</v>
      </c>
      <c r="P45" s="186">
        <f t="shared" si="3"/>
        <v>0.77482498470740169</v>
      </c>
      <c r="Q45" s="186">
        <f t="shared" si="3"/>
        <v>0.62529735607965742</v>
      </c>
      <c r="R45" s="186">
        <f t="shared" si="3"/>
        <v>3.2896078298103717</v>
      </c>
      <c r="S45" s="186">
        <f t="shared" si="3"/>
        <v>0.10195065588255285</v>
      </c>
      <c r="T45" s="186">
        <f t="shared" si="3"/>
        <v>0</v>
      </c>
      <c r="U45" s="186">
        <f t="shared" si="3"/>
        <v>15.530483246108883</v>
      </c>
      <c r="V45" s="186">
        <f t="shared" si="3"/>
        <v>9.5833616529599688</v>
      </c>
      <c r="W45" s="212">
        <f t="shared" si="3"/>
        <v>100</v>
      </c>
    </row>
    <row r="46" spans="1:24">
      <c r="A46" s="177" t="s">
        <v>23</v>
      </c>
      <c r="B46" s="186">
        <f t="shared" ref="B46:W46" si="4">B13/$W13*100</f>
        <v>24.95848899958489</v>
      </c>
      <c r="C46" s="186">
        <f t="shared" si="4"/>
        <v>1.03777501037775E-2</v>
      </c>
      <c r="D46" s="186">
        <f t="shared" si="4"/>
        <v>0</v>
      </c>
      <c r="E46" s="186">
        <f t="shared" si="4"/>
        <v>2.5425487754254879</v>
      </c>
      <c r="F46" s="186">
        <f t="shared" si="4"/>
        <v>0.59153175591531759</v>
      </c>
      <c r="G46" s="186">
        <f t="shared" si="4"/>
        <v>4.929431299294313</v>
      </c>
      <c r="H46" s="186">
        <f t="shared" si="4"/>
        <v>5.9464508094645083</v>
      </c>
      <c r="I46" s="186">
        <f t="shared" si="4"/>
        <v>0</v>
      </c>
      <c r="J46" s="186">
        <f t="shared" si="4"/>
        <v>0.47737650477376509</v>
      </c>
      <c r="K46" s="186">
        <f t="shared" si="4"/>
        <v>0.84059775840597761</v>
      </c>
      <c r="L46" s="186">
        <f t="shared" si="4"/>
        <v>20.641344956413448</v>
      </c>
      <c r="M46" s="186">
        <f t="shared" si="4"/>
        <v>2.438771274387713</v>
      </c>
      <c r="N46" s="186">
        <f t="shared" si="4"/>
        <v>12.826899128268993</v>
      </c>
      <c r="O46" s="186">
        <f t="shared" si="4"/>
        <v>1.5670402656704028</v>
      </c>
      <c r="P46" s="186">
        <f t="shared" si="4"/>
        <v>3.2482357824823582</v>
      </c>
      <c r="Q46" s="186">
        <f t="shared" si="4"/>
        <v>0</v>
      </c>
      <c r="R46" s="186">
        <f t="shared" si="4"/>
        <v>1.8161062681610627</v>
      </c>
      <c r="S46" s="186">
        <f t="shared" si="4"/>
        <v>0.86135325861353262</v>
      </c>
      <c r="T46" s="186">
        <f t="shared" si="4"/>
        <v>0</v>
      </c>
      <c r="U46" s="186">
        <f t="shared" si="4"/>
        <v>14.300539643005397</v>
      </c>
      <c r="V46" s="186">
        <f t="shared" si="4"/>
        <v>2.002905770029058</v>
      </c>
      <c r="W46" s="212">
        <f t="shared" si="4"/>
        <v>100</v>
      </c>
    </row>
    <row r="47" spans="1:24">
      <c r="A47" s="177" t="s">
        <v>11</v>
      </c>
      <c r="B47" s="186">
        <f t="shared" ref="B47:W47" si="5">B14/$W14*100</f>
        <v>9.4313912261205495</v>
      </c>
      <c r="C47" s="186">
        <f t="shared" si="5"/>
        <v>3.9688839498333066E-2</v>
      </c>
      <c r="D47" s="186">
        <f t="shared" si="5"/>
        <v>0.84096241025912399</v>
      </c>
      <c r="E47" s="186">
        <f t="shared" si="5"/>
        <v>12.271789172884585</v>
      </c>
      <c r="F47" s="186">
        <f t="shared" si="5"/>
        <v>0.62135083170168104</v>
      </c>
      <c r="G47" s="186">
        <f t="shared" si="5"/>
        <v>8.0480146760508724</v>
      </c>
      <c r="H47" s="186">
        <f t="shared" si="5"/>
        <v>20.228519518089293</v>
      </c>
      <c r="I47" s="186">
        <f t="shared" si="5"/>
        <v>1.3229613166111022E-2</v>
      </c>
      <c r="J47" s="186">
        <f t="shared" si="5"/>
        <v>2.1612778042370042</v>
      </c>
      <c r="K47" s="186">
        <f t="shared" si="5"/>
        <v>4.775890352966079</v>
      </c>
      <c r="L47" s="186">
        <f t="shared" si="5"/>
        <v>7.3075973258541929</v>
      </c>
      <c r="M47" s="186">
        <f t="shared" si="5"/>
        <v>1.3428057363602688</v>
      </c>
      <c r="N47" s="186">
        <f t="shared" si="5"/>
        <v>8.1944223950891679</v>
      </c>
      <c r="O47" s="186">
        <f t="shared" si="5"/>
        <v>5.2834665114392054</v>
      </c>
      <c r="P47" s="186">
        <f t="shared" si="5"/>
        <v>1.7167628018556738</v>
      </c>
      <c r="Q47" s="186">
        <f t="shared" si="5"/>
        <v>0</v>
      </c>
      <c r="R47" s="186">
        <f t="shared" si="5"/>
        <v>3.5750824645887351</v>
      </c>
      <c r="S47" s="186">
        <f t="shared" si="5"/>
        <v>0.63634439328994019</v>
      </c>
      <c r="T47" s="186">
        <f t="shared" si="5"/>
        <v>1.7414580797657477</v>
      </c>
      <c r="U47" s="186">
        <f t="shared" si="5"/>
        <v>7.4416574059374501</v>
      </c>
      <c r="V47" s="186">
        <f t="shared" si="5"/>
        <v>4.3282884408459896</v>
      </c>
      <c r="W47" s="212">
        <f t="shared" si="5"/>
        <v>100</v>
      </c>
    </row>
    <row r="48" spans="1:24">
      <c r="A48" s="177" t="s">
        <v>12</v>
      </c>
      <c r="B48" s="186">
        <f t="shared" ref="B48:W48" si="6">B15/$W15*100</f>
        <v>16.990061523899669</v>
      </c>
      <c r="C48" s="186">
        <f t="shared" si="6"/>
        <v>9.0349782730284392E-2</v>
      </c>
      <c r="D48" s="186">
        <f t="shared" si="6"/>
        <v>0.60663425547476657</v>
      </c>
      <c r="E48" s="186">
        <f t="shared" si="6"/>
        <v>16.417846233274535</v>
      </c>
      <c r="F48" s="186">
        <f t="shared" si="6"/>
        <v>1.1573376930688808</v>
      </c>
      <c r="G48" s="186">
        <f t="shared" si="6"/>
        <v>4.7153981843996045</v>
      </c>
      <c r="H48" s="186">
        <f t="shared" si="6"/>
        <v>21.541969625263523</v>
      </c>
      <c r="I48" s="186">
        <f t="shared" si="6"/>
        <v>8.6047412124080364E-3</v>
      </c>
      <c r="J48" s="186">
        <f t="shared" si="6"/>
        <v>1.9919975906724605</v>
      </c>
      <c r="K48" s="186">
        <f t="shared" si="6"/>
        <v>3.9581809577076972</v>
      </c>
      <c r="L48" s="186">
        <f t="shared" si="6"/>
        <v>5.5328485995783678</v>
      </c>
      <c r="M48" s="186">
        <f t="shared" si="6"/>
        <v>0.76151959729811125</v>
      </c>
      <c r="N48" s="186">
        <f t="shared" si="6"/>
        <v>10.110570924579443</v>
      </c>
      <c r="O48" s="186">
        <f t="shared" si="6"/>
        <v>3.0202641655552207</v>
      </c>
      <c r="P48" s="186">
        <f t="shared" si="6"/>
        <v>1.0712902809448006</v>
      </c>
      <c r="Q48" s="186">
        <f t="shared" si="6"/>
        <v>0</v>
      </c>
      <c r="R48" s="186">
        <f t="shared" si="6"/>
        <v>1.4843178591403863</v>
      </c>
      <c r="S48" s="186">
        <f t="shared" si="6"/>
        <v>0</v>
      </c>
      <c r="T48" s="186">
        <f t="shared" si="6"/>
        <v>1.2907111818612056E-2</v>
      </c>
      <c r="U48" s="186">
        <f t="shared" si="6"/>
        <v>9.478122445467454</v>
      </c>
      <c r="V48" s="186">
        <f t="shared" si="6"/>
        <v>1.0497784279137805</v>
      </c>
      <c r="W48" s="212">
        <f t="shared" si="6"/>
        <v>100</v>
      </c>
    </row>
    <row r="49" spans="1:23">
      <c r="A49" s="177" t="s">
        <v>13</v>
      </c>
      <c r="B49" s="186">
        <f t="shared" ref="B49:W49" si="7">B16/$W16*100</f>
        <v>17.522157448220295</v>
      </c>
      <c r="C49" s="186">
        <f t="shared" si="7"/>
        <v>4.7395611166405997E-3</v>
      </c>
      <c r="D49" s="186">
        <f t="shared" si="7"/>
        <v>0.36968576709796674</v>
      </c>
      <c r="E49" s="186">
        <f t="shared" si="7"/>
        <v>1.0758803734774161</v>
      </c>
      <c r="F49" s="186">
        <f t="shared" si="7"/>
        <v>0.89577705104507321</v>
      </c>
      <c r="G49" s="186">
        <f t="shared" si="7"/>
        <v>8.9435518271008103</v>
      </c>
      <c r="H49" s="186">
        <f t="shared" si="7"/>
        <v>24.494051850798616</v>
      </c>
      <c r="I49" s="186">
        <f t="shared" si="7"/>
        <v>0</v>
      </c>
      <c r="J49" s="186">
        <f t="shared" si="7"/>
        <v>0.39338357268116969</v>
      </c>
      <c r="K49" s="186">
        <f t="shared" si="7"/>
        <v>1.2465045736764775</v>
      </c>
      <c r="L49" s="186">
        <f t="shared" si="7"/>
        <v>13.166500782027585</v>
      </c>
      <c r="M49" s="186">
        <f t="shared" si="7"/>
        <v>1.9290013744727239</v>
      </c>
      <c r="N49" s="186">
        <f t="shared" si="7"/>
        <v>6.3557514574150433</v>
      </c>
      <c r="O49" s="186">
        <f t="shared" si="7"/>
        <v>2.0948860135551448</v>
      </c>
      <c r="P49" s="186">
        <f t="shared" si="7"/>
        <v>2.1849376747713163</v>
      </c>
      <c r="Q49" s="186">
        <f t="shared" si="7"/>
        <v>0</v>
      </c>
      <c r="R49" s="186">
        <f t="shared" si="7"/>
        <v>11.313332385421109</v>
      </c>
      <c r="S49" s="186">
        <f t="shared" si="7"/>
        <v>6.6353855632968389E-2</v>
      </c>
      <c r="T49" s="186">
        <f t="shared" si="7"/>
        <v>0</v>
      </c>
      <c r="U49" s="186">
        <f t="shared" si="7"/>
        <v>6.7728328356794156</v>
      </c>
      <c r="V49" s="186">
        <f t="shared" si="7"/>
        <v>1.1706715958102278</v>
      </c>
      <c r="W49" s="212">
        <f t="shared" si="7"/>
        <v>100</v>
      </c>
    </row>
    <row r="50" spans="1:23">
      <c r="A50" s="177" t="s">
        <v>14</v>
      </c>
      <c r="B50" s="186">
        <f t="shared" ref="B50:W50" si="8">B17/$W17*100</f>
        <v>11.865127582017012</v>
      </c>
      <c r="C50" s="186">
        <f t="shared" si="8"/>
        <v>7.2904009720534638E-2</v>
      </c>
      <c r="D50" s="186">
        <f t="shared" si="8"/>
        <v>6.6828675577156743E-2</v>
      </c>
      <c r="E50" s="186">
        <f t="shared" si="8"/>
        <v>1.1239368165249088</v>
      </c>
      <c r="F50" s="186">
        <f t="shared" si="8"/>
        <v>0.88092345078979351</v>
      </c>
      <c r="G50" s="186">
        <f t="shared" si="8"/>
        <v>2.5151883353584448</v>
      </c>
      <c r="H50" s="186">
        <f t="shared" si="8"/>
        <v>9.2345078979343871</v>
      </c>
      <c r="I50" s="186">
        <f t="shared" si="8"/>
        <v>0</v>
      </c>
      <c r="J50" s="186">
        <f t="shared" si="8"/>
        <v>2.806804374240583</v>
      </c>
      <c r="K50" s="186">
        <f t="shared" si="8"/>
        <v>1.1239368165249088</v>
      </c>
      <c r="L50" s="186">
        <f t="shared" si="8"/>
        <v>8.074119076549211</v>
      </c>
      <c r="M50" s="186">
        <f t="shared" si="8"/>
        <v>6.6646415552855398</v>
      </c>
      <c r="N50" s="186">
        <f t="shared" si="8"/>
        <v>9.9088699878493323</v>
      </c>
      <c r="O50" s="186">
        <f t="shared" si="8"/>
        <v>1.3183475091130012</v>
      </c>
      <c r="P50" s="186">
        <f t="shared" si="8"/>
        <v>22.946537059538276</v>
      </c>
      <c r="Q50" s="186">
        <f t="shared" si="8"/>
        <v>0</v>
      </c>
      <c r="R50" s="186">
        <f t="shared" si="8"/>
        <v>2.5394896719319564</v>
      </c>
      <c r="S50" s="186">
        <f t="shared" si="8"/>
        <v>1.4702308626974483</v>
      </c>
      <c r="T50" s="186">
        <f t="shared" si="8"/>
        <v>0</v>
      </c>
      <c r="U50" s="186">
        <f t="shared" si="8"/>
        <v>12.18712029161604</v>
      </c>
      <c r="V50" s="186">
        <f t="shared" si="8"/>
        <v>5.2004860267314701</v>
      </c>
      <c r="W50" s="212">
        <f t="shared" si="8"/>
        <v>100</v>
      </c>
    </row>
    <row r="51" spans="1:23">
      <c r="A51" s="177" t="s">
        <v>15</v>
      </c>
      <c r="B51" s="186">
        <f t="shared" ref="B51:W51" si="9">B18/$W18*100</f>
        <v>16.98615548455804</v>
      </c>
      <c r="C51" s="186">
        <f t="shared" si="9"/>
        <v>5.3248136315228969E-2</v>
      </c>
      <c r="D51" s="186">
        <f t="shared" si="9"/>
        <v>0</v>
      </c>
      <c r="E51" s="186">
        <f t="shared" si="9"/>
        <v>1.2513312034078807</v>
      </c>
      <c r="F51" s="186">
        <f t="shared" si="9"/>
        <v>1.3578274760383386</v>
      </c>
      <c r="G51" s="186">
        <f t="shared" si="9"/>
        <v>2.3429179978700745</v>
      </c>
      <c r="H51" s="186">
        <f t="shared" si="9"/>
        <v>10.356762513312034</v>
      </c>
      <c r="I51" s="186">
        <f t="shared" si="9"/>
        <v>0</v>
      </c>
      <c r="J51" s="186">
        <f t="shared" si="9"/>
        <v>1.9701810436634719</v>
      </c>
      <c r="K51" s="186">
        <f t="shared" si="9"/>
        <v>2.3162939297124598</v>
      </c>
      <c r="L51" s="186">
        <f t="shared" si="9"/>
        <v>6.3631522896698618</v>
      </c>
      <c r="M51" s="186">
        <f t="shared" si="9"/>
        <v>1.863684771033014</v>
      </c>
      <c r="N51" s="186">
        <f t="shared" si="9"/>
        <v>26.730564430244939</v>
      </c>
      <c r="O51" s="186">
        <f t="shared" si="9"/>
        <v>1.8104366347177849</v>
      </c>
      <c r="P51" s="186">
        <f t="shared" si="9"/>
        <v>5.4845580404685839</v>
      </c>
      <c r="Q51" s="186">
        <f t="shared" si="9"/>
        <v>0</v>
      </c>
      <c r="R51" s="186">
        <f t="shared" si="9"/>
        <v>0.7454739084132056</v>
      </c>
      <c r="S51" s="186">
        <f t="shared" si="9"/>
        <v>0</v>
      </c>
      <c r="T51" s="186">
        <f t="shared" si="9"/>
        <v>0</v>
      </c>
      <c r="U51" s="186">
        <f t="shared" si="9"/>
        <v>16.640042598509051</v>
      </c>
      <c r="V51" s="186">
        <f t="shared" si="9"/>
        <v>3.727369542066028</v>
      </c>
      <c r="W51" s="212">
        <f t="shared" si="9"/>
        <v>100</v>
      </c>
    </row>
    <row r="52" spans="1:23">
      <c r="A52" s="177" t="s">
        <v>5</v>
      </c>
      <c r="B52" s="186">
        <f t="shared" ref="B52:W52" si="10">B19/$W19*100</f>
        <v>9.6327471080598137</v>
      </c>
      <c r="C52" s="186">
        <f t="shared" si="10"/>
        <v>0.26333113890717574</v>
      </c>
      <c r="D52" s="186">
        <f t="shared" si="10"/>
        <v>0.50550173986645353</v>
      </c>
      <c r="E52" s="186">
        <f t="shared" si="10"/>
        <v>5.2760274616759144</v>
      </c>
      <c r="F52" s="186">
        <f t="shared" si="10"/>
        <v>1.4177560425091695</v>
      </c>
      <c r="G52" s="186">
        <f t="shared" si="10"/>
        <v>7.3873789146995206</v>
      </c>
      <c r="H52" s="186">
        <f t="shared" si="10"/>
        <v>9.0825731214144643</v>
      </c>
      <c r="I52" s="186">
        <f t="shared" si="10"/>
        <v>2.3511708830997835E-3</v>
      </c>
      <c r="J52" s="186">
        <f t="shared" si="10"/>
        <v>1.4436189222232672</v>
      </c>
      <c r="K52" s="186">
        <f t="shared" si="10"/>
        <v>5.8567666698015612</v>
      </c>
      <c r="L52" s="186">
        <f t="shared" si="10"/>
        <v>10.135897677043168</v>
      </c>
      <c r="M52" s="186">
        <f t="shared" si="10"/>
        <v>0.71240477757923448</v>
      </c>
      <c r="N52" s="186">
        <f t="shared" si="10"/>
        <v>15.543590708172669</v>
      </c>
      <c r="O52" s="186">
        <f t="shared" si="10"/>
        <v>14.918179253268127</v>
      </c>
      <c r="P52" s="186">
        <f t="shared" si="10"/>
        <v>1.3284115489513777</v>
      </c>
      <c r="Q52" s="186">
        <f t="shared" si="10"/>
        <v>0</v>
      </c>
      <c r="R52" s="186">
        <f t="shared" si="10"/>
        <v>4.2462146148782089</v>
      </c>
      <c r="S52" s="186">
        <f t="shared" si="10"/>
        <v>5.1725759428195246E-2</v>
      </c>
      <c r="T52" s="186">
        <f t="shared" si="10"/>
        <v>1.175585441549892E-2</v>
      </c>
      <c r="U52" s="186">
        <f t="shared" si="10"/>
        <v>9.1272453681933605</v>
      </c>
      <c r="V52" s="186">
        <f t="shared" si="10"/>
        <v>3.0565221480297189</v>
      </c>
      <c r="W52" s="212">
        <f t="shared" si="10"/>
        <v>100</v>
      </c>
    </row>
    <row r="53" spans="1:23">
      <c r="A53" s="177" t="s">
        <v>16</v>
      </c>
      <c r="B53" s="186">
        <f t="shared" ref="B53:W53" si="11">B20/$W20*100</f>
        <v>14.715002953337272</v>
      </c>
      <c r="C53" s="186">
        <f t="shared" si="11"/>
        <v>2.2150029533372712E-2</v>
      </c>
      <c r="D53" s="186">
        <f t="shared" si="11"/>
        <v>0</v>
      </c>
      <c r="E53" s="186">
        <f t="shared" si="11"/>
        <v>1.004134672179563</v>
      </c>
      <c r="F53" s="186">
        <f t="shared" si="11"/>
        <v>1.137034849379799</v>
      </c>
      <c r="G53" s="186">
        <f t="shared" si="11"/>
        <v>2.148552864737153</v>
      </c>
      <c r="H53" s="186">
        <f t="shared" si="11"/>
        <v>6.1577082102776144</v>
      </c>
      <c r="I53" s="186">
        <f t="shared" si="11"/>
        <v>0</v>
      </c>
      <c r="J53" s="186">
        <f t="shared" si="11"/>
        <v>1.5431187241582989</v>
      </c>
      <c r="K53" s="186">
        <f t="shared" si="11"/>
        <v>1.011518015357354</v>
      </c>
      <c r="L53" s="186">
        <f t="shared" si="11"/>
        <v>11.901949202598937</v>
      </c>
      <c r="M53" s="186">
        <f t="shared" si="11"/>
        <v>1.6021854695806261</v>
      </c>
      <c r="N53" s="186">
        <f t="shared" si="11"/>
        <v>16.066154754873008</v>
      </c>
      <c r="O53" s="186">
        <f t="shared" si="11"/>
        <v>1.5062020082693444</v>
      </c>
      <c r="P53" s="186">
        <f t="shared" si="11"/>
        <v>0.75310100413467218</v>
      </c>
      <c r="Q53" s="186">
        <f t="shared" si="11"/>
        <v>0</v>
      </c>
      <c r="R53" s="186">
        <f t="shared" si="11"/>
        <v>0.21411695215593621</v>
      </c>
      <c r="S53" s="186">
        <f t="shared" si="11"/>
        <v>0</v>
      </c>
      <c r="T53" s="186">
        <f t="shared" si="11"/>
        <v>0</v>
      </c>
      <c r="U53" s="186">
        <f t="shared" si="11"/>
        <v>38.157117542823386</v>
      </c>
      <c r="V53" s="186">
        <f t="shared" si="11"/>
        <v>2.059952746603662</v>
      </c>
      <c r="W53" s="212">
        <f t="shared" si="11"/>
        <v>100</v>
      </c>
    </row>
    <row r="54" spans="1:23" ht="12" customHeight="1">
      <c r="A54" s="177" t="s">
        <v>17</v>
      </c>
      <c r="B54" s="186">
        <f t="shared" ref="B54:W54" si="12">B21/$W21*100</f>
        <v>7.0799347471451872</v>
      </c>
      <c r="C54" s="186">
        <f t="shared" si="12"/>
        <v>0</v>
      </c>
      <c r="D54" s="186">
        <f t="shared" si="12"/>
        <v>0</v>
      </c>
      <c r="E54" s="186">
        <f t="shared" si="12"/>
        <v>0.68515497553017946</v>
      </c>
      <c r="F54" s="186">
        <f t="shared" si="12"/>
        <v>0.88091353996737365</v>
      </c>
      <c r="G54" s="186">
        <f t="shared" si="12"/>
        <v>3.5562805872756931</v>
      </c>
      <c r="H54" s="186">
        <f t="shared" si="12"/>
        <v>15.823817292006526</v>
      </c>
      <c r="I54" s="186">
        <f t="shared" si="12"/>
        <v>0</v>
      </c>
      <c r="J54" s="186">
        <f t="shared" si="12"/>
        <v>0.75040783034257752</v>
      </c>
      <c r="K54" s="186">
        <f t="shared" si="12"/>
        <v>2.67536704730832</v>
      </c>
      <c r="L54" s="186">
        <f t="shared" si="12"/>
        <v>6.6231647634584014</v>
      </c>
      <c r="M54" s="186">
        <f t="shared" si="12"/>
        <v>2.838499184339315</v>
      </c>
      <c r="N54" s="186">
        <f t="shared" si="12"/>
        <v>21.272430668841764</v>
      </c>
      <c r="O54" s="186">
        <f t="shared" si="12"/>
        <v>1.435562805872757</v>
      </c>
      <c r="P54" s="186">
        <f t="shared" si="12"/>
        <v>12.234910277324634</v>
      </c>
      <c r="Q54" s="186">
        <f t="shared" si="12"/>
        <v>0</v>
      </c>
      <c r="R54" s="186">
        <f t="shared" si="12"/>
        <v>2.1859706362153344</v>
      </c>
      <c r="S54" s="186">
        <f t="shared" si="12"/>
        <v>0</v>
      </c>
      <c r="T54" s="186">
        <f t="shared" si="12"/>
        <v>0</v>
      </c>
      <c r="U54" s="186">
        <f t="shared" si="12"/>
        <v>20.783034257748774</v>
      </c>
      <c r="V54" s="186">
        <f t="shared" si="12"/>
        <v>1.1745513866231647</v>
      </c>
      <c r="W54" s="212">
        <f t="shared" si="12"/>
        <v>100</v>
      </c>
    </row>
    <row r="55" spans="1:23" ht="12" customHeight="1">
      <c r="A55" s="177" t="s">
        <v>24</v>
      </c>
      <c r="B55" s="186">
        <f t="shared" ref="B55:W55" si="13">B22/$W22*100</f>
        <v>7.1816077999924124</v>
      </c>
      <c r="C55" s="186">
        <f t="shared" si="13"/>
        <v>2.6556394400394551E-2</v>
      </c>
      <c r="D55" s="186">
        <f t="shared" si="13"/>
        <v>2.6556394400394551E-2</v>
      </c>
      <c r="E55" s="186">
        <f t="shared" si="13"/>
        <v>7.8986304488030648</v>
      </c>
      <c r="F55" s="186">
        <f t="shared" si="13"/>
        <v>1.0091429872149928</v>
      </c>
      <c r="G55" s="186">
        <f t="shared" si="13"/>
        <v>6.7604992602147282</v>
      </c>
      <c r="H55" s="186">
        <f t="shared" si="13"/>
        <v>20.842975833681095</v>
      </c>
      <c r="I55" s="186">
        <f t="shared" si="13"/>
        <v>0</v>
      </c>
      <c r="J55" s="186">
        <f t="shared" si="13"/>
        <v>1.3619636556773778</v>
      </c>
      <c r="K55" s="186">
        <f t="shared" si="13"/>
        <v>2.9401722371865397</v>
      </c>
      <c r="L55" s="186">
        <f t="shared" si="13"/>
        <v>10.406312834326037</v>
      </c>
      <c r="M55" s="186">
        <f t="shared" si="13"/>
        <v>1.4416328388785613</v>
      </c>
      <c r="N55" s="186">
        <f t="shared" si="13"/>
        <v>15.383739899085702</v>
      </c>
      <c r="O55" s="186">
        <f t="shared" si="13"/>
        <v>1.2671193899616831</v>
      </c>
      <c r="P55" s="186">
        <f t="shared" si="13"/>
        <v>1.3923138207064001</v>
      </c>
      <c r="Q55" s="186">
        <f t="shared" si="13"/>
        <v>0</v>
      </c>
      <c r="R55" s="186">
        <f t="shared" si="13"/>
        <v>0.61079707120907478</v>
      </c>
      <c r="S55" s="186">
        <f t="shared" si="13"/>
        <v>3.4143935657650136E-2</v>
      </c>
      <c r="T55" s="186">
        <f t="shared" si="13"/>
        <v>0</v>
      </c>
      <c r="U55" s="186">
        <f t="shared" si="13"/>
        <v>11.93140862703441</v>
      </c>
      <c r="V55" s="186">
        <f t="shared" si="13"/>
        <v>9.4844265715694842</v>
      </c>
      <c r="W55" s="212">
        <f t="shared" si="13"/>
        <v>100</v>
      </c>
    </row>
    <row r="56" spans="1:23" ht="12" customHeight="1">
      <c r="A56" s="177" t="s">
        <v>28</v>
      </c>
      <c r="B56" s="186">
        <f t="shared" ref="B56:W56" si="14">B23/$W23*100</f>
        <v>4.9065470929355204</v>
      </c>
      <c r="C56" s="186">
        <f t="shared" si="14"/>
        <v>4.7427080863172877E-2</v>
      </c>
      <c r="D56" s="186">
        <f t="shared" si="14"/>
        <v>6.2517515683273323E-2</v>
      </c>
      <c r="E56" s="186">
        <f t="shared" si="14"/>
        <v>1.1835212451764503</v>
      </c>
      <c r="F56" s="186">
        <f t="shared" si="14"/>
        <v>0.73080820057343643</v>
      </c>
      <c r="G56" s="186">
        <f t="shared" si="14"/>
        <v>1.9984047254618751</v>
      </c>
      <c r="H56" s="186">
        <f t="shared" si="14"/>
        <v>27.936706404811694</v>
      </c>
      <c r="I56" s="186">
        <f t="shared" si="14"/>
        <v>0</v>
      </c>
      <c r="J56" s="186">
        <f t="shared" si="14"/>
        <v>0.86662211395434063</v>
      </c>
      <c r="K56" s="186">
        <f t="shared" si="14"/>
        <v>4.6500097009938131</v>
      </c>
      <c r="L56" s="186">
        <f t="shared" si="14"/>
        <v>5.2730290814236742</v>
      </c>
      <c r="M56" s="186">
        <f t="shared" si="14"/>
        <v>2.6451376463233234</v>
      </c>
      <c r="N56" s="186">
        <f t="shared" si="14"/>
        <v>8.4506434992562571</v>
      </c>
      <c r="O56" s="186">
        <f t="shared" si="14"/>
        <v>1.4206566494923145</v>
      </c>
      <c r="P56" s="186">
        <f t="shared" si="14"/>
        <v>1.1145364002845624</v>
      </c>
      <c r="Q56" s="186">
        <f t="shared" si="14"/>
        <v>0</v>
      </c>
      <c r="R56" s="186">
        <f t="shared" si="14"/>
        <v>22.644275335762174</v>
      </c>
      <c r="S56" s="186">
        <f t="shared" si="14"/>
        <v>1.7397115571172956</v>
      </c>
      <c r="T56" s="186">
        <f t="shared" si="14"/>
        <v>2.1557764028714943E-3</v>
      </c>
      <c r="U56" s="186">
        <f t="shared" si="14"/>
        <v>8.6575980339319205</v>
      </c>
      <c r="V56" s="186">
        <f t="shared" si="14"/>
        <v>5.6696919395520293</v>
      </c>
      <c r="W56" s="212">
        <f t="shared" si="14"/>
        <v>100</v>
      </c>
    </row>
    <row r="57" spans="1:23" ht="12" customHeight="1">
      <c r="A57" s="177" t="s">
        <v>42</v>
      </c>
      <c r="B57" s="186">
        <f t="shared" ref="B57:W57" si="15">B24/$W24*100</f>
        <v>7.1979727228723558</v>
      </c>
      <c r="C57" s="186">
        <f t="shared" si="15"/>
        <v>3.1320292702371799E-2</v>
      </c>
      <c r="D57" s="186">
        <f t="shared" si="15"/>
        <v>6.2640585404743598E-2</v>
      </c>
      <c r="E57" s="186">
        <f t="shared" si="15"/>
        <v>2.5170126135360609</v>
      </c>
      <c r="F57" s="186">
        <f t="shared" si="15"/>
        <v>0.84564790296403869</v>
      </c>
      <c r="G57" s="186">
        <f t="shared" si="15"/>
        <v>5.7287662651974607</v>
      </c>
      <c r="H57" s="186">
        <f t="shared" si="15"/>
        <v>26.559608211611284</v>
      </c>
      <c r="I57" s="186">
        <f t="shared" si="15"/>
        <v>0</v>
      </c>
      <c r="J57" s="186">
        <f t="shared" si="15"/>
        <v>3.2487685430369297</v>
      </c>
      <c r="K57" s="186">
        <f t="shared" si="15"/>
        <v>3.4964835853193246</v>
      </c>
      <c r="L57" s="186">
        <f t="shared" si="15"/>
        <v>3.4651632926169533</v>
      </c>
      <c r="M57" s="186">
        <f t="shared" si="15"/>
        <v>2.2664502719170865</v>
      </c>
      <c r="N57" s="186">
        <f t="shared" si="15"/>
        <v>5.3927849434811082</v>
      </c>
      <c r="O57" s="186">
        <f t="shared" si="15"/>
        <v>5.0767347171208108</v>
      </c>
      <c r="P57" s="186">
        <f t="shared" si="15"/>
        <v>0.95953987642720884</v>
      </c>
      <c r="Q57" s="186">
        <f t="shared" si="15"/>
        <v>0</v>
      </c>
      <c r="R57" s="186">
        <f t="shared" si="15"/>
        <v>8.4194641382648552</v>
      </c>
      <c r="S57" s="186">
        <f t="shared" si="15"/>
        <v>5.6945986731585085E-3</v>
      </c>
      <c r="T57" s="186">
        <f t="shared" si="15"/>
        <v>1.1389197346317017E-2</v>
      </c>
      <c r="U57" s="186">
        <f t="shared" si="15"/>
        <v>5.7230716665243015</v>
      </c>
      <c r="V57" s="186">
        <f t="shared" si="15"/>
        <v>18.991486574983629</v>
      </c>
      <c r="W57" s="212">
        <f t="shared" si="15"/>
        <v>100</v>
      </c>
    </row>
    <row r="58" spans="1:23" ht="12" customHeight="1">
      <c r="A58" s="177" t="s">
        <v>18</v>
      </c>
      <c r="B58" s="186">
        <f t="shared" ref="B58:W58" si="16">B25/$W25*100</f>
        <v>10.830750425634085</v>
      </c>
      <c r="C58" s="186">
        <f t="shared" si="16"/>
        <v>8.7309556030907582E-3</v>
      </c>
      <c r="D58" s="186">
        <f t="shared" si="16"/>
        <v>0</v>
      </c>
      <c r="E58" s="186">
        <f t="shared" si="16"/>
        <v>44.776705810450956</v>
      </c>
      <c r="F58" s="186">
        <f t="shared" si="16"/>
        <v>0.34487274632208498</v>
      </c>
      <c r="G58" s="186">
        <f t="shared" si="16"/>
        <v>1.0389837167678002</v>
      </c>
      <c r="H58" s="186">
        <f t="shared" si="16"/>
        <v>17.566682673418605</v>
      </c>
      <c r="I58" s="186">
        <f t="shared" si="16"/>
        <v>0</v>
      </c>
      <c r="J58" s="186">
        <f t="shared" si="16"/>
        <v>1.1961409176234339</v>
      </c>
      <c r="K58" s="186">
        <f t="shared" si="16"/>
        <v>4.7103505478674634</v>
      </c>
      <c r="L58" s="186">
        <f t="shared" si="16"/>
        <v>1.5933993975640635</v>
      </c>
      <c r="M58" s="186">
        <f t="shared" si="16"/>
        <v>0.64172523682717075</v>
      </c>
      <c r="N58" s="186">
        <f t="shared" si="16"/>
        <v>4.9024315711354607</v>
      </c>
      <c r="O58" s="186">
        <f t="shared" si="16"/>
        <v>2.9990832496616755</v>
      </c>
      <c r="P58" s="186">
        <f t="shared" si="16"/>
        <v>0.1658881564587244</v>
      </c>
      <c r="Q58" s="186">
        <f t="shared" si="16"/>
        <v>0</v>
      </c>
      <c r="R58" s="186">
        <f t="shared" si="16"/>
        <v>1.4013183742960666</v>
      </c>
      <c r="S58" s="186">
        <f t="shared" si="16"/>
        <v>0.23573580128345045</v>
      </c>
      <c r="T58" s="186">
        <f t="shared" si="16"/>
        <v>0</v>
      </c>
      <c r="U58" s="186">
        <f t="shared" si="16"/>
        <v>7.1506526389313301</v>
      </c>
      <c r="V58" s="186">
        <f t="shared" si="16"/>
        <v>0.43654778015453793</v>
      </c>
      <c r="W58" s="212">
        <f t="shared" si="16"/>
        <v>100</v>
      </c>
    </row>
    <row r="59" spans="1:23" ht="12" customHeight="1">
      <c r="A59" s="177" t="s">
        <v>19</v>
      </c>
      <c r="B59" s="186">
        <f t="shared" ref="B59:W59" si="17">B26/$W26*100</f>
        <v>10.852133449665544</v>
      </c>
      <c r="C59" s="186">
        <f t="shared" si="17"/>
        <v>0.68968382566787156</v>
      </c>
      <c r="D59" s="186">
        <f t="shared" si="17"/>
        <v>0.30329469442020857</v>
      </c>
      <c r="E59" s="186">
        <f t="shared" si="17"/>
        <v>1.8903984378245877</v>
      </c>
      <c r="F59" s="186">
        <f t="shared" si="17"/>
        <v>2.1438364701483232</v>
      </c>
      <c r="G59" s="186">
        <f t="shared" si="17"/>
        <v>6.1905355436453524</v>
      </c>
      <c r="H59" s="186">
        <f t="shared" si="17"/>
        <v>7.0921101832232338</v>
      </c>
      <c r="I59" s="186">
        <f t="shared" si="17"/>
        <v>4.1547218413727202E-2</v>
      </c>
      <c r="J59" s="186">
        <f t="shared" si="17"/>
        <v>1.3253562673978976</v>
      </c>
      <c r="K59" s="186">
        <f t="shared" si="17"/>
        <v>2.5302256013959865</v>
      </c>
      <c r="L59" s="186">
        <f t="shared" si="17"/>
        <v>10.8438240059828</v>
      </c>
      <c r="M59" s="186">
        <f t="shared" si="17"/>
        <v>2.048277867796751</v>
      </c>
      <c r="N59" s="186">
        <f t="shared" si="17"/>
        <v>20.308280360629855</v>
      </c>
      <c r="O59" s="186">
        <f t="shared" si="17"/>
        <v>4.6823715152270555</v>
      </c>
      <c r="P59" s="186">
        <f t="shared" si="17"/>
        <v>4.5785034691927375</v>
      </c>
      <c r="Q59" s="186">
        <f t="shared" si="17"/>
        <v>0</v>
      </c>
      <c r="R59" s="186">
        <f t="shared" si="17"/>
        <v>1.4209148697494702</v>
      </c>
      <c r="S59" s="186">
        <f t="shared" si="17"/>
        <v>0.41131746229589933</v>
      </c>
      <c r="T59" s="186">
        <f t="shared" si="17"/>
        <v>0</v>
      </c>
      <c r="U59" s="186">
        <f t="shared" si="17"/>
        <v>21.575470522248537</v>
      </c>
      <c r="V59" s="186">
        <f t="shared" si="17"/>
        <v>1.0719182350741616</v>
      </c>
      <c r="W59" s="212">
        <f t="shared" si="17"/>
        <v>100</v>
      </c>
    </row>
    <row r="60" spans="1:23" ht="12" customHeight="1">
      <c r="A60" s="177" t="s">
        <v>20</v>
      </c>
      <c r="B60" s="186">
        <f t="shared" ref="B60:W60" si="18">B27/$W27*100</f>
        <v>3.9566395663956637</v>
      </c>
      <c r="C60" s="186">
        <f t="shared" si="18"/>
        <v>0.20325203252032523</v>
      </c>
      <c r="D60" s="186">
        <f t="shared" si="18"/>
        <v>0.29810298102981031</v>
      </c>
      <c r="E60" s="186">
        <f t="shared" si="18"/>
        <v>9.7696476964769641</v>
      </c>
      <c r="F60" s="186">
        <f t="shared" si="18"/>
        <v>4.0921409214092135</v>
      </c>
      <c r="G60" s="186">
        <f t="shared" si="18"/>
        <v>12.737127371273713</v>
      </c>
      <c r="H60" s="186">
        <f t="shared" si="18"/>
        <v>8.2249322493224941</v>
      </c>
      <c r="I60" s="186">
        <f t="shared" si="18"/>
        <v>0.40650406504065045</v>
      </c>
      <c r="J60" s="186">
        <f t="shared" si="18"/>
        <v>1.2737127371273713</v>
      </c>
      <c r="K60" s="186">
        <f t="shared" si="18"/>
        <v>3.2249322493224932</v>
      </c>
      <c r="L60" s="186">
        <f t="shared" si="18"/>
        <v>7.7913279132791322</v>
      </c>
      <c r="M60" s="186">
        <f t="shared" si="18"/>
        <v>12.574525745257453</v>
      </c>
      <c r="N60" s="186">
        <f t="shared" si="18"/>
        <v>13.753387533875339</v>
      </c>
      <c r="O60" s="186">
        <f t="shared" si="18"/>
        <v>2.5745257452574526</v>
      </c>
      <c r="P60" s="186">
        <f t="shared" si="18"/>
        <v>0.35230352303523033</v>
      </c>
      <c r="Q60" s="186">
        <f t="shared" si="18"/>
        <v>0</v>
      </c>
      <c r="R60" s="186">
        <f t="shared" si="18"/>
        <v>3.9566395663956637</v>
      </c>
      <c r="S60" s="186">
        <f t="shared" si="18"/>
        <v>0</v>
      </c>
      <c r="T60" s="186">
        <f t="shared" si="18"/>
        <v>0</v>
      </c>
      <c r="U60" s="186">
        <f t="shared" si="18"/>
        <v>14.70189701897019</v>
      </c>
      <c r="V60" s="186">
        <f t="shared" si="18"/>
        <v>0.10840108401084012</v>
      </c>
      <c r="W60" s="212">
        <f t="shared" si="18"/>
        <v>100</v>
      </c>
    </row>
    <row r="61" spans="1:23" ht="12" customHeight="1">
      <c r="A61" s="177" t="s">
        <v>40</v>
      </c>
      <c r="B61" s="186">
        <f t="shared" ref="B61:W61" si="19">B28/$W28*100</f>
        <v>9.2463843551325411</v>
      </c>
      <c r="C61" s="186">
        <f t="shared" si="19"/>
        <v>5.5768301297542476E-2</v>
      </c>
      <c r="D61" s="186">
        <f t="shared" si="19"/>
        <v>0.2156374316838309</v>
      </c>
      <c r="E61" s="186">
        <f t="shared" si="19"/>
        <v>1.2008774212737481</v>
      </c>
      <c r="F61" s="186">
        <f t="shared" si="19"/>
        <v>1.7436888872364948</v>
      </c>
      <c r="G61" s="186">
        <f t="shared" si="19"/>
        <v>6.1010521619511469</v>
      </c>
      <c r="H61" s="186">
        <f t="shared" si="19"/>
        <v>3.9446778451128379</v>
      </c>
      <c r="I61" s="186">
        <f t="shared" si="19"/>
        <v>1.1153660259508496E-2</v>
      </c>
      <c r="J61" s="186">
        <f t="shared" si="19"/>
        <v>1.000111536602595</v>
      </c>
      <c r="K61" s="186">
        <f t="shared" si="19"/>
        <v>2.3682938617689704</v>
      </c>
      <c r="L61" s="186">
        <f t="shared" si="19"/>
        <v>10.75584637691936</v>
      </c>
      <c r="M61" s="186">
        <f t="shared" si="19"/>
        <v>4.6287690076960253</v>
      </c>
      <c r="N61" s="186">
        <f t="shared" si="19"/>
        <v>16.369855374205304</v>
      </c>
      <c r="O61" s="186">
        <f t="shared" si="19"/>
        <v>3.3163549838271926</v>
      </c>
      <c r="P61" s="186">
        <f t="shared" si="19"/>
        <v>0.63575863479198425</v>
      </c>
      <c r="Q61" s="186">
        <f t="shared" si="19"/>
        <v>0</v>
      </c>
      <c r="R61" s="186">
        <f t="shared" si="19"/>
        <v>6.3613042346730122</v>
      </c>
      <c r="S61" s="186">
        <f t="shared" si="19"/>
        <v>0</v>
      </c>
      <c r="T61" s="186">
        <f t="shared" si="19"/>
        <v>1.1153660259508496E-2</v>
      </c>
      <c r="U61" s="186">
        <f t="shared" si="19"/>
        <v>31.706138231029485</v>
      </c>
      <c r="V61" s="186">
        <f t="shared" si="19"/>
        <v>0.32717403427891584</v>
      </c>
      <c r="W61" s="212">
        <f t="shared" si="19"/>
        <v>100</v>
      </c>
    </row>
    <row r="62" spans="1:23" ht="12" customHeight="1">
      <c r="A62" s="177" t="s">
        <v>41</v>
      </c>
      <c r="B62" s="186">
        <f t="shared" ref="B62:W62" si="20">B29/$W29*100</f>
        <v>18.842562781712815</v>
      </c>
      <c r="C62" s="186">
        <f t="shared" si="20"/>
        <v>0.53927881519639409</v>
      </c>
      <c r="D62" s="186">
        <f t="shared" si="20"/>
        <v>0.81294269156471344</v>
      </c>
      <c r="E62" s="186">
        <f t="shared" si="20"/>
        <v>4.3222794591113969</v>
      </c>
      <c r="F62" s="186">
        <f t="shared" si="20"/>
        <v>1.207340631036703</v>
      </c>
      <c r="G62" s="186">
        <f t="shared" si="20"/>
        <v>9.1596909207984556</v>
      </c>
      <c r="H62" s="186">
        <f t="shared" si="20"/>
        <v>12.145846748229234</v>
      </c>
      <c r="I62" s="186">
        <f t="shared" si="20"/>
        <v>8.0489375402446883E-3</v>
      </c>
      <c r="J62" s="186">
        <f t="shared" si="20"/>
        <v>1.1992916934964584</v>
      </c>
      <c r="K62" s="186">
        <f t="shared" si="20"/>
        <v>3.8956857694784288</v>
      </c>
      <c r="L62" s="186">
        <f t="shared" si="20"/>
        <v>8.9826142949130716</v>
      </c>
      <c r="M62" s="186">
        <f t="shared" si="20"/>
        <v>0.81294269156471344</v>
      </c>
      <c r="N62" s="186">
        <f t="shared" si="20"/>
        <v>15.027366387636832</v>
      </c>
      <c r="O62" s="186">
        <f t="shared" si="20"/>
        <v>3.2195750160978753</v>
      </c>
      <c r="P62" s="186">
        <f t="shared" si="20"/>
        <v>1.1751448808757246</v>
      </c>
      <c r="Q62" s="186">
        <f t="shared" si="20"/>
        <v>0</v>
      </c>
      <c r="R62" s="186">
        <f t="shared" si="20"/>
        <v>5.9240180296200897</v>
      </c>
      <c r="S62" s="186">
        <f t="shared" si="20"/>
        <v>2.9620090148100449</v>
      </c>
      <c r="T62" s="186">
        <f t="shared" si="20"/>
        <v>0</v>
      </c>
      <c r="U62" s="186">
        <f t="shared" si="20"/>
        <v>8.4030907920154529</v>
      </c>
      <c r="V62" s="186">
        <f t="shared" si="20"/>
        <v>1.3602704443013522</v>
      </c>
      <c r="W62" s="212">
        <f t="shared" si="20"/>
        <v>100</v>
      </c>
    </row>
    <row r="63" spans="1:23" ht="12" customHeight="1">
      <c r="A63" s="177" t="s">
        <v>152</v>
      </c>
      <c r="B63" s="186">
        <f t="shared" ref="B63:W63" si="21">B30/$W30*100</f>
        <v>6.1794414735591205</v>
      </c>
      <c r="C63" s="186">
        <f t="shared" si="21"/>
        <v>2.3172905525846703</v>
      </c>
      <c r="D63" s="186">
        <f t="shared" si="21"/>
        <v>0.35650623885918004</v>
      </c>
      <c r="E63" s="186">
        <f t="shared" si="21"/>
        <v>2.8520499108734403</v>
      </c>
      <c r="F63" s="186">
        <f t="shared" si="21"/>
        <v>0.47534165181224008</v>
      </c>
      <c r="G63" s="186">
        <f t="shared" si="21"/>
        <v>18.835412953060011</v>
      </c>
      <c r="H63" s="186">
        <f t="shared" si="21"/>
        <v>0</v>
      </c>
      <c r="I63" s="186">
        <f t="shared" si="21"/>
        <v>5.9417706476530011E-2</v>
      </c>
      <c r="J63" s="186">
        <f t="shared" si="21"/>
        <v>0.71301247771836007</v>
      </c>
      <c r="K63" s="186">
        <f t="shared" si="21"/>
        <v>8.7344028520499108</v>
      </c>
      <c r="L63" s="186">
        <f t="shared" si="21"/>
        <v>23.767082590612002</v>
      </c>
      <c r="M63" s="186">
        <f t="shared" si="21"/>
        <v>2.6143790849673203</v>
      </c>
      <c r="N63" s="186">
        <f t="shared" si="21"/>
        <v>6.4171122994652414</v>
      </c>
      <c r="O63" s="186">
        <f t="shared" si="21"/>
        <v>0.35650623885918004</v>
      </c>
      <c r="P63" s="186">
        <f t="shared" si="21"/>
        <v>14.676173499702911</v>
      </c>
      <c r="Q63" s="186">
        <f t="shared" si="21"/>
        <v>0</v>
      </c>
      <c r="R63" s="186">
        <f t="shared" si="21"/>
        <v>9.2097445038621508</v>
      </c>
      <c r="S63" s="186">
        <f t="shared" si="21"/>
        <v>0</v>
      </c>
      <c r="T63" s="186">
        <f t="shared" si="21"/>
        <v>0</v>
      </c>
      <c r="U63" s="186">
        <f t="shared" si="21"/>
        <v>0.11883541295306002</v>
      </c>
      <c r="V63" s="186">
        <f t="shared" si="21"/>
        <v>2.3172905525846703</v>
      </c>
      <c r="W63" s="212">
        <f t="shared" si="21"/>
        <v>100</v>
      </c>
    </row>
    <row r="64" spans="1:23">
      <c r="A64" s="254" t="s">
        <v>21</v>
      </c>
      <c r="B64" s="448">
        <f t="shared" ref="B64:W64" si="22">B31/$W31*100</f>
        <v>10.644620602931406</v>
      </c>
      <c r="C64" s="448">
        <f t="shared" si="22"/>
        <v>9.5937483647019831E-2</v>
      </c>
      <c r="D64" s="448">
        <f t="shared" si="22"/>
        <v>0.42704073299408996</v>
      </c>
      <c r="E64" s="448">
        <f t="shared" si="22"/>
        <v>8.3893761526373289</v>
      </c>
      <c r="F64" s="448">
        <f t="shared" si="22"/>
        <v>0.95160469316655538</v>
      </c>
      <c r="G64" s="448">
        <f t="shared" si="22"/>
        <v>6.177898223808671</v>
      </c>
      <c r="H64" s="448">
        <f t="shared" si="22"/>
        <v>16.609077747419597</v>
      </c>
      <c r="I64" s="448">
        <f t="shared" si="22"/>
        <v>1.3161671310252308E-2</v>
      </c>
      <c r="J64" s="448">
        <f t="shared" si="22"/>
        <v>1.7157745009268672</v>
      </c>
      <c r="K64" s="448">
        <f t="shared" si="22"/>
        <v>3.8432080225936733</v>
      </c>
      <c r="L64" s="448">
        <f t="shared" si="22"/>
        <v>8.9650010545194494</v>
      </c>
      <c r="M64" s="448">
        <f t="shared" si="22"/>
        <v>2.2314582973237407</v>
      </c>
      <c r="N64" s="448">
        <f t="shared" si="22"/>
        <v>10.707098898066821</v>
      </c>
      <c r="O64" s="448">
        <f t="shared" si="22"/>
        <v>4.3595261164030896</v>
      </c>
      <c r="P64" s="448">
        <f t="shared" si="22"/>
        <v>2.5454355165321694</v>
      </c>
      <c r="Q64" s="448">
        <f t="shared" si="22"/>
        <v>1.4588840488472438E-2</v>
      </c>
      <c r="R64" s="448">
        <f t="shared" si="22"/>
        <v>5.1224273293383167</v>
      </c>
      <c r="S64" s="448">
        <f t="shared" si="22"/>
        <v>0.51489092463119568</v>
      </c>
      <c r="T64" s="448">
        <f t="shared" si="22"/>
        <v>0.64397044808354964</v>
      </c>
      <c r="U64" s="448">
        <f t="shared" si="22"/>
        <v>11.244665955196401</v>
      </c>
      <c r="V64" s="448">
        <f t="shared" si="22"/>
        <v>4.7832367879813331</v>
      </c>
      <c r="W64" s="449">
        <f t="shared" si="22"/>
        <v>100</v>
      </c>
    </row>
    <row r="65" spans="1:24">
      <c r="A65" s="254" t="s">
        <v>38</v>
      </c>
      <c r="B65" s="448">
        <f t="shared" ref="B65:W65" si="23">B32/$W32*100</f>
        <v>11.366480551403294</v>
      </c>
      <c r="C65" s="448">
        <f t="shared" si="23"/>
        <v>0.13739823756232128</v>
      </c>
      <c r="D65" s="448">
        <f t="shared" si="23"/>
        <v>2.3483228918358204E-3</v>
      </c>
      <c r="E65" s="448">
        <f t="shared" si="23"/>
        <v>2.1200232099695273</v>
      </c>
      <c r="F65" s="448">
        <f t="shared" si="23"/>
        <v>0.45297013744520404</v>
      </c>
      <c r="G65" s="448">
        <f t="shared" si="23"/>
        <v>4.4624539461858328</v>
      </c>
      <c r="H65" s="448">
        <f t="shared" si="23"/>
        <v>6.3653213338303232</v>
      </c>
      <c r="I65" s="448">
        <f t="shared" si="23"/>
        <v>0.54621990464101189</v>
      </c>
      <c r="J65" s="448">
        <f t="shared" si="23"/>
        <v>1.2068671792842056</v>
      </c>
      <c r="K65" s="448">
        <f t="shared" si="23"/>
        <v>1.3694992137387991</v>
      </c>
      <c r="L65" s="448">
        <f t="shared" si="23"/>
        <v>13.642560491730274</v>
      </c>
      <c r="M65" s="448">
        <f t="shared" si="23"/>
        <v>5.6560424269362031</v>
      </c>
      <c r="N65" s="448">
        <f t="shared" si="23"/>
        <v>9.7499804662232172</v>
      </c>
      <c r="O65" s="448">
        <f t="shared" si="23"/>
        <v>3.3037487345741869</v>
      </c>
      <c r="P65" s="448">
        <f t="shared" si="23"/>
        <v>14.454183579928587</v>
      </c>
      <c r="Q65" s="448">
        <f t="shared" si="23"/>
        <v>2.0622544668303659E-2</v>
      </c>
      <c r="R65" s="448">
        <f t="shared" si="23"/>
        <v>2.5367864781006078</v>
      </c>
      <c r="S65" s="448">
        <f t="shared" si="23"/>
        <v>0.73690372345808053</v>
      </c>
      <c r="T65" s="448">
        <f t="shared" si="23"/>
        <v>0.38431371544389492</v>
      </c>
      <c r="U65" s="448">
        <f t="shared" si="23"/>
        <v>15.381984606102991</v>
      </c>
      <c r="V65" s="448">
        <f t="shared" si="23"/>
        <v>6.1032911958812974</v>
      </c>
      <c r="W65" s="449">
        <f t="shared" si="23"/>
        <v>100</v>
      </c>
    </row>
    <row r="66" spans="1:24">
      <c r="A66" s="254" t="s">
        <v>39</v>
      </c>
      <c r="B66" s="448">
        <f t="shared" ref="B66:W66" si="24">B33/$W33*100</f>
        <v>8.7791464280481897</v>
      </c>
      <c r="C66" s="448">
        <f t="shared" si="24"/>
        <v>4.9586963136600812E-2</v>
      </c>
      <c r="D66" s="448">
        <f t="shared" si="24"/>
        <v>4.6863436752204175E-2</v>
      </c>
      <c r="E66" s="448">
        <f t="shared" si="24"/>
        <v>1.8396012006055622</v>
      </c>
      <c r="F66" s="448">
        <f t="shared" si="24"/>
        <v>0.56996833196217866</v>
      </c>
      <c r="G66" s="448">
        <f t="shared" si="24"/>
        <v>2.7688871859022761</v>
      </c>
      <c r="H66" s="448">
        <f t="shared" si="24"/>
        <v>11.436181202784383</v>
      </c>
      <c r="I66" s="448">
        <f t="shared" si="24"/>
        <v>0.34739048606493639</v>
      </c>
      <c r="J66" s="448">
        <f t="shared" si="24"/>
        <v>1.3188441729683431</v>
      </c>
      <c r="K66" s="448">
        <f t="shared" si="24"/>
        <v>1.9865777106600702</v>
      </c>
      <c r="L66" s="448">
        <f t="shared" si="24"/>
        <v>12.599408713030478</v>
      </c>
      <c r="M66" s="448">
        <f t="shared" si="24"/>
        <v>5.6448371331222127</v>
      </c>
      <c r="N66" s="448">
        <f t="shared" si="24"/>
        <v>12.620633435888189</v>
      </c>
      <c r="O66" s="448">
        <f t="shared" si="24"/>
        <v>3.0680055146713547</v>
      </c>
      <c r="P66" s="448">
        <f t="shared" si="24"/>
        <v>11.59076480377462</v>
      </c>
      <c r="Q66" s="448">
        <f t="shared" si="24"/>
        <v>0.17411785919556422</v>
      </c>
      <c r="R66" s="448">
        <f t="shared" si="24"/>
        <v>1.5018839289403791</v>
      </c>
      <c r="S66" s="448">
        <f t="shared" si="24"/>
        <v>0.94403059365362008</v>
      </c>
      <c r="T66" s="448">
        <f t="shared" si="24"/>
        <v>0.51662478070916873</v>
      </c>
      <c r="U66" s="448">
        <f t="shared" si="24"/>
        <v>17.395632590655865</v>
      </c>
      <c r="V66" s="448">
        <f t="shared" si="24"/>
        <v>4.8010135274738079</v>
      </c>
      <c r="W66" s="449">
        <f t="shared" si="24"/>
        <v>100</v>
      </c>
    </row>
    <row r="67" spans="1:24">
      <c r="A67" s="232" t="s">
        <v>71</v>
      </c>
      <c r="B67" s="451">
        <f t="shared" ref="B67:W67" si="25">B34/$W34*100</f>
        <v>10.571386537055494</v>
      </c>
      <c r="C67" s="451">
        <f t="shared" si="25"/>
        <v>0.10776438559191898</v>
      </c>
      <c r="D67" s="451">
        <f t="shared" si="25"/>
        <v>8.0420813609965738E-2</v>
      </c>
      <c r="E67" s="451">
        <f t="shared" si="25"/>
        <v>3.02527893415549</v>
      </c>
      <c r="F67" s="451">
        <f t="shared" si="25"/>
        <v>0.56170730885753406</v>
      </c>
      <c r="G67" s="451">
        <f t="shared" si="25"/>
        <v>4.2837519739879415</v>
      </c>
      <c r="H67" s="451">
        <f t="shared" si="25"/>
        <v>9.30261012227332</v>
      </c>
      <c r="I67" s="451">
        <f t="shared" si="25"/>
        <v>0.41052509565296647</v>
      </c>
      <c r="J67" s="451">
        <f t="shared" si="25"/>
        <v>1.3158846339032553</v>
      </c>
      <c r="K67" s="451">
        <f t="shared" si="25"/>
        <v>1.9186073007337192</v>
      </c>
      <c r="L67" s="451">
        <f t="shared" si="25"/>
        <v>12.636866466279233</v>
      </c>
      <c r="M67" s="451">
        <f t="shared" si="25"/>
        <v>5.1182015062741604</v>
      </c>
      <c r="N67" s="451">
        <f t="shared" si="25"/>
        <v>10.656537986760164</v>
      </c>
      <c r="O67" s="451">
        <f t="shared" si="25"/>
        <v>3.4064790395669413</v>
      </c>
      <c r="P67" s="451">
        <f t="shared" si="25"/>
        <v>11.838998868610172</v>
      </c>
      <c r="Q67" s="451">
        <f t="shared" si="25"/>
        <v>6.0160811905946042E-2</v>
      </c>
      <c r="R67" s="451">
        <f t="shared" si="25"/>
        <v>2.6677072414893135</v>
      </c>
      <c r="S67" s="451">
        <f t="shared" si="25"/>
        <v>0.75685223969612969</v>
      </c>
      <c r="T67" s="451">
        <f t="shared" si="25"/>
        <v>0.45976333940307795</v>
      </c>
      <c r="U67" s="451">
        <f t="shared" si="25"/>
        <v>15.266827689923893</v>
      </c>
      <c r="V67" s="451">
        <f t="shared" si="25"/>
        <v>5.5536677042693618</v>
      </c>
      <c r="W67" s="449">
        <f t="shared" si="25"/>
        <v>100</v>
      </c>
    </row>
    <row r="68" spans="1:24" s="126" customFormat="1" ht="9" customHeight="1">
      <c r="A68" s="578" t="s">
        <v>154</v>
      </c>
      <c r="B68" s="578"/>
      <c r="C68" s="578"/>
      <c r="D68" s="578"/>
      <c r="E68" s="578"/>
      <c r="F68" s="578"/>
      <c r="G68" s="578"/>
      <c r="H68" s="578"/>
      <c r="I68" s="578"/>
      <c r="J68" s="578"/>
      <c r="K68" s="578"/>
      <c r="L68" s="578"/>
      <c r="M68" s="578"/>
      <c r="N68" s="578"/>
      <c r="O68" s="578"/>
      <c r="P68" s="578"/>
      <c r="Q68" s="578"/>
      <c r="R68" s="578"/>
      <c r="S68" s="578"/>
      <c r="T68" s="578"/>
      <c r="U68" s="578"/>
      <c r="V68" s="578"/>
      <c r="W68" s="578"/>
      <c r="X68" s="155"/>
    </row>
    <row r="69" spans="1:24" s="126" customFormat="1" ht="9" customHeight="1">
      <c r="A69" s="314" t="s">
        <v>139</v>
      </c>
      <c r="B69" s="153"/>
      <c r="C69" s="153"/>
      <c r="D69" s="153"/>
      <c r="E69" s="153"/>
      <c r="F69" s="153"/>
      <c r="G69" s="153"/>
      <c r="H69" s="153"/>
      <c r="I69" s="153"/>
      <c r="J69" s="153"/>
      <c r="K69" s="153"/>
      <c r="L69" s="153"/>
      <c r="M69" s="153"/>
      <c r="N69" s="153"/>
      <c r="O69" s="144"/>
      <c r="P69" s="144"/>
      <c r="Q69" s="144"/>
      <c r="R69" s="144"/>
      <c r="S69" s="154"/>
      <c r="T69" s="154"/>
      <c r="U69" s="154"/>
      <c r="V69" s="154"/>
      <c r="W69" s="154"/>
      <c r="X69" s="155"/>
    </row>
    <row r="70" spans="1:24" s="70" customFormat="1" ht="9" customHeight="1">
      <c r="A70" s="156" t="s">
        <v>167</v>
      </c>
      <c r="B70" s="156"/>
      <c r="C70" s="156"/>
      <c r="D70" s="156"/>
      <c r="E70" s="156"/>
      <c r="F70" s="156"/>
      <c r="G70" s="156"/>
      <c r="H70" s="156"/>
      <c r="I70" s="156"/>
      <c r="J70" s="156"/>
      <c r="K70" s="156"/>
      <c r="L70" s="156"/>
      <c r="M70" s="156"/>
      <c r="N70" s="156"/>
      <c r="O70" s="156"/>
      <c r="P70" s="156"/>
      <c r="Q70" s="156"/>
      <c r="R70" s="156"/>
    </row>
    <row r="72" spans="1:24">
      <c r="B72" s="400"/>
      <c r="C72" s="400"/>
      <c r="D72" s="400"/>
      <c r="E72" s="400"/>
      <c r="F72" s="400"/>
      <c r="G72" s="400"/>
      <c r="H72" s="400"/>
      <c r="I72" s="400"/>
      <c r="J72" s="400"/>
      <c r="K72" s="400"/>
      <c r="L72" s="400"/>
      <c r="M72" s="400"/>
      <c r="N72" s="400"/>
      <c r="O72" s="400"/>
      <c r="P72" s="400"/>
      <c r="Q72" s="400"/>
      <c r="R72" s="400"/>
      <c r="S72" s="400"/>
      <c r="T72" s="400"/>
      <c r="U72" s="400"/>
      <c r="V72" s="400"/>
      <c r="W72" s="400"/>
    </row>
    <row r="73" spans="1:24">
      <c r="B73" s="400"/>
      <c r="C73" s="400"/>
      <c r="D73" s="400"/>
      <c r="E73" s="400"/>
      <c r="F73" s="400"/>
      <c r="G73" s="400"/>
      <c r="H73" s="400"/>
      <c r="I73" s="400"/>
      <c r="J73" s="400"/>
      <c r="K73" s="400"/>
      <c r="L73" s="400"/>
      <c r="M73" s="400"/>
      <c r="N73" s="400"/>
      <c r="O73" s="400"/>
      <c r="P73" s="400"/>
      <c r="Q73" s="400"/>
      <c r="R73" s="400"/>
      <c r="S73" s="400"/>
      <c r="T73" s="400"/>
      <c r="U73" s="400"/>
      <c r="V73" s="400"/>
      <c r="W73" s="400"/>
    </row>
    <row r="74" spans="1:24">
      <c r="B74" s="400"/>
      <c r="C74" s="400"/>
      <c r="D74" s="400"/>
      <c r="E74" s="400"/>
      <c r="F74" s="400"/>
      <c r="G74" s="400"/>
      <c r="H74" s="400"/>
      <c r="I74" s="400"/>
      <c r="J74" s="400"/>
      <c r="K74" s="400"/>
      <c r="L74" s="400"/>
      <c r="M74" s="400"/>
      <c r="N74" s="400"/>
      <c r="O74" s="400"/>
      <c r="P74" s="400"/>
      <c r="Q74" s="400"/>
      <c r="R74" s="400"/>
      <c r="S74" s="400"/>
      <c r="T74" s="400"/>
      <c r="U74" s="400"/>
      <c r="V74" s="400"/>
      <c r="W74" s="400"/>
    </row>
    <row r="75" spans="1:24">
      <c r="B75" s="400"/>
      <c r="C75" s="400"/>
      <c r="D75" s="400"/>
      <c r="E75" s="400"/>
      <c r="F75" s="400"/>
      <c r="G75" s="400"/>
      <c r="H75" s="400"/>
      <c r="I75" s="400"/>
      <c r="J75" s="400"/>
      <c r="K75" s="400"/>
      <c r="L75" s="400"/>
      <c r="M75" s="400"/>
      <c r="N75" s="400"/>
      <c r="O75" s="400"/>
      <c r="P75" s="400"/>
      <c r="Q75" s="400"/>
      <c r="R75" s="400"/>
      <c r="S75" s="400"/>
      <c r="T75" s="400"/>
      <c r="U75" s="400"/>
      <c r="V75" s="400"/>
      <c r="W75" s="400"/>
    </row>
  </sheetData>
  <mergeCells count="2">
    <mergeCell ref="A36:W36"/>
    <mergeCell ref="A68:W68"/>
  </mergeCells>
  <hyperlinks>
    <hyperlink ref="W1" location="F!A1" display="Retour au menu"/>
  </hyperlinks>
  <pageMargins left="0.7" right="0.7" top="0.75" bottom="0.75" header="0.3" footer="0.3"/>
  <pageSetup paperSize="9" scale="60"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8"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zoomScaleNormal="100" zoomScaleSheetLayoutView="80" workbookViewId="0">
      <selection activeCell="B3" sqref="B3:H6"/>
    </sheetView>
  </sheetViews>
  <sheetFormatPr baseColWidth="10" defaultColWidth="11.42578125" defaultRowHeight="12.75"/>
  <cols>
    <col min="1" max="1" width="23.7109375" style="22" customWidth="1"/>
    <col min="2" max="11" width="11.7109375" style="22" customWidth="1"/>
    <col min="12" max="13" width="11.42578125" style="48"/>
    <col min="14" max="16384" width="11.42578125" style="22"/>
  </cols>
  <sheetData>
    <row r="1" spans="1:11" ht="23.25">
      <c r="A1" s="71" t="s">
        <v>109</v>
      </c>
      <c r="K1" s="69" t="s">
        <v>107</v>
      </c>
    </row>
    <row r="2" spans="1:11" ht="3" customHeight="1"/>
    <row r="3" spans="1:11" s="408" customFormat="1" ht="15.75" customHeight="1">
      <c r="A3" s="82" t="s">
        <v>118</v>
      </c>
      <c r="K3" s="48"/>
    </row>
    <row r="4" spans="1:11" s="408" customFormat="1" ht="4.5" customHeight="1">
      <c r="A4" s="82"/>
      <c r="K4" s="48"/>
    </row>
    <row r="5" spans="1:11" ht="19.5" customHeight="1">
      <c r="A5" s="169" t="s">
        <v>191</v>
      </c>
      <c r="B5" s="169"/>
      <c r="C5" s="169"/>
      <c r="D5" s="169"/>
      <c r="E5" s="169"/>
      <c r="F5" s="169"/>
      <c r="G5" s="169"/>
      <c r="H5" s="169"/>
      <c r="I5" s="169"/>
      <c r="J5" s="169"/>
      <c r="K5" s="169"/>
    </row>
    <row r="6" spans="1:11" ht="4.5" customHeight="1">
      <c r="A6" s="159"/>
      <c r="B6" s="159"/>
      <c r="C6" s="159"/>
      <c r="D6" s="159"/>
      <c r="E6" s="159"/>
      <c r="F6" s="159"/>
      <c r="G6" s="159"/>
      <c r="H6" s="159"/>
      <c r="I6" s="159"/>
      <c r="J6" s="159"/>
      <c r="K6" s="159"/>
    </row>
    <row r="7" spans="1:11" ht="12.75" customHeight="1">
      <c r="A7" s="581" t="s">
        <v>59</v>
      </c>
      <c r="B7" s="583" t="s">
        <v>73</v>
      </c>
      <c r="C7" s="584"/>
      <c r="D7" s="585" t="s">
        <v>46</v>
      </c>
      <c r="E7" s="586"/>
      <c r="F7" s="585" t="s">
        <v>22</v>
      </c>
      <c r="G7" s="586"/>
      <c r="H7" s="585" t="s">
        <v>47</v>
      </c>
      <c r="I7" s="587"/>
      <c r="J7" s="586"/>
      <c r="K7" s="579" t="s">
        <v>8</v>
      </c>
    </row>
    <row r="8" spans="1:11" ht="12.75" customHeight="1">
      <c r="A8" s="582"/>
      <c r="B8" s="434" t="s">
        <v>6</v>
      </c>
      <c r="C8" s="434" t="s">
        <v>7</v>
      </c>
      <c r="D8" s="256" t="s">
        <v>66</v>
      </c>
      <c r="E8" s="256" t="s">
        <v>67</v>
      </c>
      <c r="F8" s="256" t="s">
        <v>64</v>
      </c>
      <c r="G8" s="256" t="s">
        <v>65</v>
      </c>
      <c r="H8" s="256" t="s">
        <v>68</v>
      </c>
      <c r="I8" s="256" t="s">
        <v>49</v>
      </c>
      <c r="J8" s="256" t="s">
        <v>69</v>
      </c>
      <c r="K8" s="580"/>
    </row>
    <row r="9" spans="1:11" ht="12" customHeight="1">
      <c r="A9" s="177" t="s">
        <v>9</v>
      </c>
      <c r="B9" s="260">
        <v>27942</v>
      </c>
      <c r="C9" s="260">
        <v>24638</v>
      </c>
      <c r="D9" s="260">
        <v>13475</v>
      </c>
      <c r="E9" s="260">
        <f>K9-D9</f>
        <v>39105</v>
      </c>
      <c r="F9" s="260">
        <v>38193</v>
      </c>
      <c r="G9" s="260">
        <v>14387</v>
      </c>
      <c r="H9" s="260">
        <v>15994</v>
      </c>
      <c r="I9" s="260">
        <v>12966</v>
      </c>
      <c r="J9" s="260">
        <v>23620</v>
      </c>
      <c r="K9" s="350">
        <f>SUM(B9:C9)</f>
        <v>52580</v>
      </c>
    </row>
    <row r="10" spans="1:11" ht="12" customHeight="1">
      <c r="A10" s="177" t="s">
        <v>10</v>
      </c>
      <c r="B10" s="260">
        <v>6990</v>
      </c>
      <c r="C10" s="260">
        <v>7723</v>
      </c>
      <c r="D10" s="260">
        <v>4201</v>
      </c>
      <c r="E10" s="260">
        <f t="shared" ref="E10:E28" si="0">K10-D10</f>
        <v>10512</v>
      </c>
      <c r="F10" s="260">
        <v>10778</v>
      </c>
      <c r="G10" s="260">
        <v>3935</v>
      </c>
      <c r="H10" s="260">
        <v>5848</v>
      </c>
      <c r="I10" s="260">
        <v>4241</v>
      </c>
      <c r="J10" s="260">
        <v>4624</v>
      </c>
      <c r="K10" s="295">
        <f t="shared" ref="K10:K28" si="1">SUM(B10:C10)</f>
        <v>14713</v>
      </c>
    </row>
    <row r="11" spans="1:11" ht="12" customHeight="1">
      <c r="A11" s="177" t="s">
        <v>23</v>
      </c>
      <c r="B11" s="260">
        <v>4114</v>
      </c>
      <c r="C11" s="260">
        <v>5522</v>
      </c>
      <c r="D11" s="260">
        <v>1901</v>
      </c>
      <c r="E11" s="260">
        <f t="shared" si="0"/>
        <v>7735</v>
      </c>
      <c r="F11" s="260">
        <v>7619</v>
      </c>
      <c r="G11" s="260">
        <v>2017</v>
      </c>
      <c r="H11" s="260">
        <v>3204</v>
      </c>
      <c r="I11" s="260">
        <v>2830</v>
      </c>
      <c r="J11" s="260">
        <v>3602</v>
      </c>
      <c r="K11" s="295">
        <f t="shared" si="1"/>
        <v>9636</v>
      </c>
    </row>
    <row r="12" spans="1:11" ht="12" customHeight="1">
      <c r="A12" s="177" t="s">
        <v>11</v>
      </c>
      <c r="B12" s="260">
        <v>117188</v>
      </c>
      <c r="C12" s="260">
        <v>109576</v>
      </c>
      <c r="D12" s="260">
        <v>36795</v>
      </c>
      <c r="E12" s="260">
        <f t="shared" si="0"/>
        <v>189969</v>
      </c>
      <c r="F12" s="260">
        <v>133325</v>
      </c>
      <c r="G12" s="260">
        <v>93439</v>
      </c>
      <c r="H12" s="260">
        <v>64110</v>
      </c>
      <c r="I12" s="260">
        <v>45294</v>
      </c>
      <c r="J12" s="260">
        <v>117360</v>
      </c>
      <c r="K12" s="295">
        <f t="shared" si="1"/>
        <v>226764</v>
      </c>
    </row>
    <row r="13" spans="1:11" ht="13.5" customHeight="1">
      <c r="A13" s="177" t="s">
        <v>12</v>
      </c>
      <c r="B13" s="260">
        <v>10055</v>
      </c>
      <c r="C13" s="260">
        <v>13188</v>
      </c>
      <c r="D13" s="260">
        <v>5554</v>
      </c>
      <c r="E13" s="260">
        <f t="shared" si="0"/>
        <v>17689</v>
      </c>
      <c r="F13" s="260">
        <v>15249</v>
      </c>
      <c r="G13" s="260">
        <v>7994</v>
      </c>
      <c r="H13" s="260">
        <v>8309</v>
      </c>
      <c r="I13" s="260">
        <v>3701</v>
      </c>
      <c r="J13" s="260">
        <v>11233</v>
      </c>
      <c r="K13" s="295">
        <f t="shared" si="1"/>
        <v>23243</v>
      </c>
    </row>
    <row r="14" spans="1:11" ht="12" customHeight="1">
      <c r="A14" s="177" t="s">
        <v>13</v>
      </c>
      <c r="B14" s="260">
        <v>12625</v>
      </c>
      <c r="C14" s="260">
        <v>8474</v>
      </c>
      <c r="D14" s="260">
        <v>5209</v>
      </c>
      <c r="E14" s="260">
        <f t="shared" si="0"/>
        <v>15890</v>
      </c>
      <c r="F14" s="260">
        <v>14245</v>
      </c>
      <c r="G14" s="260">
        <v>6854</v>
      </c>
      <c r="H14" s="260">
        <v>5026</v>
      </c>
      <c r="I14" s="260">
        <v>5084</v>
      </c>
      <c r="J14" s="260">
        <v>10989</v>
      </c>
      <c r="K14" s="295">
        <f t="shared" si="1"/>
        <v>21099</v>
      </c>
    </row>
    <row r="15" spans="1:11" ht="12" customHeight="1">
      <c r="A15" s="177" t="s">
        <v>14</v>
      </c>
      <c r="B15" s="260">
        <v>10247</v>
      </c>
      <c r="C15" s="260">
        <v>6213</v>
      </c>
      <c r="D15" s="260">
        <v>6850</v>
      </c>
      <c r="E15" s="260">
        <f t="shared" si="0"/>
        <v>9610</v>
      </c>
      <c r="F15" s="260">
        <v>11386</v>
      </c>
      <c r="G15" s="260">
        <v>5074</v>
      </c>
      <c r="H15" s="260">
        <v>6030</v>
      </c>
      <c r="I15" s="260">
        <v>3686</v>
      </c>
      <c r="J15" s="260">
        <v>6744</v>
      </c>
      <c r="K15" s="295">
        <f t="shared" si="1"/>
        <v>16460</v>
      </c>
    </row>
    <row r="16" spans="1:11" ht="12" customHeight="1">
      <c r="A16" s="177" t="s">
        <v>15</v>
      </c>
      <c r="B16" s="260">
        <v>1551</v>
      </c>
      <c r="C16" s="260">
        <v>2205</v>
      </c>
      <c r="D16" s="260">
        <v>1275</v>
      </c>
      <c r="E16" s="260">
        <f t="shared" si="0"/>
        <v>2481</v>
      </c>
      <c r="F16" s="260">
        <v>2148</v>
      </c>
      <c r="G16" s="260">
        <v>1608</v>
      </c>
      <c r="H16" s="260">
        <v>1747</v>
      </c>
      <c r="I16" s="260">
        <v>1756</v>
      </c>
      <c r="J16" s="260">
        <v>253</v>
      </c>
      <c r="K16" s="295">
        <f t="shared" si="1"/>
        <v>3756</v>
      </c>
    </row>
    <row r="17" spans="1:13" ht="12" customHeight="1">
      <c r="A17" s="177" t="s">
        <v>5</v>
      </c>
      <c r="B17" s="260">
        <v>19291</v>
      </c>
      <c r="C17" s="260">
        <v>23241</v>
      </c>
      <c r="D17" s="260">
        <v>10510</v>
      </c>
      <c r="E17" s="260">
        <f t="shared" si="0"/>
        <v>32022</v>
      </c>
      <c r="F17" s="260">
        <v>29798</v>
      </c>
      <c r="G17" s="260">
        <v>12734</v>
      </c>
      <c r="H17" s="260">
        <v>18497</v>
      </c>
      <c r="I17" s="260">
        <v>8438</v>
      </c>
      <c r="J17" s="260">
        <v>15597</v>
      </c>
      <c r="K17" s="295">
        <f t="shared" si="1"/>
        <v>42532</v>
      </c>
    </row>
    <row r="18" spans="1:13" ht="12" customHeight="1">
      <c r="A18" s="177" t="s">
        <v>16</v>
      </c>
      <c r="B18" s="260">
        <v>4929</v>
      </c>
      <c r="C18" s="260">
        <v>8615</v>
      </c>
      <c r="D18" s="260">
        <v>3393</v>
      </c>
      <c r="E18" s="260">
        <f t="shared" si="0"/>
        <v>10151</v>
      </c>
      <c r="F18" s="260">
        <v>10189</v>
      </c>
      <c r="G18" s="260">
        <v>3355</v>
      </c>
      <c r="H18" s="260">
        <v>4967</v>
      </c>
      <c r="I18" s="260">
        <v>3038</v>
      </c>
      <c r="J18" s="260">
        <v>5539</v>
      </c>
      <c r="K18" s="295">
        <f t="shared" si="1"/>
        <v>13544</v>
      </c>
    </row>
    <row r="19" spans="1:13" ht="12" customHeight="1">
      <c r="A19" s="177" t="s">
        <v>17</v>
      </c>
      <c r="B19" s="260">
        <v>1061</v>
      </c>
      <c r="C19" s="260">
        <v>2004</v>
      </c>
      <c r="D19" s="260">
        <v>1162</v>
      </c>
      <c r="E19" s="260">
        <f t="shared" si="0"/>
        <v>1903</v>
      </c>
      <c r="F19" s="260">
        <v>1904</v>
      </c>
      <c r="G19" s="260">
        <v>1161</v>
      </c>
      <c r="H19" s="260">
        <v>1511</v>
      </c>
      <c r="I19" s="260">
        <v>593</v>
      </c>
      <c r="J19" s="260">
        <v>961</v>
      </c>
      <c r="K19" s="295">
        <f t="shared" si="1"/>
        <v>3065</v>
      </c>
    </row>
    <row r="20" spans="1:13" ht="12" customHeight="1">
      <c r="A20" s="177" t="s">
        <v>24</v>
      </c>
      <c r="B20" s="260">
        <v>12273</v>
      </c>
      <c r="C20" s="260">
        <v>14086</v>
      </c>
      <c r="D20" s="260">
        <v>6458</v>
      </c>
      <c r="E20" s="260">
        <f t="shared" si="0"/>
        <v>19901</v>
      </c>
      <c r="F20" s="260">
        <v>15379</v>
      </c>
      <c r="G20" s="260">
        <v>10980</v>
      </c>
      <c r="H20" s="260">
        <v>8857</v>
      </c>
      <c r="I20" s="260">
        <v>4177</v>
      </c>
      <c r="J20" s="260">
        <v>13325</v>
      </c>
      <c r="K20" s="295">
        <f t="shared" si="1"/>
        <v>26359</v>
      </c>
    </row>
    <row r="21" spans="1:13" ht="12" customHeight="1">
      <c r="A21" s="177" t="s">
        <v>28</v>
      </c>
      <c r="B21" s="260">
        <v>23607</v>
      </c>
      <c r="C21" s="260">
        <v>22780</v>
      </c>
      <c r="D21" s="260">
        <v>6958</v>
      </c>
      <c r="E21" s="260">
        <f t="shared" si="0"/>
        <v>39429</v>
      </c>
      <c r="F21" s="260">
        <v>18434</v>
      </c>
      <c r="G21" s="260">
        <v>27953</v>
      </c>
      <c r="H21" s="260">
        <v>8338</v>
      </c>
      <c r="I21" s="260">
        <v>4558</v>
      </c>
      <c r="J21" s="260">
        <v>22225</v>
      </c>
      <c r="K21" s="295">
        <f t="shared" si="1"/>
        <v>46387</v>
      </c>
    </row>
    <row r="22" spans="1:13" ht="12" customHeight="1">
      <c r="A22" s="177" t="s">
        <v>42</v>
      </c>
      <c r="B22" s="260">
        <v>17616</v>
      </c>
      <c r="C22" s="260">
        <v>17505</v>
      </c>
      <c r="D22" s="260">
        <v>5030</v>
      </c>
      <c r="E22" s="260">
        <f t="shared" si="0"/>
        <v>30091</v>
      </c>
      <c r="F22" s="260">
        <v>16636</v>
      </c>
      <c r="G22" s="260">
        <v>18485</v>
      </c>
      <c r="H22" s="260">
        <v>4637</v>
      </c>
      <c r="I22" s="260">
        <v>2830</v>
      </c>
      <c r="J22" s="260">
        <v>15440</v>
      </c>
      <c r="K22" s="295">
        <f t="shared" si="1"/>
        <v>35121</v>
      </c>
    </row>
    <row r="23" spans="1:13" ht="12" customHeight="1">
      <c r="A23" s="177" t="s">
        <v>18</v>
      </c>
      <c r="B23" s="260">
        <v>10460</v>
      </c>
      <c r="C23" s="260">
        <v>12447</v>
      </c>
      <c r="D23" s="260">
        <v>2972</v>
      </c>
      <c r="E23" s="260">
        <f t="shared" si="0"/>
        <v>19935</v>
      </c>
      <c r="F23" s="260">
        <v>16426</v>
      </c>
      <c r="G23" s="260">
        <v>6481</v>
      </c>
      <c r="H23" s="260">
        <v>13811</v>
      </c>
      <c r="I23" s="260">
        <v>7481</v>
      </c>
      <c r="J23" s="260">
        <v>25095</v>
      </c>
      <c r="K23" s="295">
        <f t="shared" si="1"/>
        <v>22907</v>
      </c>
    </row>
    <row r="24" spans="1:13" ht="12" customHeight="1">
      <c r="A24" s="177" t="s">
        <v>19</v>
      </c>
      <c r="B24" s="260">
        <v>9355</v>
      </c>
      <c r="C24" s="260">
        <v>14714</v>
      </c>
      <c r="D24" s="260">
        <v>6721</v>
      </c>
      <c r="E24" s="260">
        <f t="shared" si="0"/>
        <v>17348</v>
      </c>
      <c r="F24" s="260">
        <v>16506</v>
      </c>
      <c r="G24" s="260">
        <v>7563</v>
      </c>
      <c r="H24" s="260">
        <v>11562</v>
      </c>
      <c r="I24" s="260">
        <v>7157</v>
      </c>
      <c r="J24" s="260">
        <v>5350</v>
      </c>
      <c r="K24" s="295">
        <f t="shared" si="1"/>
        <v>24069</v>
      </c>
    </row>
    <row r="25" spans="1:13" ht="12" customHeight="1">
      <c r="A25" s="177" t="s">
        <v>20</v>
      </c>
      <c r="B25" s="260">
        <v>3459</v>
      </c>
      <c r="C25" s="260">
        <v>3921</v>
      </c>
      <c r="D25" s="260">
        <v>1431</v>
      </c>
      <c r="E25" s="260">
        <f t="shared" si="0"/>
        <v>5949</v>
      </c>
      <c r="F25" s="260">
        <v>5688</v>
      </c>
      <c r="G25" s="260">
        <v>1692</v>
      </c>
      <c r="H25" s="260">
        <v>3338</v>
      </c>
      <c r="I25" s="260">
        <v>2093</v>
      </c>
      <c r="J25" s="260">
        <v>1949</v>
      </c>
      <c r="K25" s="295">
        <f t="shared" si="1"/>
        <v>7380</v>
      </c>
    </row>
    <row r="26" spans="1:13" ht="12" customHeight="1">
      <c r="A26" s="177" t="s">
        <v>40</v>
      </c>
      <c r="B26" s="260">
        <v>10489</v>
      </c>
      <c r="C26" s="260">
        <v>16408</v>
      </c>
      <c r="D26" s="260">
        <v>3731</v>
      </c>
      <c r="E26" s="260">
        <f t="shared" si="0"/>
        <v>23166</v>
      </c>
      <c r="F26" s="260">
        <v>21200</v>
      </c>
      <c r="G26" s="260">
        <v>5697</v>
      </c>
      <c r="H26" s="260">
        <v>7737</v>
      </c>
      <c r="I26" s="260">
        <v>6486</v>
      </c>
      <c r="J26" s="260">
        <v>12674</v>
      </c>
      <c r="K26" s="295">
        <f t="shared" si="1"/>
        <v>26897</v>
      </c>
    </row>
    <row r="27" spans="1:13" ht="12" customHeight="1">
      <c r="A27" s="177" t="s">
        <v>41</v>
      </c>
      <c r="B27" s="260">
        <v>5432</v>
      </c>
      <c r="C27" s="260">
        <v>6992</v>
      </c>
      <c r="D27" s="260">
        <v>2911</v>
      </c>
      <c r="E27" s="260">
        <f t="shared" si="0"/>
        <v>9513</v>
      </c>
      <c r="F27" s="260">
        <v>8145</v>
      </c>
      <c r="G27" s="260">
        <v>4279</v>
      </c>
      <c r="H27" s="260">
        <v>5445</v>
      </c>
      <c r="I27" s="260">
        <v>3511</v>
      </c>
      <c r="J27" s="260">
        <v>3468</v>
      </c>
      <c r="K27" s="295">
        <f t="shared" si="1"/>
        <v>12424</v>
      </c>
    </row>
    <row r="28" spans="1:13" ht="12" customHeight="1">
      <c r="A28" s="177" t="s">
        <v>152</v>
      </c>
      <c r="B28" s="260">
        <v>1075</v>
      </c>
      <c r="C28" s="260">
        <v>608</v>
      </c>
      <c r="D28" s="260">
        <v>325</v>
      </c>
      <c r="E28" s="260">
        <f t="shared" si="0"/>
        <v>1358</v>
      </c>
      <c r="F28" s="260">
        <v>1683</v>
      </c>
      <c r="G28" s="260"/>
      <c r="H28" s="260">
        <v>1376</v>
      </c>
      <c r="I28" s="260">
        <v>307</v>
      </c>
      <c r="J28" s="260">
        <v>0</v>
      </c>
      <c r="K28" s="435">
        <f t="shared" si="1"/>
        <v>1683</v>
      </c>
    </row>
    <row r="29" spans="1:13" ht="15" customHeight="1">
      <c r="A29" s="255" t="s">
        <v>21</v>
      </c>
      <c r="B29" s="262">
        <f>SUM(B9:B28)</f>
        <v>309759</v>
      </c>
      <c r="C29" s="262">
        <f t="shared" ref="C29" si="2">SUM(C9:C28)</f>
        <v>320860</v>
      </c>
      <c r="D29" s="262">
        <v>126862</v>
      </c>
      <c r="E29" s="262">
        <f>K29-D29</f>
        <v>503757</v>
      </c>
      <c r="F29" s="262">
        <f>SUM(F9:F28)</f>
        <v>394931</v>
      </c>
      <c r="G29" s="262">
        <f t="shared" ref="G29:J29" si="3">SUM(G9:G28)</f>
        <v>235688</v>
      </c>
      <c r="H29" s="262">
        <f t="shared" si="3"/>
        <v>200344</v>
      </c>
      <c r="I29" s="262">
        <f t="shared" si="3"/>
        <v>130227</v>
      </c>
      <c r="J29" s="262">
        <f t="shared" si="3"/>
        <v>300048</v>
      </c>
      <c r="K29" s="296">
        <f t="shared" ref="K29" si="4">SUM(K9:K28)</f>
        <v>630619</v>
      </c>
    </row>
    <row r="30" spans="1:13" ht="15" customHeight="1">
      <c r="A30" s="232" t="s">
        <v>38</v>
      </c>
      <c r="B30" s="262">
        <v>1200653</v>
      </c>
      <c r="C30" s="262">
        <v>1141444</v>
      </c>
      <c r="D30" s="262">
        <v>901302</v>
      </c>
      <c r="E30" s="262">
        <f>K30-D30</f>
        <v>1440795</v>
      </c>
      <c r="F30" s="262">
        <v>501219</v>
      </c>
      <c r="G30" s="262">
        <v>1840878</v>
      </c>
      <c r="H30" s="262">
        <v>976391</v>
      </c>
      <c r="I30" s="262">
        <v>667883</v>
      </c>
      <c r="J30" s="262">
        <v>697823</v>
      </c>
      <c r="K30" s="296">
        <f>SUM(B30:C30)</f>
        <v>2342097</v>
      </c>
    </row>
    <row r="31" spans="1:13" ht="15" customHeight="1">
      <c r="A31" s="232" t="s">
        <v>39</v>
      </c>
      <c r="B31" s="262">
        <v>525274</v>
      </c>
      <c r="C31" s="262">
        <v>539522</v>
      </c>
      <c r="D31" s="262">
        <v>374500</v>
      </c>
      <c r="E31" s="262">
        <f>K31-D31</f>
        <v>690296</v>
      </c>
      <c r="F31" s="262">
        <v>345759</v>
      </c>
      <c r="G31" s="262">
        <v>719037</v>
      </c>
      <c r="H31" s="262">
        <v>490429</v>
      </c>
      <c r="I31" s="262">
        <v>302806</v>
      </c>
      <c r="J31" s="262">
        <v>271561</v>
      </c>
      <c r="K31" s="296">
        <f t="shared" ref="K31" si="5">SUM(B31:C31)</f>
        <v>1064796</v>
      </c>
    </row>
    <row r="32" spans="1:13" s="23" customFormat="1" ht="15" customHeight="1">
      <c r="A32" s="257" t="s">
        <v>71</v>
      </c>
      <c r="B32" s="262">
        <f>SUM(B29:B31)</f>
        <v>2035686</v>
      </c>
      <c r="C32" s="262">
        <f>SUM(C29:C31)</f>
        <v>2001826</v>
      </c>
      <c r="D32" s="262">
        <f>SUM(D29:D31)</f>
        <v>1402664</v>
      </c>
      <c r="E32" s="262">
        <f>K32-D32</f>
        <v>2634848</v>
      </c>
      <c r="F32" s="262">
        <f>SUM(F29:F31)</f>
        <v>1241909</v>
      </c>
      <c r="G32" s="262">
        <f>SUM(G29:G31)</f>
        <v>2795603</v>
      </c>
      <c r="H32" s="262">
        <f>SUM(H29:H31)</f>
        <v>1667164</v>
      </c>
      <c r="I32" s="262">
        <f t="shared" ref="I32:J32" si="6">SUM(I29:I31)</f>
        <v>1100916</v>
      </c>
      <c r="J32" s="262">
        <f t="shared" si="6"/>
        <v>1269432</v>
      </c>
      <c r="K32" s="296">
        <f>SUM(K29:K31)</f>
        <v>4037512</v>
      </c>
      <c r="L32" s="48"/>
      <c r="M32" s="48"/>
    </row>
    <row r="33" spans="1:13" s="259" customFormat="1" ht="15" customHeight="1">
      <c r="A33" s="258" t="s">
        <v>72</v>
      </c>
      <c r="B33" s="324">
        <f>B29/B32*100</f>
        <v>15.216443007418629</v>
      </c>
      <c r="C33" s="324">
        <f t="shared" ref="C33:J33" si="7">C29/C32*100</f>
        <v>16.028366101749103</v>
      </c>
      <c r="D33" s="324">
        <f t="shared" si="7"/>
        <v>9.0443613010671129</v>
      </c>
      <c r="E33" s="324">
        <f t="shared" si="7"/>
        <v>19.119015594068426</v>
      </c>
      <c r="F33" s="324">
        <f t="shared" si="7"/>
        <v>31.800317092476181</v>
      </c>
      <c r="G33" s="324">
        <f t="shared" si="7"/>
        <v>8.4306677307185609</v>
      </c>
      <c r="H33" s="324">
        <f t="shared" si="7"/>
        <v>12.017054111053262</v>
      </c>
      <c r="I33" s="324">
        <f t="shared" si="7"/>
        <v>11.82896787765824</v>
      </c>
      <c r="J33" s="324">
        <f t="shared" si="7"/>
        <v>23.63639801107897</v>
      </c>
      <c r="K33" s="324"/>
      <c r="L33" s="48"/>
      <c r="M33" s="48"/>
    </row>
    <row r="34" spans="1:13" s="126" customFormat="1" ht="9" customHeight="1">
      <c r="A34" s="578" t="s">
        <v>154</v>
      </c>
      <c r="B34" s="578"/>
      <c r="C34" s="578"/>
      <c r="D34" s="578"/>
      <c r="E34" s="578"/>
      <c r="F34" s="578"/>
      <c r="G34" s="578"/>
      <c r="H34" s="578"/>
      <c r="I34" s="578"/>
      <c r="J34" s="578"/>
      <c r="K34" s="578"/>
      <c r="L34" s="48"/>
      <c r="M34" s="48"/>
    </row>
    <row r="35" spans="1:13" s="70" customFormat="1" ht="9" customHeight="1">
      <c r="A35" s="162" t="s">
        <v>167</v>
      </c>
      <c r="B35" s="162"/>
      <c r="C35" s="162"/>
      <c r="D35" s="162"/>
      <c r="E35" s="162"/>
      <c r="F35" s="162"/>
      <c r="G35" s="162"/>
      <c r="H35" s="162"/>
      <c r="I35" s="162"/>
      <c r="J35" s="162"/>
      <c r="K35" s="162"/>
      <c r="L35" s="77"/>
      <c r="M35" s="77"/>
    </row>
    <row r="36" spans="1:13" s="23" customFormat="1" ht="4.5" customHeight="1">
      <c r="A36" s="163"/>
      <c r="B36" s="163"/>
      <c r="C36" s="163"/>
      <c r="D36" s="163"/>
      <c r="E36" s="163"/>
      <c r="F36" s="163"/>
      <c r="G36" s="163"/>
      <c r="H36" s="163"/>
      <c r="I36" s="163"/>
      <c r="J36" s="163"/>
      <c r="K36" s="163"/>
      <c r="L36" s="436"/>
      <c r="M36" s="436"/>
    </row>
    <row r="37" spans="1:13" ht="12.75" customHeight="1">
      <c r="A37" s="581" t="s">
        <v>60</v>
      </c>
      <c r="B37" s="585" t="s">
        <v>73</v>
      </c>
      <c r="C37" s="586"/>
      <c r="D37" s="585" t="s">
        <v>46</v>
      </c>
      <c r="E37" s="586"/>
      <c r="F37" s="585" t="s">
        <v>22</v>
      </c>
      <c r="G37" s="586"/>
      <c r="H37" s="585" t="s">
        <v>47</v>
      </c>
      <c r="I37" s="587"/>
      <c r="J37" s="587"/>
      <c r="K37" s="48"/>
    </row>
    <row r="38" spans="1:13" ht="12.75" customHeight="1">
      <c r="A38" s="582"/>
      <c r="B38" s="256" t="s">
        <v>6</v>
      </c>
      <c r="C38" s="256" t="s">
        <v>7</v>
      </c>
      <c r="D38" s="256" t="s">
        <v>66</v>
      </c>
      <c r="E38" s="256" t="s">
        <v>67</v>
      </c>
      <c r="F38" s="256" t="s">
        <v>64</v>
      </c>
      <c r="G38" s="256" t="s">
        <v>65</v>
      </c>
      <c r="H38" s="256" t="s">
        <v>68</v>
      </c>
      <c r="I38" s="256" t="s">
        <v>49</v>
      </c>
      <c r="J38" s="264" t="s">
        <v>69</v>
      </c>
      <c r="K38" s="48"/>
    </row>
    <row r="39" spans="1:13" ht="12" customHeight="1">
      <c r="A39" s="177" t="s">
        <v>9</v>
      </c>
      <c r="B39" s="263">
        <f>B9/$K9*100</f>
        <v>53.141879041460626</v>
      </c>
      <c r="C39" s="263">
        <f t="shared" ref="C39:J39" si="8">C9/$K9*100</f>
        <v>46.858120958539367</v>
      </c>
      <c r="D39" s="263">
        <f t="shared" si="8"/>
        <v>25.627615062761507</v>
      </c>
      <c r="E39" s="263">
        <f t="shared" si="8"/>
        <v>74.372384937238493</v>
      </c>
      <c r="F39" s="263">
        <f t="shared" si="8"/>
        <v>72.637885127424866</v>
      </c>
      <c r="G39" s="263">
        <f t="shared" si="8"/>
        <v>27.362114872575123</v>
      </c>
      <c r="H39" s="263">
        <f t="shared" si="8"/>
        <v>30.418410041841003</v>
      </c>
      <c r="I39" s="263">
        <f t="shared" si="8"/>
        <v>24.659566375047547</v>
      </c>
      <c r="J39" s="392">
        <f t="shared" si="8"/>
        <v>44.922023583111446</v>
      </c>
      <c r="K39" s="437"/>
    </row>
    <row r="40" spans="1:13" ht="12" customHeight="1">
      <c r="A40" s="177" t="s">
        <v>10</v>
      </c>
      <c r="B40" s="263">
        <f t="shared" ref="B40:J40" si="9">B10/$K10*100</f>
        <v>47.509005641269624</v>
      </c>
      <c r="C40" s="263">
        <f t="shared" si="9"/>
        <v>52.490994358730369</v>
      </c>
      <c r="D40" s="263">
        <f t="shared" si="9"/>
        <v>28.552980357506968</v>
      </c>
      <c r="E40" s="263">
        <f t="shared" si="9"/>
        <v>71.447019642493032</v>
      </c>
      <c r="F40" s="263">
        <f t="shared" si="9"/>
        <v>73.254944606810298</v>
      </c>
      <c r="G40" s="263">
        <f t="shared" si="9"/>
        <v>26.745055393189698</v>
      </c>
      <c r="H40" s="263">
        <f t="shared" si="9"/>
        <v>39.747162373411271</v>
      </c>
      <c r="I40" s="263">
        <f t="shared" si="9"/>
        <v>28.824848773193771</v>
      </c>
      <c r="J40" s="265">
        <f t="shared" si="9"/>
        <v>31.427988853394957</v>
      </c>
      <c r="K40" s="148"/>
    </row>
    <row r="41" spans="1:13" ht="12" customHeight="1">
      <c r="A41" s="177" t="s">
        <v>23</v>
      </c>
      <c r="B41" s="263">
        <f t="shared" ref="B41:J41" si="10">B11/$K11*100</f>
        <v>42.694063926940643</v>
      </c>
      <c r="C41" s="263">
        <f t="shared" si="10"/>
        <v>57.305936073059357</v>
      </c>
      <c r="D41" s="263">
        <f t="shared" si="10"/>
        <v>19.72810294728103</v>
      </c>
      <c r="E41" s="263">
        <f t="shared" si="10"/>
        <v>80.27189705271897</v>
      </c>
      <c r="F41" s="263">
        <f t="shared" si="10"/>
        <v>79.068078040680774</v>
      </c>
      <c r="G41" s="263">
        <f t="shared" si="10"/>
        <v>20.931921959319219</v>
      </c>
      <c r="H41" s="263">
        <f t="shared" si="10"/>
        <v>33.250311332503117</v>
      </c>
      <c r="I41" s="263">
        <f t="shared" si="10"/>
        <v>29.36903279369033</v>
      </c>
      <c r="J41" s="265">
        <f t="shared" si="10"/>
        <v>37.380655873806553</v>
      </c>
      <c r="K41" s="148"/>
    </row>
    <row r="42" spans="1:13" ht="12" customHeight="1">
      <c r="A42" s="177" t="s">
        <v>11</v>
      </c>
      <c r="B42" s="263">
        <f t="shared" ref="B42:J42" si="11">B12/$K12*100</f>
        <v>51.678396923673951</v>
      </c>
      <c r="C42" s="263">
        <f t="shared" si="11"/>
        <v>48.321603076326049</v>
      </c>
      <c r="D42" s="263">
        <f t="shared" si="11"/>
        <v>16.226120548235169</v>
      </c>
      <c r="E42" s="263">
        <f t="shared" si="11"/>
        <v>83.773879451764827</v>
      </c>
      <c r="F42" s="263">
        <f t="shared" si="11"/>
        <v>58.794605845725066</v>
      </c>
      <c r="G42" s="263">
        <f t="shared" si="11"/>
        <v>41.205394154274927</v>
      </c>
      <c r="H42" s="263">
        <f t="shared" si="11"/>
        <v>28.271683335979258</v>
      </c>
      <c r="I42" s="263">
        <f t="shared" si="11"/>
        <v>19.974069958194423</v>
      </c>
      <c r="J42" s="265">
        <f t="shared" si="11"/>
        <v>51.754246705826326</v>
      </c>
      <c r="K42" s="148"/>
    </row>
    <row r="43" spans="1:13" ht="12" customHeight="1">
      <c r="A43" s="177" t="s">
        <v>12</v>
      </c>
      <c r="B43" s="263">
        <f t="shared" ref="B43:J43" si="12">B13/$K13*100</f>
        <v>43.260336445381405</v>
      </c>
      <c r="C43" s="263">
        <f t="shared" si="12"/>
        <v>56.739663554618588</v>
      </c>
      <c r="D43" s="263">
        <f t="shared" si="12"/>
        <v>23.89536634685712</v>
      </c>
      <c r="E43" s="263">
        <f t="shared" si="12"/>
        <v>76.104633653142884</v>
      </c>
      <c r="F43" s="263">
        <f t="shared" si="12"/>
        <v>65.606849374005066</v>
      </c>
      <c r="G43" s="263">
        <f t="shared" si="12"/>
        <v>34.39315062599492</v>
      </c>
      <c r="H43" s="263">
        <f t="shared" si="12"/>
        <v>35.748397366949192</v>
      </c>
      <c r="I43" s="263">
        <f t="shared" si="12"/>
        <v>15.923073613561073</v>
      </c>
      <c r="J43" s="265">
        <f t="shared" si="12"/>
        <v>48.328529019489743</v>
      </c>
      <c r="K43" s="148"/>
    </row>
    <row r="44" spans="1:13" ht="12" customHeight="1">
      <c r="A44" s="177" t="s">
        <v>13</v>
      </c>
      <c r="B44" s="263">
        <f t="shared" ref="B44:J44" si="13">B14/$K14*100</f>
        <v>59.83695909758756</v>
      </c>
      <c r="C44" s="263">
        <f t="shared" si="13"/>
        <v>40.16304090241244</v>
      </c>
      <c r="D44" s="263">
        <f t="shared" si="13"/>
        <v>24.688373856580881</v>
      </c>
      <c r="E44" s="263">
        <f t="shared" si="13"/>
        <v>75.311626143419119</v>
      </c>
      <c r="F44" s="263">
        <f t="shared" si="13"/>
        <v>67.515048106545336</v>
      </c>
      <c r="G44" s="263">
        <f t="shared" si="13"/>
        <v>32.484951893454664</v>
      </c>
      <c r="H44" s="263">
        <f t="shared" si="13"/>
        <v>23.821034172235649</v>
      </c>
      <c r="I44" s="263">
        <f t="shared" si="13"/>
        <v>24.095928717000806</v>
      </c>
      <c r="J44" s="265">
        <f t="shared" si="13"/>
        <v>52.083037110763541</v>
      </c>
      <c r="K44" s="148"/>
    </row>
    <row r="45" spans="1:13" ht="12" customHeight="1">
      <c r="A45" s="177" t="s">
        <v>14</v>
      </c>
      <c r="B45" s="263">
        <f t="shared" ref="B45:J45" si="14">B15/$K15*100</f>
        <v>62.253948967193196</v>
      </c>
      <c r="C45" s="263">
        <f t="shared" si="14"/>
        <v>37.746051032806804</v>
      </c>
      <c r="D45" s="263">
        <f t="shared" si="14"/>
        <v>41.616038882138518</v>
      </c>
      <c r="E45" s="263">
        <f t="shared" si="14"/>
        <v>58.383961117861482</v>
      </c>
      <c r="F45" s="263">
        <f t="shared" si="14"/>
        <v>69.173754556500612</v>
      </c>
      <c r="G45" s="263">
        <f t="shared" si="14"/>
        <v>30.826245443499396</v>
      </c>
      <c r="H45" s="263">
        <f t="shared" si="14"/>
        <v>36.634264884568651</v>
      </c>
      <c r="I45" s="263">
        <f t="shared" si="14"/>
        <v>22.393681652490887</v>
      </c>
      <c r="J45" s="265">
        <f t="shared" si="14"/>
        <v>40.972053462940458</v>
      </c>
      <c r="K45" s="148"/>
    </row>
    <row r="46" spans="1:13" ht="12" customHeight="1">
      <c r="A46" s="177" t="s">
        <v>15</v>
      </c>
      <c r="B46" s="263">
        <f t="shared" ref="B46:J46" si="15">B16/$K16*100</f>
        <v>41.293929712460063</v>
      </c>
      <c r="C46" s="263">
        <f t="shared" si="15"/>
        <v>58.706070287539937</v>
      </c>
      <c r="D46" s="263">
        <f t="shared" si="15"/>
        <v>33.945686900958464</v>
      </c>
      <c r="E46" s="263">
        <f t="shared" si="15"/>
        <v>66.054313099041522</v>
      </c>
      <c r="F46" s="263">
        <f t="shared" si="15"/>
        <v>57.188498402555908</v>
      </c>
      <c r="G46" s="263">
        <f t="shared" si="15"/>
        <v>42.811501597444092</v>
      </c>
      <c r="H46" s="263">
        <f t="shared" si="15"/>
        <v>46.512247071352505</v>
      </c>
      <c r="I46" s="263">
        <f t="shared" si="15"/>
        <v>46.751863684771031</v>
      </c>
      <c r="J46" s="265">
        <f t="shared" si="15"/>
        <v>6.7358892438764641</v>
      </c>
      <c r="K46" s="148"/>
    </row>
    <row r="47" spans="1:13" ht="12" customHeight="1">
      <c r="A47" s="177" t="s">
        <v>5</v>
      </c>
      <c r="B47" s="263">
        <f t="shared" ref="B47:J47" si="16">B17/$K17*100</f>
        <v>45.356437505877928</v>
      </c>
      <c r="C47" s="263">
        <f t="shared" si="16"/>
        <v>54.643562494122079</v>
      </c>
      <c r="D47" s="263">
        <f t="shared" si="16"/>
        <v>24.710805981378726</v>
      </c>
      <c r="E47" s="263">
        <f t="shared" si="16"/>
        <v>75.289194018621274</v>
      </c>
      <c r="F47" s="263">
        <f t="shared" si="16"/>
        <v>70.060189974607354</v>
      </c>
      <c r="G47" s="263">
        <f t="shared" si="16"/>
        <v>29.939810025392642</v>
      </c>
      <c r="H47" s="263">
        <f t="shared" si="16"/>
        <v>43.489607824696698</v>
      </c>
      <c r="I47" s="263">
        <f t="shared" si="16"/>
        <v>19.839179911595973</v>
      </c>
      <c r="J47" s="265">
        <f t="shared" si="16"/>
        <v>36.671212263707325</v>
      </c>
      <c r="K47" s="148"/>
    </row>
    <row r="48" spans="1:13" ht="12" customHeight="1">
      <c r="A48" s="177" t="s">
        <v>16</v>
      </c>
      <c r="B48" s="263">
        <f t="shared" ref="B48:J48" si="17">B18/$K18*100</f>
        <v>36.392498523331362</v>
      </c>
      <c r="C48" s="263">
        <f t="shared" si="17"/>
        <v>63.607501476668638</v>
      </c>
      <c r="D48" s="263">
        <f t="shared" si="17"/>
        <v>25.051683402244535</v>
      </c>
      <c r="E48" s="263">
        <f t="shared" si="17"/>
        <v>74.948316597755465</v>
      </c>
      <c r="F48" s="263">
        <f t="shared" si="17"/>
        <v>75.228883638511519</v>
      </c>
      <c r="G48" s="263">
        <f t="shared" si="17"/>
        <v>24.771116361488481</v>
      </c>
      <c r="H48" s="263">
        <f t="shared" si="17"/>
        <v>36.673065564087423</v>
      </c>
      <c r="I48" s="263">
        <f t="shared" si="17"/>
        <v>22.430596574128767</v>
      </c>
      <c r="J48" s="265">
        <f t="shared" si="17"/>
        <v>40.896337861783813</v>
      </c>
      <c r="K48" s="148"/>
    </row>
    <row r="49" spans="1:13" ht="12" customHeight="1">
      <c r="A49" s="177" t="s">
        <v>17</v>
      </c>
      <c r="B49" s="263">
        <f t="shared" ref="B49:J49" si="18">B19/$K19*100</f>
        <v>34.616639477977159</v>
      </c>
      <c r="C49" s="263">
        <f t="shared" si="18"/>
        <v>65.383360522022841</v>
      </c>
      <c r="D49" s="263">
        <f t="shared" si="18"/>
        <v>37.911908646003262</v>
      </c>
      <c r="E49" s="263">
        <f t="shared" si="18"/>
        <v>62.088091353996731</v>
      </c>
      <c r="F49" s="263">
        <f t="shared" si="18"/>
        <v>62.120717781402931</v>
      </c>
      <c r="G49" s="263">
        <f t="shared" si="18"/>
        <v>37.879282218597069</v>
      </c>
      <c r="H49" s="263">
        <f t="shared" si="18"/>
        <v>49.298531810766718</v>
      </c>
      <c r="I49" s="263">
        <f t="shared" si="18"/>
        <v>19.347471451876018</v>
      </c>
      <c r="J49" s="265">
        <f t="shared" si="18"/>
        <v>31.35399673735726</v>
      </c>
      <c r="K49" s="148"/>
    </row>
    <row r="50" spans="1:13" ht="12" customHeight="1">
      <c r="A50" s="177" t="s">
        <v>24</v>
      </c>
      <c r="B50" s="263">
        <f t="shared" ref="B50:J50" si="19">B20/$K20*100</f>
        <v>46.560946925148905</v>
      </c>
      <c r="C50" s="263">
        <f t="shared" si="19"/>
        <v>53.439053074851095</v>
      </c>
      <c r="D50" s="263">
        <f t="shared" si="19"/>
        <v>24.500170719678287</v>
      </c>
      <c r="E50" s="263">
        <f t="shared" si="19"/>
        <v>75.499829280321705</v>
      </c>
      <c r="F50" s="263">
        <f t="shared" si="19"/>
        <v>58.34439849766683</v>
      </c>
      <c r="G50" s="263">
        <f t="shared" si="19"/>
        <v>41.65560150233317</v>
      </c>
      <c r="H50" s="263">
        <f t="shared" si="19"/>
        <v>33.601426457756361</v>
      </c>
      <c r="I50" s="263">
        <f t="shared" si="19"/>
        <v>15.846579915778293</v>
      </c>
      <c r="J50" s="265">
        <f t="shared" si="19"/>
        <v>50.55199362646534</v>
      </c>
      <c r="K50" s="148"/>
    </row>
    <row r="51" spans="1:13" ht="12" customHeight="1">
      <c r="A51" s="177" t="s">
        <v>28</v>
      </c>
      <c r="B51" s="263">
        <f t="shared" ref="B51:J51" si="20">B21/$K21*100</f>
        <v>50.891413542587358</v>
      </c>
      <c r="C51" s="263">
        <f t="shared" si="20"/>
        <v>49.108586457412642</v>
      </c>
      <c r="D51" s="263">
        <f t="shared" si="20"/>
        <v>14.999892211179858</v>
      </c>
      <c r="E51" s="263">
        <f t="shared" si="20"/>
        <v>85.000107788820145</v>
      </c>
      <c r="F51" s="263">
        <f t="shared" si="20"/>
        <v>39.739582210533122</v>
      </c>
      <c r="G51" s="263">
        <f t="shared" si="20"/>
        <v>60.260417789466878</v>
      </c>
      <c r="H51" s="263">
        <f t="shared" si="20"/>
        <v>17.97486364714252</v>
      </c>
      <c r="I51" s="263">
        <f t="shared" si="20"/>
        <v>9.8260288442882704</v>
      </c>
      <c r="J51" s="265">
        <f t="shared" si="20"/>
        <v>47.912130553818962</v>
      </c>
      <c r="K51" s="148"/>
    </row>
    <row r="52" spans="1:13" ht="12" customHeight="1">
      <c r="A52" s="177" t="s">
        <v>42</v>
      </c>
      <c r="B52" s="263">
        <f t="shared" ref="B52:J52" si="21">B22/$K22*100</f>
        <v>50.158025113180152</v>
      </c>
      <c r="C52" s="263">
        <f t="shared" si="21"/>
        <v>49.841974886819848</v>
      </c>
      <c r="D52" s="263">
        <f t="shared" si="21"/>
        <v>14.32191566299365</v>
      </c>
      <c r="E52" s="263">
        <f t="shared" si="21"/>
        <v>85.678084337006354</v>
      </c>
      <c r="F52" s="263">
        <f t="shared" si="21"/>
        <v>47.367671763332481</v>
      </c>
      <c r="G52" s="263">
        <f t="shared" si="21"/>
        <v>52.632328236667526</v>
      </c>
      <c r="H52" s="263">
        <f t="shared" si="21"/>
        <v>13.202927023718003</v>
      </c>
      <c r="I52" s="263">
        <f t="shared" si="21"/>
        <v>8.057857122519291</v>
      </c>
      <c r="J52" s="265">
        <f t="shared" si="21"/>
        <v>43.962301756783688</v>
      </c>
      <c r="K52" s="148"/>
    </row>
    <row r="53" spans="1:13" ht="12" customHeight="1">
      <c r="A53" s="177" t="s">
        <v>18</v>
      </c>
      <c r="B53" s="263">
        <f t="shared" ref="B53:J53" si="22">B23/$K23*100</f>
        <v>45.662897804164665</v>
      </c>
      <c r="C53" s="263">
        <f t="shared" si="22"/>
        <v>54.337102195835328</v>
      </c>
      <c r="D53" s="263">
        <f t="shared" si="22"/>
        <v>12.974200026192866</v>
      </c>
      <c r="E53" s="263">
        <f t="shared" si="22"/>
        <v>87.025799973807139</v>
      </c>
      <c r="F53" s="263">
        <f t="shared" si="22"/>
        <v>71.707338368184395</v>
      </c>
      <c r="G53" s="263">
        <f t="shared" si="22"/>
        <v>28.292661631815601</v>
      </c>
      <c r="H53" s="263">
        <f t="shared" si="22"/>
        <v>60.291613917143231</v>
      </c>
      <c r="I53" s="263">
        <f t="shared" si="22"/>
        <v>32.658139433360986</v>
      </c>
      <c r="J53" s="265">
        <f t="shared" si="22"/>
        <v>109.55166542978129</v>
      </c>
      <c r="K53" s="148"/>
    </row>
    <row r="54" spans="1:13" ht="12" customHeight="1">
      <c r="A54" s="177" t="s">
        <v>19</v>
      </c>
      <c r="B54" s="263">
        <f t="shared" ref="B54:J54" si="23">B24/$K24*100</f>
        <v>38.867422826041796</v>
      </c>
      <c r="C54" s="263">
        <f t="shared" si="23"/>
        <v>61.132577173958204</v>
      </c>
      <c r="D54" s="263">
        <f t="shared" si="23"/>
        <v>27.923885495866053</v>
      </c>
      <c r="E54" s="263">
        <f t="shared" si="23"/>
        <v>72.076114504133955</v>
      </c>
      <c r="F54" s="263">
        <f t="shared" si="23"/>
        <v>68.577838713698114</v>
      </c>
      <c r="G54" s="263">
        <f t="shared" si="23"/>
        <v>31.422161286301879</v>
      </c>
      <c r="H54" s="263">
        <f t="shared" si="23"/>
        <v>48.03689392995139</v>
      </c>
      <c r="I54" s="263">
        <f t="shared" si="23"/>
        <v>29.735344218704558</v>
      </c>
      <c r="J54" s="265">
        <f t="shared" si="23"/>
        <v>22.227761851344052</v>
      </c>
      <c r="K54" s="148"/>
    </row>
    <row r="55" spans="1:13" ht="12" customHeight="1">
      <c r="A55" s="177" t="s">
        <v>20</v>
      </c>
      <c r="B55" s="263">
        <f t="shared" ref="B55:J55" si="24">B25/$K25*100</f>
        <v>46.869918699186989</v>
      </c>
      <c r="C55" s="263">
        <f t="shared" si="24"/>
        <v>53.130081300813004</v>
      </c>
      <c r="D55" s="263">
        <f t="shared" si="24"/>
        <v>19.390243902439025</v>
      </c>
      <c r="E55" s="263">
        <f t="shared" si="24"/>
        <v>80.609756097560975</v>
      </c>
      <c r="F55" s="263">
        <f t="shared" si="24"/>
        <v>77.073170731707322</v>
      </c>
      <c r="G55" s="263">
        <f t="shared" si="24"/>
        <v>22.926829268292686</v>
      </c>
      <c r="H55" s="263">
        <f t="shared" si="24"/>
        <v>45.230352303523034</v>
      </c>
      <c r="I55" s="263">
        <f t="shared" si="24"/>
        <v>28.360433604336045</v>
      </c>
      <c r="J55" s="265">
        <f t="shared" si="24"/>
        <v>26.409214092140921</v>
      </c>
      <c r="K55" s="148"/>
    </row>
    <row r="56" spans="1:13" ht="12" customHeight="1">
      <c r="A56" s="177" t="s">
        <v>40</v>
      </c>
      <c r="B56" s="263">
        <f t="shared" ref="B56:J56" si="25">B26/$K26*100</f>
        <v>38.996914153994872</v>
      </c>
      <c r="C56" s="263">
        <f t="shared" si="25"/>
        <v>61.003085846005135</v>
      </c>
      <c r="D56" s="263">
        <f t="shared" si="25"/>
        <v>13.8714354760754</v>
      </c>
      <c r="E56" s="263">
        <f t="shared" si="25"/>
        <v>86.128564523924595</v>
      </c>
      <c r="F56" s="263">
        <f t="shared" si="25"/>
        <v>78.819199167193361</v>
      </c>
      <c r="G56" s="263">
        <f t="shared" si="25"/>
        <v>21.180800832806632</v>
      </c>
      <c r="H56" s="263">
        <f t="shared" si="25"/>
        <v>28.76528980927241</v>
      </c>
      <c r="I56" s="263">
        <f t="shared" si="25"/>
        <v>24.114213481057366</v>
      </c>
      <c r="J56" s="265">
        <f t="shared" si="25"/>
        <v>47.120496709670221</v>
      </c>
      <c r="K56" s="148"/>
    </row>
    <row r="57" spans="1:13" ht="12" customHeight="1">
      <c r="A57" s="177" t="s">
        <v>41</v>
      </c>
      <c r="B57" s="263">
        <f t="shared" ref="B57:J57" si="26">B27/$K27*100</f>
        <v>43.721828718609146</v>
      </c>
      <c r="C57" s="263">
        <f t="shared" si="26"/>
        <v>56.278171281390854</v>
      </c>
      <c r="D57" s="263">
        <f t="shared" si="26"/>
        <v>23.430457179652286</v>
      </c>
      <c r="E57" s="263">
        <f t="shared" si="26"/>
        <v>76.569542820347721</v>
      </c>
      <c r="F57" s="263">
        <f t="shared" si="26"/>
        <v>65.558596265292977</v>
      </c>
      <c r="G57" s="263">
        <f t="shared" si="26"/>
        <v>34.441403734707023</v>
      </c>
      <c r="H57" s="263">
        <f t="shared" si="26"/>
        <v>43.826464906632324</v>
      </c>
      <c r="I57" s="263">
        <f t="shared" si="26"/>
        <v>28.259819703799099</v>
      </c>
      <c r="J57" s="265">
        <f t="shared" si="26"/>
        <v>27.913715389568576</v>
      </c>
      <c r="K57" s="148"/>
    </row>
    <row r="58" spans="1:13" ht="12" customHeight="1">
      <c r="A58" s="177" t="s">
        <v>152</v>
      </c>
      <c r="B58" s="263">
        <f t="shared" ref="B58:J58" si="27">B28/$K28*100</f>
        <v>63.874034462269755</v>
      </c>
      <c r="C58" s="263">
        <f t="shared" si="27"/>
        <v>36.125965537730245</v>
      </c>
      <c r="D58" s="263">
        <f t="shared" si="27"/>
        <v>19.310754604872251</v>
      </c>
      <c r="E58" s="263">
        <f t="shared" si="27"/>
        <v>80.689245395127756</v>
      </c>
      <c r="F58" s="263">
        <f t="shared" si="27"/>
        <v>100</v>
      </c>
      <c r="G58" s="263">
        <f t="shared" si="27"/>
        <v>0</v>
      </c>
      <c r="H58" s="263">
        <f t="shared" si="27"/>
        <v>81.75876411170529</v>
      </c>
      <c r="I58" s="263">
        <f t="shared" si="27"/>
        <v>18.241235888294714</v>
      </c>
      <c r="J58" s="265">
        <f t="shared" si="27"/>
        <v>0</v>
      </c>
      <c r="K58" s="148"/>
    </row>
    <row r="59" spans="1:13" s="23" customFormat="1" ht="15" customHeight="1">
      <c r="A59" s="255" t="s">
        <v>21</v>
      </c>
      <c r="B59" s="394">
        <f t="shared" ref="B59:J59" si="28">B29/$K29*100</f>
        <v>49.119833052921017</v>
      </c>
      <c r="C59" s="394">
        <f t="shared" si="28"/>
        <v>50.880166947078983</v>
      </c>
      <c r="D59" s="394">
        <f t="shared" si="28"/>
        <v>20.117059587484679</v>
      </c>
      <c r="E59" s="394">
        <f t="shared" si="28"/>
        <v>79.882940412515325</v>
      </c>
      <c r="F59" s="394">
        <f t="shared" si="28"/>
        <v>62.625927858183786</v>
      </c>
      <c r="G59" s="394">
        <f t="shared" si="28"/>
        <v>37.374072141816214</v>
      </c>
      <c r="H59" s="394">
        <f t="shared" si="28"/>
        <v>31.769420204592631</v>
      </c>
      <c r="I59" s="394">
        <f t="shared" si="28"/>
        <v>20.65066228578587</v>
      </c>
      <c r="J59" s="393">
        <f t="shared" si="28"/>
        <v>47.579917509621502</v>
      </c>
      <c r="K59" s="160"/>
      <c r="L59" s="436"/>
      <c r="M59" s="436"/>
    </row>
    <row r="60" spans="1:13" s="23" customFormat="1" ht="15" customHeight="1">
      <c r="A60" s="232" t="s">
        <v>38</v>
      </c>
      <c r="B60" s="394">
        <f t="shared" ref="B60:J60" si="29">B30/$K30*100</f>
        <v>51.264016819115518</v>
      </c>
      <c r="C60" s="394">
        <f t="shared" si="29"/>
        <v>48.735983180884482</v>
      </c>
      <c r="D60" s="394">
        <f t="shared" si="29"/>
        <v>38.482693073771067</v>
      </c>
      <c r="E60" s="394">
        <f t="shared" si="29"/>
        <v>61.517306926228933</v>
      </c>
      <c r="F60" s="394">
        <f t="shared" si="29"/>
        <v>21.400437300419238</v>
      </c>
      <c r="G60" s="394">
        <f t="shared" si="29"/>
        <v>78.599562699580758</v>
      </c>
      <c r="H60" s="394">
        <f t="shared" si="29"/>
        <v>41.688751576044886</v>
      </c>
      <c r="I60" s="394">
        <f t="shared" si="29"/>
        <v>28.516453417599696</v>
      </c>
      <c r="J60" s="393">
        <f t="shared" si="29"/>
        <v>29.794795006355418</v>
      </c>
      <c r="K60" s="160"/>
      <c r="L60" s="436"/>
      <c r="M60" s="436"/>
    </row>
    <row r="61" spans="1:13" s="23" customFormat="1" ht="15" customHeight="1">
      <c r="A61" s="232" t="s">
        <v>39</v>
      </c>
      <c r="B61" s="394">
        <f t="shared" ref="B61:J62" si="30">B31/$K31*100</f>
        <v>49.330951656467533</v>
      </c>
      <c r="C61" s="394">
        <f t="shared" si="30"/>
        <v>50.669048343532474</v>
      </c>
      <c r="D61" s="394">
        <f t="shared" si="30"/>
        <v>35.171056239880691</v>
      </c>
      <c r="E61" s="394">
        <f t="shared" si="30"/>
        <v>64.828943760119301</v>
      </c>
      <c r="F61" s="394">
        <f t="shared" si="30"/>
        <v>32.471853763537808</v>
      </c>
      <c r="G61" s="394">
        <f t="shared" si="30"/>
        <v>67.528146236462192</v>
      </c>
      <c r="H61" s="394">
        <f t="shared" si="30"/>
        <v>46.058493833560604</v>
      </c>
      <c r="I61" s="394">
        <f t="shared" si="30"/>
        <v>28.437935529434743</v>
      </c>
      <c r="J61" s="393">
        <f t="shared" si="30"/>
        <v>25.503570637004646</v>
      </c>
      <c r="K61" s="161"/>
      <c r="L61" s="436"/>
      <c r="M61" s="436"/>
    </row>
    <row r="62" spans="1:13" s="23" customFormat="1" ht="15" customHeight="1">
      <c r="A62" s="257" t="s">
        <v>71</v>
      </c>
      <c r="B62" s="394">
        <f t="shared" ref="B62:J62" si="31">B32/$K32*100</f>
        <v>50.419317639179773</v>
      </c>
      <c r="C62" s="394">
        <f t="shared" si="31"/>
        <v>49.580682360820227</v>
      </c>
      <c r="D62" s="394">
        <f t="shared" si="31"/>
        <v>34.740800770375415</v>
      </c>
      <c r="E62" s="394">
        <f t="shared" si="31"/>
        <v>65.259199229624571</v>
      </c>
      <c r="F62" s="394">
        <f t="shared" si="31"/>
        <v>30.759264616427146</v>
      </c>
      <c r="G62" s="394">
        <f t="shared" si="31"/>
        <v>69.240735383572854</v>
      </c>
      <c r="H62" s="394">
        <f t="shared" si="30"/>
        <v>41.291864891051716</v>
      </c>
      <c r="I62" s="394">
        <f t="shared" si="30"/>
        <v>27.267188308047135</v>
      </c>
      <c r="J62" s="393">
        <f t="shared" si="30"/>
        <v>31.440946800901148</v>
      </c>
      <c r="K62" s="148"/>
      <c r="L62" s="436"/>
      <c r="M62" s="436"/>
    </row>
    <row r="63" spans="1:13" s="126" customFormat="1" ht="18" customHeight="1">
      <c r="A63" s="578" t="s">
        <v>154</v>
      </c>
      <c r="B63" s="578"/>
      <c r="C63" s="578"/>
      <c r="D63" s="578"/>
      <c r="E63" s="578"/>
      <c r="F63" s="578"/>
      <c r="G63" s="578"/>
      <c r="H63" s="578"/>
      <c r="I63" s="578"/>
      <c r="J63" s="578"/>
      <c r="K63" s="144"/>
    </row>
    <row r="64" spans="1:13" s="70" customFormat="1" ht="9" customHeight="1">
      <c r="A64" s="162" t="s">
        <v>167</v>
      </c>
      <c r="B64" s="162"/>
      <c r="C64" s="162"/>
      <c r="D64" s="162"/>
      <c r="E64" s="162"/>
      <c r="F64" s="162"/>
      <c r="G64" s="162"/>
      <c r="H64" s="162"/>
      <c r="I64" s="162"/>
      <c r="J64" s="162"/>
      <c r="K64" s="162"/>
      <c r="L64" s="77"/>
      <c r="M64" s="77"/>
    </row>
    <row r="65" spans="1:11" ht="11.25" customHeight="1">
      <c r="A65" s="48"/>
      <c r="B65" s="48"/>
      <c r="C65" s="48"/>
      <c r="D65" s="48"/>
      <c r="E65" s="48"/>
      <c r="F65" s="48"/>
      <c r="G65" s="48"/>
      <c r="H65" s="48"/>
      <c r="I65" s="48"/>
      <c r="J65" s="48"/>
      <c r="K65" s="48"/>
    </row>
  </sheetData>
  <mergeCells count="13">
    <mergeCell ref="A63:J63"/>
    <mergeCell ref="A34:K34"/>
    <mergeCell ref="A37:A38"/>
    <mergeCell ref="B37:C37"/>
    <mergeCell ref="D37:E37"/>
    <mergeCell ref="F37:G37"/>
    <mergeCell ref="H37:J37"/>
    <mergeCell ref="K7:K8"/>
    <mergeCell ref="A7:A8"/>
    <mergeCell ref="B7:C7"/>
    <mergeCell ref="D7:E7"/>
    <mergeCell ref="F7:G7"/>
    <mergeCell ref="H7:J7"/>
  </mergeCells>
  <hyperlinks>
    <hyperlink ref="K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topLeftCell="A19" zoomScaleNormal="100" zoomScaleSheetLayoutView="80" workbookViewId="0">
      <selection activeCell="B3" sqref="B3:H6"/>
    </sheetView>
  </sheetViews>
  <sheetFormatPr baseColWidth="10" defaultColWidth="10.28515625" defaultRowHeight="11.25"/>
  <cols>
    <col min="1" max="1" width="23" style="5" customWidth="1"/>
    <col min="2" max="15" width="8" style="5" customWidth="1"/>
    <col min="16" max="16" width="7.42578125" style="5" customWidth="1"/>
    <col min="17" max="16384" width="10.28515625" style="5"/>
  </cols>
  <sheetData>
    <row r="1" spans="1:17" ht="23.25">
      <c r="A1" s="71" t="s">
        <v>109</v>
      </c>
      <c r="P1" s="69" t="s">
        <v>107</v>
      </c>
    </row>
    <row r="2" spans="1:17" ht="3" customHeight="1"/>
    <row r="3" spans="1:17" s="408" customFormat="1" ht="15.75" customHeight="1">
      <c r="A3" s="82" t="s">
        <v>119</v>
      </c>
      <c r="Q3" s="48"/>
    </row>
    <row r="4" spans="1:17" s="408" customFormat="1" ht="4.5" customHeight="1">
      <c r="A4" s="82"/>
      <c r="Q4" s="48"/>
    </row>
    <row r="5" spans="1:17" ht="19.5" customHeight="1">
      <c r="A5" s="169" t="s">
        <v>192</v>
      </c>
      <c r="B5" s="169"/>
      <c r="C5" s="169"/>
      <c r="D5" s="169"/>
      <c r="E5" s="169"/>
      <c r="F5" s="169"/>
      <c r="G5" s="169"/>
      <c r="H5" s="169"/>
      <c r="I5" s="169"/>
      <c r="J5" s="169"/>
      <c r="K5" s="169"/>
      <c r="L5" s="169"/>
      <c r="M5" s="169"/>
      <c r="N5" s="133"/>
      <c r="O5" s="133"/>
      <c r="P5" s="133"/>
    </row>
    <row r="6" spans="1:17" ht="4.5" customHeight="1">
      <c r="A6" s="132"/>
      <c r="B6" s="132"/>
      <c r="C6" s="132"/>
      <c r="D6" s="132"/>
      <c r="E6" s="132"/>
      <c r="F6" s="132"/>
      <c r="G6" s="18"/>
      <c r="H6" s="18"/>
      <c r="I6" s="18"/>
      <c r="J6" s="18"/>
      <c r="K6" s="18"/>
      <c r="L6" s="18"/>
      <c r="M6" s="18"/>
      <c r="N6" s="18"/>
      <c r="O6" s="18"/>
      <c r="P6" s="18"/>
    </row>
    <row r="7" spans="1:17" s="19" customFormat="1" ht="12.75" customHeight="1">
      <c r="A7" s="593" t="s">
        <v>8</v>
      </c>
      <c r="B7" s="591">
        <v>1992</v>
      </c>
      <c r="C7" s="591">
        <v>1993</v>
      </c>
      <c r="D7" s="591">
        <v>1994</v>
      </c>
      <c r="E7" s="591">
        <v>1995</v>
      </c>
      <c r="F7" s="591">
        <v>1996</v>
      </c>
      <c r="G7" s="588">
        <v>1997</v>
      </c>
      <c r="H7" s="588">
        <v>1998</v>
      </c>
      <c r="I7" s="588">
        <v>1999</v>
      </c>
      <c r="J7" s="588">
        <v>2000</v>
      </c>
      <c r="K7" s="588">
        <v>2001</v>
      </c>
      <c r="L7" s="588">
        <v>2002</v>
      </c>
      <c r="M7" s="588">
        <v>2003</v>
      </c>
      <c r="N7" s="588">
        <v>2004</v>
      </c>
      <c r="O7" s="598">
        <v>2005</v>
      </c>
      <c r="P7" s="595">
        <v>2006</v>
      </c>
    </row>
    <row r="8" spans="1:17" s="19" customFormat="1" ht="12.75" customHeight="1">
      <c r="A8" s="594"/>
      <c r="B8" s="592"/>
      <c r="C8" s="592"/>
      <c r="D8" s="592"/>
      <c r="E8" s="592"/>
      <c r="F8" s="592"/>
      <c r="G8" s="589"/>
      <c r="H8" s="589"/>
      <c r="I8" s="589"/>
      <c r="J8" s="589"/>
      <c r="K8" s="589"/>
      <c r="L8" s="589"/>
      <c r="M8" s="589"/>
      <c r="N8" s="589"/>
      <c r="O8" s="599"/>
      <c r="P8" s="596"/>
    </row>
    <row r="9" spans="1:17" ht="12" customHeight="1">
      <c r="A9" s="177" t="s">
        <v>9</v>
      </c>
      <c r="B9" s="260">
        <v>2506</v>
      </c>
      <c r="C9" s="260">
        <v>2528</v>
      </c>
      <c r="D9" s="260">
        <v>2485</v>
      </c>
      <c r="E9" s="260">
        <v>2492</v>
      </c>
      <c r="F9" s="260">
        <v>2504</v>
      </c>
      <c r="G9" s="267">
        <v>2484</v>
      </c>
      <c r="H9" s="267">
        <v>2503</v>
      </c>
      <c r="I9" s="267">
        <v>2517</v>
      </c>
      <c r="J9" s="267">
        <v>2553</v>
      </c>
      <c r="K9" s="267">
        <v>2589</v>
      </c>
      <c r="L9" s="267">
        <v>2560</v>
      </c>
      <c r="M9" s="267">
        <v>2518</v>
      </c>
      <c r="N9" s="267">
        <v>2627</v>
      </c>
      <c r="O9" s="268">
        <v>2573</v>
      </c>
      <c r="P9" s="295">
        <v>2530</v>
      </c>
    </row>
    <row r="10" spans="1:17" ht="12" customHeight="1">
      <c r="A10" s="177" t="s">
        <v>10</v>
      </c>
      <c r="B10" s="260">
        <v>849</v>
      </c>
      <c r="C10" s="260">
        <v>862</v>
      </c>
      <c r="D10" s="260">
        <v>857</v>
      </c>
      <c r="E10" s="260">
        <v>841</v>
      </c>
      <c r="F10" s="260">
        <v>833</v>
      </c>
      <c r="G10" s="267">
        <v>802</v>
      </c>
      <c r="H10" s="267">
        <v>812</v>
      </c>
      <c r="I10" s="267">
        <v>826</v>
      </c>
      <c r="J10" s="267">
        <v>850</v>
      </c>
      <c r="K10" s="267">
        <v>868</v>
      </c>
      <c r="L10" s="267">
        <v>842</v>
      </c>
      <c r="M10" s="267">
        <v>819</v>
      </c>
      <c r="N10" s="267">
        <v>816</v>
      </c>
      <c r="O10" s="268">
        <v>804</v>
      </c>
      <c r="P10" s="295">
        <v>825</v>
      </c>
    </row>
    <row r="11" spans="1:17" ht="12" customHeight="1">
      <c r="A11" s="177" t="s">
        <v>23</v>
      </c>
      <c r="B11" s="260">
        <v>441</v>
      </c>
      <c r="C11" s="260">
        <v>437</v>
      </c>
      <c r="D11" s="260">
        <v>439</v>
      </c>
      <c r="E11" s="260">
        <v>443</v>
      </c>
      <c r="F11" s="260">
        <v>430</v>
      </c>
      <c r="G11" s="267">
        <v>429</v>
      </c>
      <c r="H11" s="267">
        <v>450</v>
      </c>
      <c r="I11" s="267">
        <v>443</v>
      </c>
      <c r="J11" s="267">
        <v>466</v>
      </c>
      <c r="K11" s="267">
        <v>469</v>
      </c>
      <c r="L11" s="267">
        <v>450</v>
      </c>
      <c r="M11" s="267">
        <v>435</v>
      </c>
      <c r="N11" s="267">
        <v>460</v>
      </c>
      <c r="O11" s="268">
        <v>441</v>
      </c>
      <c r="P11" s="295">
        <v>453</v>
      </c>
    </row>
    <row r="12" spans="1:17" ht="12" customHeight="1">
      <c r="A12" s="177" t="s">
        <v>11</v>
      </c>
      <c r="B12" s="260">
        <v>9390</v>
      </c>
      <c r="C12" s="260">
        <v>9189</v>
      </c>
      <c r="D12" s="260">
        <v>9070</v>
      </c>
      <c r="E12" s="260">
        <v>9055</v>
      </c>
      <c r="F12" s="260">
        <v>9022</v>
      </c>
      <c r="G12" s="267">
        <v>8977</v>
      </c>
      <c r="H12" s="267">
        <v>9098</v>
      </c>
      <c r="I12" s="267">
        <v>9166</v>
      </c>
      <c r="J12" s="267">
        <v>9209</v>
      </c>
      <c r="K12" s="267">
        <v>9332</v>
      </c>
      <c r="L12" s="267">
        <v>9330</v>
      </c>
      <c r="M12" s="267">
        <v>9282</v>
      </c>
      <c r="N12" s="267">
        <v>9436</v>
      </c>
      <c r="O12" s="268">
        <v>9127</v>
      </c>
      <c r="P12" s="295">
        <v>9294</v>
      </c>
    </row>
    <row r="13" spans="1:17" ht="12" customHeight="1">
      <c r="A13" s="177" t="s">
        <v>12</v>
      </c>
      <c r="B13" s="260">
        <v>1468</v>
      </c>
      <c r="C13" s="260">
        <v>1482</v>
      </c>
      <c r="D13" s="260">
        <v>1462</v>
      </c>
      <c r="E13" s="260">
        <v>1432</v>
      </c>
      <c r="F13" s="260">
        <v>1445</v>
      </c>
      <c r="G13" s="267">
        <v>1402</v>
      </c>
      <c r="H13" s="267">
        <v>1440</v>
      </c>
      <c r="I13" s="267">
        <v>1410</v>
      </c>
      <c r="J13" s="267">
        <v>1412</v>
      </c>
      <c r="K13" s="267">
        <v>1392</v>
      </c>
      <c r="L13" s="267">
        <v>1395</v>
      </c>
      <c r="M13" s="267">
        <v>1405</v>
      </c>
      <c r="N13" s="267">
        <v>1413</v>
      </c>
      <c r="O13" s="268">
        <v>1416</v>
      </c>
      <c r="P13" s="295">
        <v>1467</v>
      </c>
    </row>
    <row r="14" spans="1:17" ht="12" customHeight="1">
      <c r="A14" s="177" t="s">
        <v>13</v>
      </c>
      <c r="B14" s="260">
        <v>712</v>
      </c>
      <c r="C14" s="260">
        <v>720</v>
      </c>
      <c r="D14" s="260">
        <v>737</v>
      </c>
      <c r="E14" s="260">
        <v>721</v>
      </c>
      <c r="F14" s="260">
        <v>725</v>
      </c>
      <c r="G14" s="267">
        <v>683</v>
      </c>
      <c r="H14" s="267">
        <v>696</v>
      </c>
      <c r="I14" s="267">
        <v>713</v>
      </c>
      <c r="J14" s="267">
        <v>717</v>
      </c>
      <c r="K14" s="267">
        <v>744</v>
      </c>
      <c r="L14" s="267">
        <v>723</v>
      </c>
      <c r="M14" s="267">
        <v>734</v>
      </c>
      <c r="N14" s="267">
        <v>708</v>
      </c>
      <c r="O14" s="268">
        <v>704</v>
      </c>
      <c r="P14" s="295">
        <v>728</v>
      </c>
    </row>
    <row r="15" spans="1:17" ht="12" customHeight="1">
      <c r="A15" s="177" t="s">
        <v>146</v>
      </c>
      <c r="B15" s="260">
        <v>1201</v>
      </c>
      <c r="C15" s="260">
        <v>1189</v>
      </c>
      <c r="D15" s="260">
        <v>1166</v>
      </c>
      <c r="E15" s="260">
        <v>1175</v>
      </c>
      <c r="F15" s="260">
        <v>1199</v>
      </c>
      <c r="G15" s="267">
        <v>1166</v>
      </c>
      <c r="H15" s="267">
        <v>1179</v>
      </c>
      <c r="I15" s="267">
        <v>1180</v>
      </c>
      <c r="J15" s="267">
        <v>1190</v>
      </c>
      <c r="K15" s="267">
        <v>1203</v>
      </c>
      <c r="L15" s="267">
        <v>1215</v>
      </c>
      <c r="M15" s="267">
        <v>1168</v>
      </c>
      <c r="N15" s="267">
        <v>1129</v>
      </c>
      <c r="O15" s="268">
        <v>1096</v>
      </c>
      <c r="P15" s="295">
        <v>1137</v>
      </c>
    </row>
    <row r="16" spans="1:17" ht="12" customHeight="1">
      <c r="A16" s="177" t="s">
        <v>15</v>
      </c>
      <c r="B16" s="260">
        <v>388</v>
      </c>
      <c r="C16" s="260">
        <v>398</v>
      </c>
      <c r="D16" s="260">
        <v>411</v>
      </c>
      <c r="E16" s="260">
        <v>407</v>
      </c>
      <c r="F16" s="260">
        <v>403</v>
      </c>
      <c r="G16" s="267">
        <v>395</v>
      </c>
      <c r="H16" s="267">
        <v>391</v>
      </c>
      <c r="I16" s="267">
        <v>392</v>
      </c>
      <c r="J16" s="267">
        <v>396</v>
      </c>
      <c r="K16" s="267">
        <v>385</v>
      </c>
      <c r="L16" s="267">
        <v>383</v>
      </c>
      <c r="M16" s="267">
        <v>390</v>
      </c>
      <c r="N16" s="267">
        <v>382</v>
      </c>
      <c r="O16" s="268">
        <v>381</v>
      </c>
      <c r="P16" s="295">
        <v>375</v>
      </c>
    </row>
    <row r="17" spans="1:16" ht="12" customHeight="1">
      <c r="A17" s="177" t="s">
        <v>5</v>
      </c>
      <c r="B17" s="260">
        <v>3388</v>
      </c>
      <c r="C17" s="260">
        <v>3292</v>
      </c>
      <c r="D17" s="260">
        <v>3203</v>
      </c>
      <c r="E17" s="260">
        <v>3147</v>
      </c>
      <c r="F17" s="260">
        <v>3125</v>
      </c>
      <c r="G17" s="267">
        <v>3134</v>
      </c>
      <c r="H17" s="267">
        <v>3210</v>
      </c>
      <c r="I17" s="267">
        <v>3167</v>
      </c>
      <c r="J17" s="267">
        <v>3284</v>
      </c>
      <c r="K17" s="267">
        <v>3215</v>
      </c>
      <c r="L17" s="267">
        <v>3185</v>
      </c>
      <c r="M17" s="267">
        <v>3211</v>
      </c>
      <c r="N17" s="267">
        <v>3281</v>
      </c>
      <c r="O17" s="268">
        <v>3461</v>
      </c>
      <c r="P17" s="295">
        <v>3627</v>
      </c>
    </row>
    <row r="18" spans="1:16" ht="12" customHeight="1">
      <c r="A18" s="177" t="s">
        <v>16</v>
      </c>
      <c r="B18" s="260">
        <v>847</v>
      </c>
      <c r="C18" s="260">
        <v>858</v>
      </c>
      <c r="D18" s="260">
        <v>832</v>
      </c>
      <c r="E18" s="260">
        <v>811</v>
      </c>
      <c r="F18" s="260">
        <v>817</v>
      </c>
      <c r="G18" s="267">
        <v>825</v>
      </c>
      <c r="H18" s="267">
        <v>845</v>
      </c>
      <c r="I18" s="267">
        <v>842</v>
      </c>
      <c r="J18" s="267">
        <v>854</v>
      </c>
      <c r="K18" s="267">
        <v>857</v>
      </c>
      <c r="L18" s="267">
        <v>847</v>
      </c>
      <c r="M18" s="267">
        <v>818</v>
      </c>
      <c r="N18" s="267">
        <v>836</v>
      </c>
      <c r="O18" s="268">
        <v>798</v>
      </c>
      <c r="P18" s="295">
        <v>823</v>
      </c>
    </row>
    <row r="19" spans="1:16" ht="12" customHeight="1">
      <c r="A19" s="177" t="s">
        <v>17</v>
      </c>
      <c r="B19" s="260">
        <v>406</v>
      </c>
      <c r="C19" s="260">
        <v>423</v>
      </c>
      <c r="D19" s="260">
        <v>403</v>
      </c>
      <c r="E19" s="260">
        <v>377</v>
      </c>
      <c r="F19" s="260">
        <v>366</v>
      </c>
      <c r="G19" s="267">
        <v>346</v>
      </c>
      <c r="H19" s="267">
        <v>342</v>
      </c>
      <c r="I19" s="267">
        <v>354</v>
      </c>
      <c r="J19" s="267">
        <v>352</v>
      </c>
      <c r="K19" s="267">
        <v>351</v>
      </c>
      <c r="L19" s="267">
        <v>331</v>
      </c>
      <c r="M19" s="267">
        <v>326</v>
      </c>
      <c r="N19" s="267">
        <v>330</v>
      </c>
      <c r="O19" s="268">
        <v>317</v>
      </c>
      <c r="P19" s="295">
        <v>347</v>
      </c>
    </row>
    <row r="20" spans="1:16" ht="12" customHeight="1">
      <c r="A20" s="177" t="s">
        <v>24</v>
      </c>
      <c r="B20" s="260">
        <v>1435</v>
      </c>
      <c r="C20" s="260">
        <v>1417</v>
      </c>
      <c r="D20" s="260">
        <v>1411</v>
      </c>
      <c r="E20" s="260">
        <v>1391</v>
      </c>
      <c r="F20" s="260">
        <v>1405</v>
      </c>
      <c r="G20" s="267">
        <v>1410</v>
      </c>
      <c r="H20" s="267">
        <v>1431</v>
      </c>
      <c r="I20" s="267">
        <v>1417</v>
      </c>
      <c r="J20" s="267">
        <v>1405</v>
      </c>
      <c r="K20" s="267">
        <v>1449</v>
      </c>
      <c r="L20" s="267">
        <v>1476</v>
      </c>
      <c r="M20" s="267">
        <v>1417</v>
      </c>
      <c r="N20" s="267">
        <v>1466</v>
      </c>
      <c r="O20" s="268">
        <v>1467</v>
      </c>
      <c r="P20" s="295">
        <v>1438</v>
      </c>
    </row>
    <row r="21" spans="1:16" ht="12" customHeight="1">
      <c r="A21" s="177" t="s">
        <v>28</v>
      </c>
      <c r="B21" s="260">
        <v>1519</v>
      </c>
      <c r="C21" s="260">
        <v>1467</v>
      </c>
      <c r="D21" s="260">
        <v>1459</v>
      </c>
      <c r="E21" s="260">
        <v>1460</v>
      </c>
      <c r="F21" s="260">
        <v>1446</v>
      </c>
      <c r="G21" s="267">
        <v>1469</v>
      </c>
      <c r="H21" s="267">
        <v>1496</v>
      </c>
      <c r="I21" s="267">
        <v>1493</v>
      </c>
      <c r="J21" s="267">
        <v>1483</v>
      </c>
      <c r="K21" s="267">
        <v>1489</v>
      </c>
      <c r="L21" s="267">
        <v>1453</v>
      </c>
      <c r="M21" s="267">
        <v>1469</v>
      </c>
      <c r="N21" s="267">
        <v>1476</v>
      </c>
      <c r="O21" s="268">
        <v>1421</v>
      </c>
      <c r="P21" s="295">
        <v>1446</v>
      </c>
    </row>
    <row r="22" spans="1:16" ht="12" customHeight="1">
      <c r="A22" s="177" t="s">
        <v>42</v>
      </c>
      <c r="B22" s="260">
        <v>811</v>
      </c>
      <c r="C22" s="260">
        <v>765</v>
      </c>
      <c r="D22" s="260">
        <v>734</v>
      </c>
      <c r="E22" s="260">
        <v>724</v>
      </c>
      <c r="F22" s="260">
        <v>712</v>
      </c>
      <c r="G22" s="267">
        <v>727</v>
      </c>
      <c r="H22" s="267">
        <v>722</v>
      </c>
      <c r="I22" s="267">
        <v>694</v>
      </c>
      <c r="J22" s="267">
        <v>719</v>
      </c>
      <c r="K22" s="267">
        <v>721</v>
      </c>
      <c r="L22" s="267">
        <v>704</v>
      </c>
      <c r="M22" s="267">
        <v>712</v>
      </c>
      <c r="N22" s="267">
        <v>716</v>
      </c>
      <c r="O22" s="268">
        <v>706</v>
      </c>
      <c r="P22" s="295">
        <v>732</v>
      </c>
    </row>
    <row r="23" spans="1:16" ht="12" customHeight="1">
      <c r="A23" s="177" t="s">
        <v>18</v>
      </c>
      <c r="B23" s="260">
        <v>2454</v>
      </c>
      <c r="C23" s="260">
        <v>2451</v>
      </c>
      <c r="D23" s="260">
        <v>2411</v>
      </c>
      <c r="E23" s="260">
        <v>2387</v>
      </c>
      <c r="F23" s="260">
        <v>2491</v>
      </c>
      <c r="G23" s="267">
        <v>2460</v>
      </c>
      <c r="H23" s="267">
        <v>2453</v>
      </c>
      <c r="I23" s="267">
        <v>2453</v>
      </c>
      <c r="J23" s="267">
        <v>2439</v>
      </c>
      <c r="K23" s="267">
        <v>2527</v>
      </c>
      <c r="L23" s="267">
        <v>2494</v>
      </c>
      <c r="M23" s="267">
        <v>2454</v>
      </c>
      <c r="N23" s="267">
        <v>2507</v>
      </c>
      <c r="O23" s="268">
        <v>2494</v>
      </c>
      <c r="P23" s="295">
        <v>2521</v>
      </c>
    </row>
    <row r="24" spans="1:16" ht="12" customHeight="1">
      <c r="A24" s="177" t="s">
        <v>19</v>
      </c>
      <c r="B24" s="260">
        <v>2720</v>
      </c>
      <c r="C24" s="260">
        <v>2671</v>
      </c>
      <c r="D24" s="260">
        <v>2712</v>
      </c>
      <c r="E24" s="260">
        <v>2653</v>
      </c>
      <c r="F24" s="260">
        <v>2606</v>
      </c>
      <c r="G24" s="267">
        <v>2610</v>
      </c>
      <c r="H24" s="267">
        <v>2601</v>
      </c>
      <c r="I24" s="267">
        <v>2602</v>
      </c>
      <c r="J24" s="267">
        <v>2661</v>
      </c>
      <c r="K24" s="267">
        <v>2673</v>
      </c>
      <c r="L24" s="267">
        <v>2621</v>
      </c>
      <c r="M24" s="267">
        <v>2559</v>
      </c>
      <c r="N24" s="267">
        <v>2629</v>
      </c>
      <c r="O24" s="268">
        <v>2572</v>
      </c>
      <c r="P24" s="295">
        <v>2583</v>
      </c>
    </row>
    <row r="25" spans="1:16" ht="12" customHeight="1">
      <c r="A25" s="177" t="s">
        <v>147</v>
      </c>
      <c r="B25" s="260">
        <v>622</v>
      </c>
      <c r="C25" s="260">
        <v>630</v>
      </c>
      <c r="D25" s="260">
        <v>638</v>
      </c>
      <c r="E25" s="260">
        <v>638</v>
      </c>
      <c r="F25" s="260">
        <v>626</v>
      </c>
      <c r="G25" s="267">
        <v>624</v>
      </c>
      <c r="H25" s="267">
        <v>649</v>
      </c>
      <c r="I25" s="267">
        <v>640</v>
      </c>
      <c r="J25" s="267">
        <v>655</v>
      </c>
      <c r="K25" s="267">
        <v>672</v>
      </c>
      <c r="L25" s="267">
        <v>646</v>
      </c>
      <c r="M25" s="267">
        <v>628</v>
      </c>
      <c r="N25" s="267">
        <v>626</v>
      </c>
      <c r="O25" s="268">
        <v>595</v>
      </c>
      <c r="P25" s="295">
        <v>618</v>
      </c>
    </row>
    <row r="26" spans="1:16" ht="12" customHeight="1">
      <c r="A26" s="177" t="s">
        <v>40</v>
      </c>
      <c r="B26" s="260">
        <v>1414</v>
      </c>
      <c r="C26" s="260">
        <v>1426</v>
      </c>
      <c r="D26" s="260">
        <v>1492</v>
      </c>
      <c r="E26" s="260">
        <v>1492</v>
      </c>
      <c r="F26" s="260">
        <v>1516</v>
      </c>
      <c r="G26" s="267">
        <v>1555</v>
      </c>
      <c r="H26" s="267">
        <v>1512</v>
      </c>
      <c r="I26" s="267">
        <v>1526</v>
      </c>
      <c r="J26" s="267">
        <v>1522</v>
      </c>
      <c r="K26" s="267">
        <v>1557</v>
      </c>
      <c r="L26" s="267">
        <v>1549</v>
      </c>
      <c r="M26" s="267">
        <v>1511</v>
      </c>
      <c r="N26" s="267">
        <v>1507</v>
      </c>
      <c r="O26" s="268">
        <v>1464</v>
      </c>
      <c r="P26" s="295">
        <v>1468</v>
      </c>
    </row>
    <row r="27" spans="1:16" ht="12" customHeight="1">
      <c r="A27" s="177" t="s">
        <v>41</v>
      </c>
      <c r="B27" s="260">
        <v>1174</v>
      </c>
      <c r="C27" s="260">
        <v>1169</v>
      </c>
      <c r="D27" s="260">
        <v>1163</v>
      </c>
      <c r="E27" s="260">
        <v>1159</v>
      </c>
      <c r="F27" s="260">
        <v>1176</v>
      </c>
      <c r="G27" s="267">
        <v>1161</v>
      </c>
      <c r="H27" s="267">
        <v>1165</v>
      </c>
      <c r="I27" s="267">
        <v>1205</v>
      </c>
      <c r="J27" s="267">
        <v>1205</v>
      </c>
      <c r="K27" s="267">
        <v>1188</v>
      </c>
      <c r="L27" s="267">
        <v>1145</v>
      </c>
      <c r="M27" s="267">
        <v>1122</v>
      </c>
      <c r="N27" s="267">
        <v>1119</v>
      </c>
      <c r="O27" s="268">
        <v>1097</v>
      </c>
      <c r="P27" s="295">
        <v>1100</v>
      </c>
    </row>
    <row r="28" spans="1:16" ht="12" customHeight="1">
      <c r="A28" s="177" t="s">
        <v>152</v>
      </c>
      <c r="B28" s="260" t="s">
        <v>153</v>
      </c>
      <c r="C28" s="260" t="s">
        <v>153</v>
      </c>
      <c r="D28" s="260" t="s">
        <v>153</v>
      </c>
      <c r="E28" s="260" t="s">
        <v>153</v>
      </c>
      <c r="F28" s="260" t="s">
        <v>153</v>
      </c>
      <c r="G28" s="267" t="s">
        <v>153</v>
      </c>
      <c r="H28" s="267" t="s">
        <v>153</v>
      </c>
      <c r="I28" s="267" t="s">
        <v>153</v>
      </c>
      <c r="J28" s="267" t="s">
        <v>153</v>
      </c>
      <c r="K28" s="267" t="s">
        <v>153</v>
      </c>
      <c r="L28" s="267" t="s">
        <v>153</v>
      </c>
      <c r="M28" s="267" t="s">
        <v>153</v>
      </c>
      <c r="N28" s="267" t="s">
        <v>153</v>
      </c>
      <c r="O28" s="268" t="s">
        <v>153</v>
      </c>
      <c r="P28" s="295" t="s">
        <v>153</v>
      </c>
    </row>
    <row r="29" spans="1:16" ht="15" customHeight="1">
      <c r="A29" s="232" t="s">
        <v>21</v>
      </c>
      <c r="B29" s="262">
        <v>33745</v>
      </c>
      <c r="C29" s="262">
        <v>33374</v>
      </c>
      <c r="D29" s="262">
        <v>33085</v>
      </c>
      <c r="E29" s="262">
        <v>32805</v>
      </c>
      <c r="F29" s="262">
        <v>32847</v>
      </c>
      <c r="G29" s="269">
        <v>32659</v>
      </c>
      <c r="H29" s="269">
        <v>32995</v>
      </c>
      <c r="I29" s="269">
        <v>32995</v>
      </c>
      <c r="J29" s="269">
        <v>33372</v>
      </c>
      <c r="K29" s="269">
        <v>33681</v>
      </c>
      <c r="L29" s="269">
        <v>33349</v>
      </c>
      <c r="M29" s="269">
        <v>32978</v>
      </c>
      <c r="N29" s="269">
        <v>33464</v>
      </c>
      <c r="O29" s="270">
        <v>32934</v>
      </c>
      <c r="P29" s="296">
        <v>33512</v>
      </c>
    </row>
    <row r="30" spans="1:16" ht="15" customHeight="1">
      <c r="A30" s="232" t="s">
        <v>38</v>
      </c>
      <c r="B30" s="262">
        <v>136401</v>
      </c>
      <c r="C30" s="262">
        <v>138074</v>
      </c>
      <c r="D30" s="262">
        <v>140564</v>
      </c>
      <c r="E30" s="262">
        <v>143554</v>
      </c>
      <c r="F30" s="262">
        <v>145120</v>
      </c>
      <c r="G30" s="269">
        <v>145969</v>
      </c>
      <c r="H30" s="269">
        <v>147227</v>
      </c>
      <c r="I30" s="269">
        <v>148998</v>
      </c>
      <c r="J30" s="269">
        <v>150786</v>
      </c>
      <c r="K30" s="269">
        <v>150559</v>
      </c>
      <c r="L30" s="269">
        <v>151017</v>
      </c>
      <c r="M30" s="269">
        <v>150858</v>
      </c>
      <c r="N30" s="269">
        <v>151653</v>
      </c>
      <c r="O30" s="270">
        <v>152078</v>
      </c>
      <c r="P30" s="296">
        <v>154956</v>
      </c>
    </row>
    <row r="31" spans="1:16" ht="15" customHeight="1">
      <c r="A31" s="232" t="s">
        <v>39</v>
      </c>
      <c r="B31" s="262">
        <v>69033</v>
      </c>
      <c r="C31" s="262">
        <v>69322</v>
      </c>
      <c r="D31" s="262">
        <v>70113</v>
      </c>
      <c r="E31" s="262">
        <v>70291</v>
      </c>
      <c r="F31" s="262">
        <v>70505</v>
      </c>
      <c r="G31" s="269">
        <v>70000</v>
      </c>
      <c r="H31" s="269">
        <v>70246</v>
      </c>
      <c r="I31" s="269">
        <v>71466</v>
      </c>
      <c r="J31" s="269">
        <v>72658</v>
      </c>
      <c r="K31" s="269">
        <v>73117</v>
      </c>
      <c r="L31" s="269">
        <v>73007</v>
      </c>
      <c r="M31" s="269">
        <v>71016</v>
      </c>
      <c r="N31" s="269">
        <v>72978</v>
      </c>
      <c r="O31" s="270">
        <v>73463</v>
      </c>
      <c r="P31" s="296">
        <v>75166</v>
      </c>
    </row>
    <row r="32" spans="1:16" s="6" customFormat="1" ht="15" customHeight="1">
      <c r="A32" s="232" t="s">
        <v>71</v>
      </c>
      <c r="B32" s="262">
        <v>239179</v>
      </c>
      <c r="C32" s="262">
        <v>240770</v>
      </c>
      <c r="D32" s="262">
        <v>243762</v>
      </c>
      <c r="E32" s="262">
        <v>246650</v>
      </c>
      <c r="F32" s="262">
        <v>248472</v>
      </c>
      <c r="G32" s="269">
        <v>248628</v>
      </c>
      <c r="H32" s="269">
        <v>250468</v>
      </c>
      <c r="I32" s="269">
        <v>253504</v>
      </c>
      <c r="J32" s="269">
        <v>256816</v>
      </c>
      <c r="K32" s="269">
        <v>257357</v>
      </c>
      <c r="L32" s="269">
        <v>257373</v>
      </c>
      <c r="M32" s="269">
        <v>254852</v>
      </c>
      <c r="N32" s="269">
        <v>258095</v>
      </c>
      <c r="O32" s="270">
        <v>258475</v>
      </c>
      <c r="P32" s="296">
        <v>263634</v>
      </c>
    </row>
    <row r="33" spans="1:17" s="166" customFormat="1" ht="15" customHeight="1">
      <c r="A33" s="266" t="s">
        <v>72</v>
      </c>
      <c r="B33" s="271">
        <v>14.108680109875868</v>
      </c>
      <c r="C33" s="271">
        <v>13.861361465298833</v>
      </c>
      <c r="D33" s="271">
        <v>13.572665140587951</v>
      </c>
      <c r="E33" s="271">
        <v>13.300222988039733</v>
      </c>
      <c r="F33" s="271">
        <v>13.219598184101228</v>
      </c>
      <c r="G33" s="272">
        <v>13.135688659362582</v>
      </c>
      <c r="H33" s="272">
        <v>13.173339508440199</v>
      </c>
      <c r="I33" s="272">
        <v>13.033324917950011</v>
      </c>
      <c r="J33" s="272">
        <v>12.994517475546694</v>
      </c>
      <c r="K33" s="272">
        <v>13.087267880803708</v>
      </c>
      <c r="L33" s="272">
        <v>12.957458630081634</v>
      </c>
      <c r="M33" s="272">
        <v>12.940059328551474</v>
      </c>
      <c r="N33" s="272">
        <v>12.965768418605553</v>
      </c>
      <c r="O33" s="273">
        <v>12.741657800560983</v>
      </c>
      <c r="P33" s="389">
        <v>12.741657800560983</v>
      </c>
    </row>
    <row r="34" spans="1:17" s="112" customFormat="1" ht="9" customHeight="1">
      <c r="A34" s="578" t="s">
        <v>155</v>
      </c>
      <c r="B34" s="578"/>
      <c r="C34" s="578"/>
      <c r="D34" s="578"/>
      <c r="E34" s="578"/>
      <c r="F34" s="578"/>
      <c r="G34" s="578"/>
      <c r="H34" s="578"/>
      <c r="I34" s="578"/>
      <c r="J34" s="578"/>
      <c r="K34" s="578"/>
      <c r="L34" s="578"/>
      <c r="M34" s="578"/>
      <c r="N34" s="578"/>
      <c r="O34" s="578"/>
      <c r="P34" s="151"/>
    </row>
    <row r="35" spans="1:17" s="112" customFormat="1" ht="9" customHeight="1">
      <c r="A35" s="126" t="s">
        <v>58</v>
      </c>
      <c r="B35" s="130"/>
      <c r="C35" s="130"/>
      <c r="D35" s="152"/>
      <c r="E35" s="152"/>
      <c r="F35" s="126"/>
      <c r="H35" s="124"/>
      <c r="I35" s="124"/>
      <c r="J35" s="124"/>
      <c r="K35" s="124"/>
      <c r="L35" s="124"/>
      <c r="M35" s="124"/>
      <c r="N35" s="124"/>
      <c r="O35" s="124"/>
      <c r="P35" s="124"/>
    </row>
    <row r="36" spans="1:17" s="119" customFormat="1" ht="9" customHeight="1">
      <c r="A36" s="127" t="s">
        <v>167</v>
      </c>
      <c r="B36" s="131"/>
      <c r="C36" s="131"/>
      <c r="D36" s="131"/>
      <c r="E36" s="131"/>
      <c r="F36" s="131"/>
      <c r="G36" s="125"/>
      <c r="J36" s="125"/>
      <c r="K36" s="125"/>
      <c r="L36" s="125"/>
      <c r="M36" s="125"/>
      <c r="N36" s="125"/>
      <c r="O36" s="125"/>
      <c r="P36" s="125"/>
    </row>
    <row r="37" spans="1:17" ht="4.5" customHeight="1">
      <c r="A37" s="132"/>
      <c r="B37" s="132"/>
      <c r="C37" s="132"/>
      <c r="D37" s="132"/>
      <c r="E37" s="132"/>
      <c r="F37" s="132"/>
      <c r="G37" s="18"/>
      <c r="H37" s="18"/>
      <c r="I37" s="18"/>
      <c r="J37" s="18"/>
      <c r="K37" s="18"/>
      <c r="L37" s="18"/>
      <c r="M37" s="18"/>
      <c r="N37" s="18"/>
      <c r="O37" s="18"/>
      <c r="P37" s="18"/>
    </row>
    <row r="38" spans="1:17" s="19" customFormat="1" ht="20.25" customHeight="1">
      <c r="A38" s="593" t="s">
        <v>8</v>
      </c>
      <c r="B38" s="591">
        <v>2007</v>
      </c>
      <c r="C38" s="591">
        <v>2008</v>
      </c>
      <c r="D38" s="591">
        <v>2009</v>
      </c>
      <c r="E38" s="591">
        <v>2010</v>
      </c>
      <c r="F38" s="591">
        <v>2011</v>
      </c>
      <c r="G38" s="591">
        <v>2012</v>
      </c>
      <c r="H38" s="591">
        <v>2013</v>
      </c>
      <c r="I38" s="591">
        <v>2014</v>
      </c>
      <c r="J38" s="591">
        <v>2015</v>
      </c>
      <c r="K38" s="591">
        <v>2016</v>
      </c>
      <c r="L38" s="595">
        <v>2017</v>
      </c>
      <c r="M38" s="595">
        <v>2018</v>
      </c>
      <c r="N38" s="597" t="s">
        <v>193</v>
      </c>
      <c r="O38" s="574" t="s">
        <v>162</v>
      </c>
      <c r="P38" s="575"/>
      <c r="Q38" s="168"/>
    </row>
    <row r="39" spans="1:17" s="19" customFormat="1" ht="29.25" customHeight="1">
      <c r="A39" s="594"/>
      <c r="B39" s="592"/>
      <c r="C39" s="592"/>
      <c r="D39" s="592"/>
      <c r="E39" s="592"/>
      <c r="F39" s="592"/>
      <c r="G39" s="592"/>
      <c r="H39" s="592"/>
      <c r="I39" s="592"/>
      <c r="J39" s="592"/>
      <c r="K39" s="592"/>
      <c r="L39" s="596"/>
      <c r="M39" s="596"/>
      <c r="N39" s="596"/>
      <c r="O39" s="249" t="s">
        <v>114</v>
      </c>
      <c r="P39" s="250" t="s">
        <v>27</v>
      </c>
      <c r="Q39" s="168"/>
    </row>
    <row r="40" spans="1:17" ht="12" customHeight="1">
      <c r="A40" s="177" t="s">
        <v>9</v>
      </c>
      <c r="B40" s="260">
        <v>2589</v>
      </c>
      <c r="C40" s="260">
        <v>2551</v>
      </c>
      <c r="D40" s="260">
        <v>2583</v>
      </c>
      <c r="E40" s="211">
        <v>2608</v>
      </c>
      <c r="F40" s="211">
        <v>2609</v>
      </c>
      <c r="G40" s="211">
        <v>2615</v>
      </c>
      <c r="H40" s="211">
        <v>2468</v>
      </c>
      <c r="I40" s="211">
        <v>2661</v>
      </c>
      <c r="J40" s="211">
        <v>2638</v>
      </c>
      <c r="K40" s="211">
        <v>2745</v>
      </c>
      <c r="L40" s="211">
        <v>2782</v>
      </c>
      <c r="M40" s="211">
        <v>2814</v>
      </c>
      <c r="N40" s="397">
        <f>M40/M$60*100</f>
        <v>7.5116117665901445</v>
      </c>
      <c r="O40" s="183">
        <f>M40-L40</f>
        <v>32</v>
      </c>
      <c r="P40" s="212">
        <f>((M40/L40)-1)*100</f>
        <v>1.1502516175413424</v>
      </c>
      <c r="Q40" s="20"/>
    </row>
    <row r="41" spans="1:17" ht="12" customHeight="1">
      <c r="A41" s="177" t="s">
        <v>10</v>
      </c>
      <c r="B41" s="260">
        <v>858</v>
      </c>
      <c r="C41" s="260">
        <v>868</v>
      </c>
      <c r="D41" s="260">
        <v>884</v>
      </c>
      <c r="E41" s="211">
        <v>891</v>
      </c>
      <c r="F41" s="211">
        <v>886</v>
      </c>
      <c r="G41" s="211">
        <v>902</v>
      </c>
      <c r="H41" s="211">
        <v>930</v>
      </c>
      <c r="I41" s="211">
        <v>906</v>
      </c>
      <c r="J41" s="211">
        <v>917</v>
      </c>
      <c r="K41" s="211">
        <v>908</v>
      </c>
      <c r="L41" s="211">
        <v>936</v>
      </c>
      <c r="M41" s="211">
        <v>958</v>
      </c>
      <c r="N41" s="397">
        <f t="shared" ref="N41:N60" si="0">M41/M$60*100</f>
        <v>2.557258021461748</v>
      </c>
      <c r="O41" s="183">
        <f t="shared" ref="O41:O63" si="1">M41-L41</f>
        <v>22</v>
      </c>
      <c r="P41" s="212">
        <f t="shared" ref="P41:P63" si="2">((M41/L41)-1)*100</f>
        <v>2.3504273504273421</v>
      </c>
      <c r="Q41" s="20"/>
    </row>
    <row r="42" spans="1:17" ht="12" customHeight="1">
      <c r="A42" s="177" t="s">
        <v>23</v>
      </c>
      <c r="B42" s="260">
        <v>454</v>
      </c>
      <c r="C42" s="260">
        <v>468</v>
      </c>
      <c r="D42" s="260">
        <v>497</v>
      </c>
      <c r="E42" s="211">
        <v>480</v>
      </c>
      <c r="F42" s="211">
        <v>468</v>
      </c>
      <c r="G42" s="211">
        <v>490</v>
      </c>
      <c r="H42" s="211">
        <v>505</v>
      </c>
      <c r="I42" s="211">
        <v>500</v>
      </c>
      <c r="J42" s="211">
        <v>508</v>
      </c>
      <c r="K42" s="211">
        <v>513</v>
      </c>
      <c r="L42" s="211">
        <v>517</v>
      </c>
      <c r="M42" s="211">
        <v>546</v>
      </c>
      <c r="N42" s="397">
        <f t="shared" si="0"/>
        <v>1.4574769099354012</v>
      </c>
      <c r="O42" s="183">
        <f t="shared" si="1"/>
        <v>29</v>
      </c>
      <c r="P42" s="212">
        <f t="shared" si="2"/>
        <v>5.6092843326885911</v>
      </c>
      <c r="Q42" s="20"/>
    </row>
    <row r="43" spans="1:17" ht="12" customHeight="1">
      <c r="A43" s="177" t="s">
        <v>11</v>
      </c>
      <c r="B43" s="260">
        <v>9714</v>
      </c>
      <c r="C43" s="260">
        <v>9869</v>
      </c>
      <c r="D43" s="260">
        <v>10471</v>
      </c>
      <c r="E43" s="211">
        <v>10605</v>
      </c>
      <c r="F43" s="211">
        <v>10870</v>
      </c>
      <c r="G43" s="211">
        <v>11081</v>
      </c>
      <c r="H43" s="211">
        <v>11649</v>
      </c>
      <c r="I43" s="211">
        <v>10154</v>
      </c>
      <c r="J43" s="211">
        <v>10253</v>
      </c>
      <c r="K43" s="211">
        <v>10408</v>
      </c>
      <c r="L43" s="211">
        <v>10557</v>
      </c>
      <c r="M43" s="211">
        <v>10729</v>
      </c>
      <c r="N43" s="397">
        <f t="shared" si="0"/>
        <v>28.639688217393626</v>
      </c>
      <c r="O43" s="183">
        <f t="shared" si="1"/>
        <v>172</v>
      </c>
      <c r="P43" s="212">
        <f t="shared" si="2"/>
        <v>1.6292507341100659</v>
      </c>
      <c r="Q43" s="20"/>
    </row>
    <row r="44" spans="1:17" ht="12" customHeight="1">
      <c r="A44" s="177" t="s">
        <v>12</v>
      </c>
      <c r="B44" s="260">
        <v>1459</v>
      </c>
      <c r="C44" s="260">
        <v>1434</v>
      </c>
      <c r="D44" s="260">
        <v>1358</v>
      </c>
      <c r="E44" s="211">
        <v>1355</v>
      </c>
      <c r="F44" s="211">
        <v>1375</v>
      </c>
      <c r="G44" s="211">
        <v>1419</v>
      </c>
      <c r="H44" s="211">
        <v>1418</v>
      </c>
      <c r="I44" s="211">
        <v>1525</v>
      </c>
      <c r="J44" s="211">
        <v>1501</v>
      </c>
      <c r="K44" s="211">
        <v>1540</v>
      </c>
      <c r="L44" s="211">
        <v>1596</v>
      </c>
      <c r="M44" s="211">
        <v>1612</v>
      </c>
      <c r="N44" s="397">
        <f t="shared" si="0"/>
        <v>4.3030270674283271</v>
      </c>
      <c r="O44" s="183">
        <f t="shared" si="1"/>
        <v>16</v>
      </c>
      <c r="P44" s="212">
        <f t="shared" si="2"/>
        <v>1.0025062656641603</v>
      </c>
      <c r="Q44" s="20"/>
    </row>
    <row r="45" spans="1:17" ht="12" customHeight="1">
      <c r="A45" s="177" t="s">
        <v>13</v>
      </c>
      <c r="B45" s="260">
        <v>732</v>
      </c>
      <c r="C45" s="260">
        <v>730</v>
      </c>
      <c r="D45" s="260">
        <v>755</v>
      </c>
      <c r="E45" s="211">
        <v>738</v>
      </c>
      <c r="F45" s="211">
        <v>750</v>
      </c>
      <c r="G45" s="211">
        <v>741</v>
      </c>
      <c r="H45" s="211">
        <v>776</v>
      </c>
      <c r="I45" s="211">
        <v>749</v>
      </c>
      <c r="J45" s="211">
        <v>768</v>
      </c>
      <c r="K45" s="211">
        <v>805</v>
      </c>
      <c r="L45" s="211">
        <v>805</v>
      </c>
      <c r="M45" s="211">
        <v>840</v>
      </c>
      <c r="N45" s="397">
        <f t="shared" si="0"/>
        <v>2.2422721691313865</v>
      </c>
      <c r="O45" s="183">
        <f t="shared" si="1"/>
        <v>35</v>
      </c>
      <c r="P45" s="212">
        <f t="shared" si="2"/>
        <v>4.3478260869565188</v>
      </c>
      <c r="Q45" s="20"/>
    </row>
    <row r="46" spans="1:17" ht="12" customHeight="1">
      <c r="A46" s="177" t="s">
        <v>146</v>
      </c>
      <c r="B46" s="260">
        <v>1124</v>
      </c>
      <c r="C46" s="260">
        <v>1122</v>
      </c>
      <c r="D46" s="260">
        <v>1117</v>
      </c>
      <c r="E46" s="211">
        <v>1101</v>
      </c>
      <c r="F46" s="211">
        <v>1124</v>
      </c>
      <c r="G46" s="211">
        <v>1100</v>
      </c>
      <c r="H46" s="211">
        <v>1036</v>
      </c>
      <c r="I46" s="211">
        <v>1071</v>
      </c>
      <c r="J46" s="211">
        <v>1064</v>
      </c>
      <c r="K46" s="211">
        <v>1117</v>
      </c>
      <c r="L46" s="211">
        <v>1129</v>
      </c>
      <c r="M46" s="211">
        <v>1142</v>
      </c>
      <c r="N46" s="397">
        <f t="shared" si="0"/>
        <v>3.048422401366718</v>
      </c>
      <c r="O46" s="183">
        <f t="shared" si="1"/>
        <v>13</v>
      </c>
      <c r="P46" s="212">
        <f t="shared" si="2"/>
        <v>1.1514614703277193</v>
      </c>
      <c r="Q46" s="20"/>
    </row>
    <row r="47" spans="1:17" ht="12" customHeight="1">
      <c r="A47" s="177" t="s">
        <v>15</v>
      </c>
      <c r="B47" s="260">
        <v>374</v>
      </c>
      <c r="C47" s="260">
        <v>374</v>
      </c>
      <c r="D47" s="260">
        <v>384</v>
      </c>
      <c r="E47" s="211">
        <v>395</v>
      </c>
      <c r="F47" s="211">
        <v>387</v>
      </c>
      <c r="G47" s="211">
        <v>379</v>
      </c>
      <c r="H47" s="211">
        <v>369</v>
      </c>
      <c r="I47" s="211">
        <v>372</v>
      </c>
      <c r="J47" s="211">
        <v>376</v>
      </c>
      <c r="K47" s="211">
        <v>394</v>
      </c>
      <c r="L47" s="211">
        <v>405</v>
      </c>
      <c r="M47" s="211">
        <v>392</v>
      </c>
      <c r="N47" s="397">
        <f t="shared" si="0"/>
        <v>1.0463936789279804</v>
      </c>
      <c r="O47" s="183">
        <f t="shared" si="1"/>
        <v>-13</v>
      </c>
      <c r="P47" s="212">
        <f t="shared" si="2"/>
        <v>-3.2098765432098775</v>
      </c>
      <c r="Q47" s="20"/>
    </row>
    <row r="48" spans="1:17" ht="12" customHeight="1">
      <c r="A48" s="177" t="s">
        <v>5</v>
      </c>
      <c r="B48" s="260">
        <v>3576</v>
      </c>
      <c r="C48" s="260">
        <v>3450</v>
      </c>
      <c r="D48" s="260">
        <v>3128</v>
      </c>
      <c r="E48" s="211">
        <v>3079</v>
      </c>
      <c r="F48" s="211">
        <v>3032</v>
      </c>
      <c r="G48" s="211">
        <v>3010</v>
      </c>
      <c r="H48" s="211">
        <v>2917</v>
      </c>
      <c r="I48" s="211">
        <v>3411</v>
      </c>
      <c r="J48" s="211">
        <v>3475</v>
      </c>
      <c r="K48" s="211">
        <v>3660</v>
      </c>
      <c r="L48" s="211">
        <v>3722</v>
      </c>
      <c r="M48" s="211">
        <v>3810</v>
      </c>
      <c r="N48" s="397">
        <f t="shared" si="0"/>
        <v>10.170305909988789</v>
      </c>
      <c r="O48" s="183">
        <f t="shared" si="1"/>
        <v>88</v>
      </c>
      <c r="P48" s="212">
        <f t="shared" si="2"/>
        <v>2.364320257925856</v>
      </c>
      <c r="Q48" s="20"/>
    </row>
    <row r="49" spans="1:17" ht="12" customHeight="1">
      <c r="A49" s="177" t="s">
        <v>16</v>
      </c>
      <c r="B49" s="260">
        <v>844</v>
      </c>
      <c r="C49" s="260">
        <v>827</v>
      </c>
      <c r="D49" s="260">
        <v>840</v>
      </c>
      <c r="E49" s="211">
        <v>861</v>
      </c>
      <c r="F49" s="211">
        <v>857</v>
      </c>
      <c r="G49" s="211">
        <v>825</v>
      </c>
      <c r="H49" s="211">
        <v>819</v>
      </c>
      <c r="I49" s="211">
        <v>816</v>
      </c>
      <c r="J49" s="211">
        <v>821</v>
      </c>
      <c r="K49" s="211">
        <v>856</v>
      </c>
      <c r="L49" s="211">
        <v>873</v>
      </c>
      <c r="M49" s="211">
        <v>874</v>
      </c>
      <c r="N49" s="397">
        <f t="shared" si="0"/>
        <v>2.333030804548609</v>
      </c>
      <c r="O49" s="183">
        <f t="shared" si="1"/>
        <v>1</v>
      </c>
      <c r="P49" s="212">
        <f t="shared" si="2"/>
        <v>0.11454753722794919</v>
      </c>
      <c r="Q49" s="20"/>
    </row>
    <row r="50" spans="1:17" ht="12" customHeight="1">
      <c r="A50" s="177" t="s">
        <v>17</v>
      </c>
      <c r="B50" s="260">
        <v>336</v>
      </c>
      <c r="C50" s="260">
        <v>332</v>
      </c>
      <c r="D50" s="260">
        <v>320</v>
      </c>
      <c r="E50" s="211">
        <v>323</v>
      </c>
      <c r="F50" s="211">
        <v>325</v>
      </c>
      <c r="G50" s="211">
        <v>311</v>
      </c>
      <c r="H50" s="211">
        <v>286</v>
      </c>
      <c r="I50" s="211">
        <v>299</v>
      </c>
      <c r="J50" s="211">
        <v>289</v>
      </c>
      <c r="K50" s="211">
        <v>305</v>
      </c>
      <c r="L50" s="211">
        <v>305</v>
      </c>
      <c r="M50" s="211">
        <v>318</v>
      </c>
      <c r="N50" s="397">
        <f t="shared" si="0"/>
        <v>0.84886017831402494</v>
      </c>
      <c r="O50" s="183">
        <f t="shared" si="1"/>
        <v>13</v>
      </c>
      <c r="P50" s="212">
        <f t="shared" si="2"/>
        <v>4.2622950819672045</v>
      </c>
      <c r="Q50" s="20"/>
    </row>
    <row r="51" spans="1:17" ht="12" customHeight="1">
      <c r="A51" s="177" t="s">
        <v>24</v>
      </c>
      <c r="B51" s="260">
        <v>1479</v>
      </c>
      <c r="C51" s="260">
        <v>1486</v>
      </c>
      <c r="D51" s="260">
        <v>1515</v>
      </c>
      <c r="E51" s="211">
        <v>1544</v>
      </c>
      <c r="F51" s="211">
        <v>1581</v>
      </c>
      <c r="G51" s="211">
        <v>1552</v>
      </c>
      <c r="H51" s="211">
        <v>1544</v>
      </c>
      <c r="I51" s="211">
        <v>1564</v>
      </c>
      <c r="J51" s="211">
        <v>1547</v>
      </c>
      <c r="K51" s="211">
        <v>1583</v>
      </c>
      <c r="L51" s="211">
        <v>1628</v>
      </c>
      <c r="M51" s="211">
        <v>1610</v>
      </c>
      <c r="N51" s="397">
        <f t="shared" si="0"/>
        <v>4.2976883241684911</v>
      </c>
      <c r="O51" s="183">
        <f t="shared" si="1"/>
        <v>-18</v>
      </c>
      <c r="P51" s="212">
        <f t="shared" si="2"/>
        <v>-1.1056511056511065</v>
      </c>
      <c r="Q51" s="20"/>
    </row>
    <row r="52" spans="1:17" ht="12" customHeight="1">
      <c r="A52" s="177" t="s">
        <v>28</v>
      </c>
      <c r="B52" s="260">
        <v>1430</v>
      </c>
      <c r="C52" s="260">
        <v>1425</v>
      </c>
      <c r="D52" s="260">
        <v>1452</v>
      </c>
      <c r="E52" s="211">
        <v>1454</v>
      </c>
      <c r="F52" s="211">
        <v>1435</v>
      </c>
      <c r="G52" s="211">
        <v>1408</v>
      </c>
      <c r="H52" s="211">
        <v>1435</v>
      </c>
      <c r="I52" s="211">
        <v>1461</v>
      </c>
      <c r="J52" s="211">
        <v>1459</v>
      </c>
      <c r="K52" s="211">
        <v>1564</v>
      </c>
      <c r="L52" s="211">
        <v>1615</v>
      </c>
      <c r="M52" s="211">
        <v>1609</v>
      </c>
      <c r="N52" s="397">
        <f t="shared" si="0"/>
        <v>4.2950189525385722</v>
      </c>
      <c r="O52" s="183">
        <f t="shared" si="1"/>
        <v>-6</v>
      </c>
      <c r="P52" s="212">
        <f t="shared" si="2"/>
        <v>-0.37151702786377694</v>
      </c>
      <c r="Q52" s="20"/>
    </row>
    <row r="53" spans="1:17" ht="12" customHeight="1">
      <c r="A53" s="177" t="s">
        <v>42</v>
      </c>
      <c r="B53" s="260">
        <v>740</v>
      </c>
      <c r="C53" s="260">
        <v>744</v>
      </c>
      <c r="D53" s="260">
        <v>739</v>
      </c>
      <c r="E53" s="211">
        <v>724</v>
      </c>
      <c r="F53" s="211">
        <v>750</v>
      </c>
      <c r="G53" s="211">
        <v>721</v>
      </c>
      <c r="H53" s="211">
        <v>745</v>
      </c>
      <c r="I53" s="211">
        <v>725</v>
      </c>
      <c r="J53" s="211">
        <v>738</v>
      </c>
      <c r="K53" s="211">
        <v>734</v>
      </c>
      <c r="L53" s="211">
        <v>740</v>
      </c>
      <c r="M53" s="211">
        <v>739</v>
      </c>
      <c r="N53" s="397">
        <f t="shared" si="0"/>
        <v>1.9726656345096363</v>
      </c>
      <c r="O53" s="183">
        <f t="shared" si="1"/>
        <v>-1</v>
      </c>
      <c r="P53" s="212">
        <f t="shared" si="2"/>
        <v>-0.13513513513513375</v>
      </c>
      <c r="Q53" s="20"/>
    </row>
    <row r="54" spans="1:17" ht="12" customHeight="1">
      <c r="A54" s="177" t="s">
        <v>18</v>
      </c>
      <c r="B54" s="260">
        <v>2547</v>
      </c>
      <c r="C54" s="260">
        <v>2531</v>
      </c>
      <c r="D54" s="260">
        <v>2496</v>
      </c>
      <c r="E54" s="211">
        <v>2462</v>
      </c>
      <c r="F54" s="211">
        <v>2528</v>
      </c>
      <c r="G54" s="211">
        <v>2507</v>
      </c>
      <c r="H54" s="211">
        <v>2368</v>
      </c>
      <c r="I54" s="211">
        <v>2662</v>
      </c>
      <c r="J54" s="211">
        <v>2623</v>
      </c>
      <c r="K54" s="211">
        <v>2715</v>
      </c>
      <c r="L54" s="211">
        <v>2722</v>
      </c>
      <c r="M54" s="211">
        <v>2778</v>
      </c>
      <c r="N54" s="397">
        <f t="shared" si="0"/>
        <v>7.4155143879130856</v>
      </c>
      <c r="O54" s="183">
        <f t="shared" si="1"/>
        <v>56</v>
      </c>
      <c r="P54" s="212">
        <f t="shared" si="2"/>
        <v>2.0573108008816954</v>
      </c>
      <c r="Q54" s="20"/>
    </row>
    <row r="55" spans="1:17" ht="12" customHeight="1">
      <c r="A55" s="177" t="s">
        <v>19</v>
      </c>
      <c r="B55" s="260">
        <v>2634</v>
      </c>
      <c r="C55" s="260">
        <v>2640</v>
      </c>
      <c r="D55" s="260">
        <v>2630</v>
      </c>
      <c r="E55" s="211">
        <v>2647</v>
      </c>
      <c r="F55" s="211">
        <v>2665</v>
      </c>
      <c r="G55" s="211">
        <v>2616</v>
      </c>
      <c r="H55" s="211">
        <v>2500</v>
      </c>
      <c r="I55" s="211">
        <v>2527</v>
      </c>
      <c r="J55" s="211">
        <v>2503</v>
      </c>
      <c r="K55" s="211">
        <v>2636</v>
      </c>
      <c r="L55" s="211">
        <v>2670</v>
      </c>
      <c r="M55" s="211">
        <v>2723</v>
      </c>
      <c r="N55" s="397">
        <f t="shared" si="0"/>
        <v>7.2686989482675779</v>
      </c>
      <c r="O55" s="183">
        <f t="shared" si="1"/>
        <v>53</v>
      </c>
      <c r="P55" s="212">
        <f t="shared" si="2"/>
        <v>1.9850187265917585</v>
      </c>
      <c r="Q55" s="20"/>
    </row>
    <row r="56" spans="1:17" ht="12" customHeight="1">
      <c r="A56" s="177" t="s">
        <v>147</v>
      </c>
      <c r="B56" s="260">
        <v>661</v>
      </c>
      <c r="C56" s="260">
        <v>665</v>
      </c>
      <c r="D56" s="260">
        <v>685</v>
      </c>
      <c r="E56" s="211">
        <v>672</v>
      </c>
      <c r="F56" s="211">
        <v>646</v>
      </c>
      <c r="G56" s="211">
        <v>649</v>
      </c>
      <c r="H56" s="211">
        <v>633</v>
      </c>
      <c r="I56" s="211">
        <v>610</v>
      </c>
      <c r="J56" s="211">
        <v>616</v>
      </c>
      <c r="K56" s="211">
        <v>640</v>
      </c>
      <c r="L56" s="211">
        <v>636</v>
      </c>
      <c r="M56" s="211">
        <v>631</v>
      </c>
      <c r="N56" s="397">
        <f t="shared" si="0"/>
        <v>1.6843734984784582</v>
      </c>
      <c r="O56" s="183">
        <f t="shared" si="1"/>
        <v>-5</v>
      </c>
      <c r="P56" s="212">
        <f t="shared" si="2"/>
        <v>-0.78616352201258399</v>
      </c>
      <c r="Q56" s="20"/>
    </row>
    <row r="57" spans="1:17" ht="12" customHeight="1">
      <c r="A57" s="177" t="s">
        <v>40</v>
      </c>
      <c r="B57" s="260">
        <v>1501</v>
      </c>
      <c r="C57" s="260">
        <v>1480</v>
      </c>
      <c r="D57" s="260">
        <v>1452</v>
      </c>
      <c r="E57" s="211">
        <v>1408</v>
      </c>
      <c r="F57" s="211">
        <v>1423</v>
      </c>
      <c r="G57" s="211">
        <v>1405</v>
      </c>
      <c r="H57" s="211">
        <v>1435</v>
      </c>
      <c r="I57" s="211">
        <v>1459</v>
      </c>
      <c r="J57" s="211">
        <v>1458</v>
      </c>
      <c r="K57" s="211">
        <v>1464</v>
      </c>
      <c r="L57" s="211">
        <v>1470</v>
      </c>
      <c r="M57" s="211">
        <v>1473</v>
      </c>
      <c r="N57" s="397">
        <f t="shared" si="0"/>
        <v>3.9319844108696813</v>
      </c>
      <c r="O57" s="183">
        <f t="shared" si="1"/>
        <v>3</v>
      </c>
      <c r="P57" s="212">
        <f t="shared" si="2"/>
        <v>0.20408163265306367</v>
      </c>
      <c r="Q57" s="20"/>
    </row>
    <row r="58" spans="1:17" ht="12" customHeight="1">
      <c r="A58" s="177" t="s">
        <v>41</v>
      </c>
      <c r="B58" s="260">
        <v>1099</v>
      </c>
      <c r="C58" s="260">
        <v>1127</v>
      </c>
      <c r="D58" s="260">
        <v>1122</v>
      </c>
      <c r="E58" s="211">
        <v>1115</v>
      </c>
      <c r="F58" s="211">
        <v>1114</v>
      </c>
      <c r="G58" s="211">
        <v>1089</v>
      </c>
      <c r="H58" s="211">
        <v>1048</v>
      </c>
      <c r="I58" s="211">
        <v>1020</v>
      </c>
      <c r="J58" s="211">
        <v>1032</v>
      </c>
      <c r="K58" s="211">
        <v>1075</v>
      </c>
      <c r="L58" s="211">
        <v>1082</v>
      </c>
      <c r="M58" s="211">
        <v>1099</v>
      </c>
      <c r="N58" s="397">
        <f t="shared" si="0"/>
        <v>2.9336394212802306</v>
      </c>
      <c r="O58" s="183">
        <f t="shared" si="1"/>
        <v>17</v>
      </c>
      <c r="P58" s="212">
        <f t="shared" si="2"/>
        <v>1.5711645101663674</v>
      </c>
      <c r="Q58" s="20"/>
    </row>
    <row r="59" spans="1:17" ht="12" customHeight="1">
      <c r="A59" s="177" t="s">
        <v>152</v>
      </c>
      <c r="B59" s="260" t="s">
        <v>153</v>
      </c>
      <c r="C59" s="260" t="s">
        <v>153</v>
      </c>
      <c r="D59" s="260" t="s">
        <v>153</v>
      </c>
      <c r="E59" s="438" t="s">
        <v>153</v>
      </c>
      <c r="F59" s="438" t="s">
        <v>153</v>
      </c>
      <c r="G59" s="438" t="s">
        <v>153</v>
      </c>
      <c r="H59" s="438" t="s">
        <v>153</v>
      </c>
      <c r="I59" s="211">
        <v>856</v>
      </c>
      <c r="J59" s="211">
        <v>689</v>
      </c>
      <c r="K59" s="438">
        <v>732</v>
      </c>
      <c r="L59" s="438">
        <v>716</v>
      </c>
      <c r="M59" s="438">
        <v>765</v>
      </c>
      <c r="N59" s="397">
        <f t="shared" si="0"/>
        <v>2.0420692968875125</v>
      </c>
      <c r="O59" s="183">
        <f t="shared" si="1"/>
        <v>49</v>
      </c>
      <c r="P59" s="212">
        <f t="shared" si="2"/>
        <v>6.8435754189944076</v>
      </c>
      <c r="Q59" s="20"/>
    </row>
    <row r="60" spans="1:17" ht="15" customHeight="1">
      <c r="A60" s="232" t="s">
        <v>21</v>
      </c>
      <c r="B60" s="262">
        <v>34151</v>
      </c>
      <c r="C60" s="262">
        <v>34123</v>
      </c>
      <c r="D60" s="262">
        <v>34428</v>
      </c>
      <c r="E60" s="262">
        <v>34462</v>
      </c>
      <c r="F60" s="262">
        <v>34825</v>
      </c>
      <c r="G60" s="262">
        <v>34820</v>
      </c>
      <c r="H60" s="262">
        <v>34881</v>
      </c>
      <c r="I60" s="262">
        <v>35348</v>
      </c>
      <c r="J60" s="296">
        <v>35275</v>
      </c>
      <c r="K60" s="262">
        <v>36394</v>
      </c>
      <c r="L60" s="262">
        <f>SUM(L40:L59)</f>
        <v>36906</v>
      </c>
      <c r="M60" s="262">
        <f>SUM(M40:M59)</f>
        <v>37462</v>
      </c>
      <c r="N60" s="394">
        <f t="shared" si="0"/>
        <v>100</v>
      </c>
      <c r="O60" s="180">
        <f t="shared" si="1"/>
        <v>556</v>
      </c>
      <c r="P60" s="465">
        <f t="shared" si="2"/>
        <v>1.5065301035062095</v>
      </c>
      <c r="Q60" s="21"/>
    </row>
    <row r="61" spans="1:17" ht="15" customHeight="1">
      <c r="A61" s="232" t="s">
        <v>38</v>
      </c>
      <c r="B61" s="262">
        <v>156461</v>
      </c>
      <c r="C61" s="262">
        <v>157342</v>
      </c>
      <c r="D61" s="262">
        <v>159404</v>
      </c>
      <c r="E61" s="262">
        <v>159356</v>
      </c>
      <c r="F61" s="262">
        <v>158498</v>
      </c>
      <c r="G61" s="262">
        <v>158016</v>
      </c>
      <c r="H61" s="262">
        <v>158418</v>
      </c>
      <c r="I61" s="262">
        <v>161642</v>
      </c>
      <c r="J61" s="439">
        <v>162041</v>
      </c>
      <c r="K61" s="262">
        <v>165861</v>
      </c>
      <c r="L61" s="262">
        <v>168054</v>
      </c>
      <c r="M61" s="262">
        <v>170048</v>
      </c>
      <c r="N61" s="262"/>
      <c r="O61" s="180">
        <f t="shared" si="1"/>
        <v>1994</v>
      </c>
      <c r="P61" s="465">
        <f t="shared" si="2"/>
        <v>1.1865233793899588</v>
      </c>
      <c r="Q61" s="21"/>
    </row>
    <row r="62" spans="1:17" ht="15" customHeight="1">
      <c r="A62" s="232" t="s">
        <v>39</v>
      </c>
      <c r="B62" s="262">
        <v>77466</v>
      </c>
      <c r="C62" s="262">
        <v>78257</v>
      </c>
      <c r="D62" s="262">
        <v>79566</v>
      </c>
      <c r="E62" s="262">
        <v>80618</v>
      </c>
      <c r="F62" s="262">
        <v>81076</v>
      </c>
      <c r="G62" s="262">
        <v>80722</v>
      </c>
      <c r="H62" s="262">
        <v>80839</v>
      </c>
      <c r="I62" s="262">
        <v>83245</v>
      </c>
      <c r="J62" s="296">
        <v>83745</v>
      </c>
      <c r="K62" s="262">
        <v>86585</v>
      </c>
      <c r="L62" s="262">
        <v>87836</v>
      </c>
      <c r="M62" s="262">
        <v>88180</v>
      </c>
      <c r="N62" s="262"/>
      <c r="O62" s="180">
        <f t="shared" si="1"/>
        <v>344</v>
      </c>
      <c r="P62" s="465">
        <f t="shared" si="2"/>
        <v>0.39163896352292227</v>
      </c>
      <c r="Q62" s="21"/>
    </row>
    <row r="63" spans="1:17" s="6" customFormat="1" ht="15" customHeight="1">
      <c r="A63" s="232" t="s">
        <v>71</v>
      </c>
      <c r="B63" s="262">
        <v>266903</v>
      </c>
      <c r="C63" s="262">
        <v>269736</v>
      </c>
      <c r="D63" s="262">
        <v>273398</v>
      </c>
      <c r="E63" s="262">
        <v>274436</v>
      </c>
      <c r="F63" s="262">
        <v>274399</v>
      </c>
      <c r="G63" s="262">
        <v>273558</v>
      </c>
      <c r="H63" s="262">
        <v>274138</v>
      </c>
      <c r="I63" s="262">
        <v>279379</v>
      </c>
      <c r="J63" s="296">
        <v>281061</v>
      </c>
      <c r="K63" s="262">
        <v>288840</v>
      </c>
      <c r="L63" s="262">
        <f>SUM(L60:L62)</f>
        <v>292796</v>
      </c>
      <c r="M63" s="262">
        <f>SUM(M60:M62)</f>
        <v>295690</v>
      </c>
      <c r="N63" s="262"/>
      <c r="O63" s="180">
        <f t="shared" si="1"/>
        <v>2894</v>
      </c>
      <c r="P63" s="465">
        <f t="shared" si="2"/>
        <v>0.98840148089454072</v>
      </c>
      <c r="Q63" s="21"/>
    </row>
    <row r="64" spans="1:17" s="167" customFormat="1" ht="15" customHeight="1">
      <c r="A64" s="266" t="s">
        <v>72</v>
      </c>
      <c r="B64" s="271">
        <v>12.795285178510547</v>
      </c>
      <c r="C64" s="271">
        <v>12.739202769343249</v>
      </c>
      <c r="D64" s="271">
        <v>12.592630523997981</v>
      </c>
      <c r="E64" s="271">
        <v>12.691372781970781</v>
      </c>
      <c r="F64" s="271">
        <v>12.691372781970781</v>
      </c>
      <c r="G64" s="271">
        <v>12.728562133075986</v>
      </c>
      <c r="H64" s="271">
        <v>12.723883591475825</v>
      </c>
      <c r="I64" s="271">
        <v>12.345952988592558</v>
      </c>
      <c r="J64" s="389">
        <v>12.550656263231113</v>
      </c>
      <c r="K64" s="271">
        <v>12.60005539398975</v>
      </c>
      <c r="L64" s="271">
        <f>L60/L63*100</f>
        <v>12.604680391808632</v>
      </c>
      <c r="M64" s="271">
        <f>M60/M63*100</f>
        <v>12.669349656735093</v>
      </c>
      <c r="N64" s="271"/>
      <c r="O64" s="272"/>
      <c r="P64" s="273"/>
      <c r="Q64" s="165"/>
    </row>
    <row r="65" spans="1:16" s="112" customFormat="1" ht="9" customHeight="1">
      <c r="A65" s="590" t="s">
        <v>155</v>
      </c>
      <c r="B65" s="590"/>
      <c r="C65" s="590"/>
      <c r="D65" s="590"/>
      <c r="E65" s="590"/>
      <c r="F65" s="590"/>
      <c r="G65" s="590"/>
      <c r="H65" s="590"/>
      <c r="I65" s="590"/>
      <c r="J65" s="590"/>
      <c r="K65" s="590"/>
      <c r="L65" s="590"/>
      <c r="M65" s="590"/>
      <c r="N65" s="590"/>
      <c r="O65" s="590"/>
      <c r="P65" s="151"/>
    </row>
    <row r="66" spans="1:16" s="112" customFormat="1" ht="9" customHeight="1">
      <c r="A66" s="126" t="s">
        <v>58</v>
      </c>
      <c r="B66" s="130"/>
      <c r="C66" s="130"/>
      <c r="D66" s="152"/>
      <c r="E66" s="152"/>
      <c r="G66" s="126"/>
      <c r="I66" s="124"/>
      <c r="J66" s="124"/>
      <c r="K66" s="124"/>
      <c r="L66" s="124"/>
      <c r="M66" s="124"/>
      <c r="N66" s="124"/>
      <c r="O66" s="124"/>
      <c r="P66" s="124"/>
    </row>
    <row r="67" spans="1:16" s="119" customFormat="1" ht="9" customHeight="1">
      <c r="A67" s="127" t="s">
        <v>167</v>
      </c>
      <c r="B67" s="131"/>
      <c r="C67" s="131"/>
      <c r="D67" s="131"/>
      <c r="E67" s="131"/>
      <c r="F67" s="131"/>
      <c r="G67" s="125"/>
      <c r="J67" s="304"/>
      <c r="K67" s="125"/>
      <c r="L67" s="125"/>
      <c r="M67" s="125"/>
      <c r="N67" s="125"/>
      <c r="O67" s="125"/>
      <c r="P67" s="125"/>
    </row>
    <row r="68" spans="1:16" ht="11.25" customHeight="1">
      <c r="J68" s="304"/>
      <c r="N68" s="66"/>
    </row>
    <row r="69" spans="1:16">
      <c r="J69" s="305"/>
      <c r="N69" s="66"/>
    </row>
    <row r="70" spans="1:16">
      <c r="J70" s="306"/>
      <c r="N70" s="66"/>
    </row>
    <row r="71" spans="1:16">
      <c r="N71" s="66"/>
    </row>
    <row r="72" spans="1:16">
      <c r="N72" s="66"/>
    </row>
    <row r="73" spans="1:16">
      <c r="N73" s="66"/>
    </row>
    <row r="74" spans="1:16">
      <c r="N74" s="66"/>
    </row>
    <row r="75" spans="1:16">
      <c r="N75" s="66"/>
    </row>
    <row r="76" spans="1:16">
      <c r="N76" s="66"/>
    </row>
    <row r="77" spans="1:16">
      <c r="N77" s="66"/>
    </row>
    <row r="78" spans="1:16">
      <c r="N78" s="66"/>
    </row>
    <row r="79" spans="1:16">
      <c r="N79" s="66"/>
    </row>
    <row r="80" spans="1:16">
      <c r="N80" s="66"/>
    </row>
    <row r="81" spans="14:14">
      <c r="N81" s="66"/>
    </row>
    <row r="82" spans="14:14">
      <c r="N82" s="66"/>
    </row>
    <row r="83" spans="14:14">
      <c r="N83" s="66"/>
    </row>
    <row r="84" spans="14:14">
      <c r="N84" s="66"/>
    </row>
    <row r="85" spans="14:14">
      <c r="N85" s="66"/>
    </row>
    <row r="86" spans="14:14">
      <c r="N86" s="66"/>
    </row>
    <row r="87" spans="14:14">
      <c r="N87" s="66"/>
    </row>
    <row r="88" spans="14:14">
      <c r="N88" s="66"/>
    </row>
    <row r="89" spans="14:14">
      <c r="N89" s="66"/>
    </row>
    <row r="90" spans="14:14">
      <c r="N90" s="66"/>
    </row>
    <row r="91" spans="14:14">
      <c r="N91" s="66"/>
    </row>
    <row r="92" spans="14:14">
      <c r="N92" s="66"/>
    </row>
    <row r="93" spans="14:14">
      <c r="N93" s="66"/>
    </row>
    <row r="94" spans="14:14">
      <c r="N94" s="66"/>
    </row>
  </sheetData>
  <mergeCells count="33">
    <mergeCell ref="K38:K39"/>
    <mergeCell ref="O7:O8"/>
    <mergeCell ref="O38:P38"/>
    <mergeCell ref="A34:O34"/>
    <mergeCell ref="G7:G8"/>
    <mergeCell ref="H7:H8"/>
    <mergeCell ref="I7:I8"/>
    <mergeCell ref="J7:J8"/>
    <mergeCell ref="K7:K8"/>
    <mergeCell ref="L7:L8"/>
    <mergeCell ref="A7:A8"/>
    <mergeCell ref="B7:B8"/>
    <mergeCell ref="M7:M8"/>
    <mergeCell ref="P7:P8"/>
    <mergeCell ref="M38:M39"/>
    <mergeCell ref="L38:L39"/>
    <mergeCell ref="N38:N39"/>
    <mergeCell ref="N7:N8"/>
    <mergeCell ref="A65:O65"/>
    <mergeCell ref="E38:E39"/>
    <mergeCell ref="F38:F39"/>
    <mergeCell ref="G38:G39"/>
    <mergeCell ref="H38:H39"/>
    <mergeCell ref="I38:I39"/>
    <mergeCell ref="J38:J39"/>
    <mergeCell ref="A38:A39"/>
    <mergeCell ref="B38:B39"/>
    <mergeCell ref="C38:C39"/>
    <mergeCell ref="D38:D39"/>
    <mergeCell ref="C7:C8"/>
    <mergeCell ref="D7:D8"/>
    <mergeCell ref="E7:E8"/>
    <mergeCell ref="F7:F8"/>
  </mergeCells>
  <hyperlinks>
    <hyperlink ref="P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topLeftCell="A12" zoomScaleNormal="100" zoomScaleSheetLayoutView="80" workbookViewId="0">
      <selection activeCell="B3" sqref="B3:H6"/>
    </sheetView>
  </sheetViews>
  <sheetFormatPr baseColWidth="10" defaultColWidth="10.28515625" defaultRowHeight="11.25"/>
  <cols>
    <col min="1" max="1" width="23" style="147" customWidth="1"/>
    <col min="2" max="7" width="12.7109375" style="66" customWidth="1"/>
    <col min="8" max="8" width="20.7109375" style="66" customWidth="1"/>
    <col min="9" max="9" width="11.7109375" style="66" customWidth="1"/>
    <col min="10" max="16384" width="10.28515625" style="66"/>
  </cols>
  <sheetData>
    <row r="1" spans="1:9" ht="23.25">
      <c r="A1" s="71" t="s">
        <v>109</v>
      </c>
      <c r="I1" s="69" t="s">
        <v>107</v>
      </c>
    </row>
    <row r="2" spans="1:9" ht="3" customHeight="1"/>
    <row r="3" spans="1:9" s="408" customFormat="1" ht="15.75" customHeight="1">
      <c r="A3" s="82" t="s">
        <v>119</v>
      </c>
    </row>
    <row r="4" spans="1:9" s="408" customFormat="1" ht="4.5" customHeight="1">
      <c r="A4" s="82"/>
    </row>
    <row r="5" spans="1:9" ht="12.75">
      <c r="A5" s="170" t="s">
        <v>194</v>
      </c>
      <c r="B5" s="170"/>
      <c r="C5" s="170"/>
      <c r="D5" s="170"/>
      <c r="E5" s="170"/>
      <c r="F5" s="170"/>
      <c r="G5" s="170"/>
      <c r="H5" s="170"/>
      <c r="I5" s="170"/>
    </row>
    <row r="7" spans="1:9" ht="11.25" customHeight="1">
      <c r="A7" s="602" t="s">
        <v>59</v>
      </c>
      <c r="B7" s="604" t="s">
        <v>8</v>
      </c>
      <c r="C7" s="606" t="s">
        <v>104</v>
      </c>
      <c r="D7" s="607"/>
      <c r="E7" s="608"/>
      <c r="F7" s="606" t="s">
        <v>105</v>
      </c>
      <c r="G7" s="608"/>
      <c r="H7" s="600" t="s">
        <v>122</v>
      </c>
      <c r="I7" s="149"/>
    </row>
    <row r="8" spans="1:9">
      <c r="A8" s="603"/>
      <c r="B8" s="605"/>
      <c r="C8" s="275" t="s">
        <v>68</v>
      </c>
      <c r="D8" s="468" t="s">
        <v>49</v>
      </c>
      <c r="E8" s="466" t="s">
        <v>30</v>
      </c>
      <c r="F8" s="467" t="s">
        <v>64</v>
      </c>
      <c r="G8" s="467" t="s">
        <v>65</v>
      </c>
      <c r="H8" s="601"/>
      <c r="I8" s="141"/>
    </row>
    <row r="9" spans="1:9">
      <c r="A9" s="177" t="s">
        <v>9</v>
      </c>
      <c r="B9" s="211">
        <v>2814</v>
      </c>
      <c r="C9" s="395">
        <v>2637</v>
      </c>
      <c r="D9" s="395">
        <v>134</v>
      </c>
      <c r="E9" s="395">
        <v>43</v>
      </c>
      <c r="F9" s="395">
        <v>2608</v>
      </c>
      <c r="G9" s="395">
        <v>206</v>
      </c>
      <c r="H9" s="261">
        <f>F.4.3!K9/F.5.2!B9</f>
        <v>18.685145700071072</v>
      </c>
      <c r="I9" s="440"/>
    </row>
    <row r="10" spans="1:9">
      <c r="A10" s="177" t="s">
        <v>10</v>
      </c>
      <c r="B10" s="211">
        <v>958</v>
      </c>
      <c r="C10" s="395">
        <v>903</v>
      </c>
      <c r="D10" s="395">
        <v>47</v>
      </c>
      <c r="E10" s="395">
        <v>8</v>
      </c>
      <c r="F10" s="395">
        <v>869</v>
      </c>
      <c r="G10" s="395">
        <v>89</v>
      </c>
      <c r="H10" s="261">
        <f>F.4.3!K10/F.5.2!B10</f>
        <v>15.3580375782881</v>
      </c>
      <c r="I10" s="440"/>
    </row>
    <row r="11" spans="1:9">
      <c r="A11" s="177" t="s">
        <v>23</v>
      </c>
      <c r="B11" s="211">
        <v>546</v>
      </c>
      <c r="C11" s="395">
        <v>509</v>
      </c>
      <c r="D11" s="395">
        <v>29</v>
      </c>
      <c r="E11" s="395">
        <v>8</v>
      </c>
      <c r="F11" s="395">
        <v>485</v>
      </c>
      <c r="G11" s="395">
        <v>61</v>
      </c>
      <c r="H11" s="261">
        <f>F.4.3!K11/F.5.2!B11</f>
        <v>17.64835164835165</v>
      </c>
      <c r="I11" s="440"/>
    </row>
    <row r="12" spans="1:9">
      <c r="A12" s="177" t="s">
        <v>11</v>
      </c>
      <c r="B12" s="211">
        <v>10729</v>
      </c>
      <c r="C12" s="395">
        <v>10088</v>
      </c>
      <c r="D12" s="395">
        <v>474</v>
      </c>
      <c r="E12" s="395">
        <v>167</v>
      </c>
      <c r="F12" s="395">
        <v>9646</v>
      </c>
      <c r="G12" s="395">
        <v>1083</v>
      </c>
      <c r="H12" s="261">
        <f>F.4.3!K12/F.5.2!B12</f>
        <v>21.135613757106906</v>
      </c>
      <c r="I12" s="440"/>
    </row>
    <row r="13" spans="1:9">
      <c r="A13" s="177" t="s">
        <v>12</v>
      </c>
      <c r="B13" s="211">
        <v>1612</v>
      </c>
      <c r="C13" s="395">
        <v>1554</v>
      </c>
      <c r="D13" s="395">
        <v>41</v>
      </c>
      <c r="E13" s="395">
        <v>17</v>
      </c>
      <c r="F13" s="395">
        <v>1486</v>
      </c>
      <c r="G13" s="395">
        <v>126</v>
      </c>
      <c r="H13" s="261">
        <f>F.4.3!K13/F.5.2!B13</f>
        <v>14.418734491315137</v>
      </c>
      <c r="I13" s="440"/>
    </row>
    <row r="14" spans="1:9">
      <c r="A14" s="177" t="s">
        <v>13</v>
      </c>
      <c r="B14" s="211">
        <v>840</v>
      </c>
      <c r="C14" s="395">
        <v>778</v>
      </c>
      <c r="D14" s="395">
        <v>51</v>
      </c>
      <c r="E14" s="395">
        <v>11</v>
      </c>
      <c r="F14" s="395">
        <v>753</v>
      </c>
      <c r="G14" s="395">
        <v>87</v>
      </c>
      <c r="H14" s="261">
        <f>F.4.3!K14/F.5.2!B14</f>
        <v>25.117857142857144</v>
      </c>
      <c r="I14" s="440"/>
    </row>
    <row r="15" spans="1:9">
      <c r="A15" s="177" t="s">
        <v>14</v>
      </c>
      <c r="B15" s="211">
        <v>1142</v>
      </c>
      <c r="C15" s="395">
        <v>1089</v>
      </c>
      <c r="D15" s="395">
        <v>41</v>
      </c>
      <c r="E15" s="395">
        <v>12</v>
      </c>
      <c r="F15" s="395">
        <v>1034</v>
      </c>
      <c r="G15" s="395">
        <v>108</v>
      </c>
      <c r="H15" s="261">
        <f>F.4.3!K15/F.5.2!B15</f>
        <v>14.413309982486865</v>
      </c>
      <c r="I15" s="440"/>
    </row>
    <row r="16" spans="1:9">
      <c r="A16" s="177" t="s">
        <v>15</v>
      </c>
      <c r="B16" s="211">
        <v>392</v>
      </c>
      <c r="C16" s="395">
        <v>371</v>
      </c>
      <c r="D16" s="395">
        <v>20</v>
      </c>
      <c r="E16" s="395">
        <v>1</v>
      </c>
      <c r="F16" s="395">
        <v>349</v>
      </c>
      <c r="G16" s="395">
        <v>43</v>
      </c>
      <c r="H16" s="261">
        <f>F.4.3!K16/F.5.2!B16</f>
        <v>9.5816326530612237</v>
      </c>
      <c r="I16" s="440"/>
    </row>
    <row r="17" spans="1:10" ht="9.75" customHeight="1">
      <c r="A17" s="177" t="s">
        <v>5</v>
      </c>
      <c r="B17" s="211">
        <v>3810</v>
      </c>
      <c r="C17" s="395">
        <v>3689</v>
      </c>
      <c r="D17" s="395">
        <v>94</v>
      </c>
      <c r="E17" s="395">
        <v>27</v>
      </c>
      <c r="F17" s="395">
        <v>3652</v>
      </c>
      <c r="G17" s="395">
        <v>158</v>
      </c>
      <c r="H17" s="261">
        <f>F.4.3!K17/F.5.2!B17</f>
        <v>11.163254593175854</v>
      </c>
      <c r="I17" s="440"/>
    </row>
    <row r="18" spans="1:10" ht="12" customHeight="1">
      <c r="A18" s="177" t="s">
        <v>16</v>
      </c>
      <c r="B18" s="211">
        <v>874</v>
      </c>
      <c r="C18" s="395">
        <v>835</v>
      </c>
      <c r="D18" s="395">
        <v>33</v>
      </c>
      <c r="E18" s="395">
        <v>6</v>
      </c>
      <c r="F18" s="395">
        <v>774</v>
      </c>
      <c r="G18" s="395">
        <v>100</v>
      </c>
      <c r="H18" s="261">
        <f>F.4.3!K18/F.5.2!B18</f>
        <v>15.496567505720824</v>
      </c>
      <c r="I18" s="440"/>
    </row>
    <row r="19" spans="1:10" ht="12" customHeight="1">
      <c r="A19" s="177" t="s">
        <v>17</v>
      </c>
      <c r="B19" s="211">
        <v>318</v>
      </c>
      <c r="C19" s="395">
        <v>308</v>
      </c>
      <c r="D19" s="395">
        <v>7</v>
      </c>
      <c r="E19" s="395">
        <v>3</v>
      </c>
      <c r="F19" s="395">
        <v>290</v>
      </c>
      <c r="G19" s="395">
        <v>28</v>
      </c>
      <c r="H19" s="261">
        <f>F.4.3!K19/F.5.2!B19</f>
        <v>9.6383647798742142</v>
      </c>
      <c r="I19" s="440"/>
    </row>
    <row r="20" spans="1:10" ht="12" customHeight="1">
      <c r="A20" s="177" t="s">
        <v>24</v>
      </c>
      <c r="B20" s="211">
        <v>1610</v>
      </c>
      <c r="C20" s="395">
        <v>1537</v>
      </c>
      <c r="D20" s="395">
        <v>49</v>
      </c>
      <c r="E20" s="395">
        <v>24</v>
      </c>
      <c r="F20" s="395">
        <v>1422</v>
      </c>
      <c r="G20" s="395">
        <v>188</v>
      </c>
      <c r="H20" s="261">
        <f>F.4.3!K20/F.5.2!B20</f>
        <v>16.372049689440995</v>
      </c>
      <c r="I20" s="440"/>
    </row>
    <row r="21" spans="1:10" ht="12" customHeight="1">
      <c r="A21" s="177" t="s">
        <v>28</v>
      </c>
      <c r="B21" s="211">
        <v>1609</v>
      </c>
      <c r="C21" s="395">
        <v>1521</v>
      </c>
      <c r="D21" s="395">
        <v>51</v>
      </c>
      <c r="E21" s="395">
        <v>37</v>
      </c>
      <c r="F21" s="395">
        <v>2549</v>
      </c>
      <c r="G21" s="395">
        <v>229</v>
      </c>
      <c r="H21" s="261">
        <f>F.4.3!K21/F.5.2!B21</f>
        <v>28.829707893101304</v>
      </c>
      <c r="I21" s="440"/>
    </row>
    <row r="22" spans="1:10" ht="12" customHeight="1">
      <c r="A22" s="177" t="s">
        <v>42</v>
      </c>
      <c r="B22" s="211">
        <v>739</v>
      </c>
      <c r="C22" s="395">
        <v>689</v>
      </c>
      <c r="D22" s="395">
        <v>29</v>
      </c>
      <c r="E22" s="395">
        <v>21</v>
      </c>
      <c r="F22" s="395">
        <v>1481</v>
      </c>
      <c r="G22" s="395">
        <v>128</v>
      </c>
      <c r="H22" s="261">
        <f>F.4.3!K22/F.5.2!B22</f>
        <v>47.525033829499321</v>
      </c>
      <c r="I22" s="440"/>
    </row>
    <row r="23" spans="1:10" ht="12" customHeight="1">
      <c r="A23" s="177" t="s">
        <v>18</v>
      </c>
      <c r="B23" s="211">
        <v>2778</v>
      </c>
      <c r="C23" s="395">
        <v>2666</v>
      </c>
      <c r="D23" s="395">
        <v>79</v>
      </c>
      <c r="E23" s="395">
        <v>33</v>
      </c>
      <c r="F23" s="395">
        <v>660</v>
      </c>
      <c r="G23" s="395">
        <v>79</v>
      </c>
      <c r="H23" s="261">
        <f>F.4.3!K23/F.5.2!B23</f>
        <v>8.2458603311735068</v>
      </c>
      <c r="I23" s="440"/>
    </row>
    <row r="24" spans="1:10" ht="12" customHeight="1">
      <c r="A24" s="177" t="s">
        <v>19</v>
      </c>
      <c r="B24" s="211">
        <v>2723</v>
      </c>
      <c r="C24" s="395">
        <v>2634</v>
      </c>
      <c r="D24" s="395">
        <v>75</v>
      </c>
      <c r="E24" s="395">
        <v>14</v>
      </c>
      <c r="F24" s="395">
        <v>2533</v>
      </c>
      <c r="G24" s="395">
        <v>190</v>
      </c>
      <c r="H24" s="261">
        <f>F.4.3!K24/F.5.2!B24</f>
        <v>8.8391479985310326</v>
      </c>
      <c r="I24" s="440"/>
    </row>
    <row r="25" spans="1:10" ht="12" customHeight="1">
      <c r="A25" s="177" t="s">
        <v>20</v>
      </c>
      <c r="B25" s="211">
        <v>631</v>
      </c>
      <c r="C25" s="395">
        <v>597</v>
      </c>
      <c r="D25" s="395">
        <v>26</v>
      </c>
      <c r="E25" s="395">
        <v>8</v>
      </c>
      <c r="F25" s="395">
        <v>587</v>
      </c>
      <c r="G25" s="395">
        <v>44</v>
      </c>
      <c r="H25" s="261">
        <f>F.4.3!K25/F.5.2!B25</f>
        <v>11.695721077654516</v>
      </c>
      <c r="I25" s="440"/>
    </row>
    <row r="26" spans="1:10" ht="12" customHeight="1">
      <c r="A26" s="177" t="s">
        <v>40</v>
      </c>
      <c r="B26" s="211">
        <v>1473</v>
      </c>
      <c r="C26" s="395">
        <v>1385</v>
      </c>
      <c r="D26" s="395">
        <v>69</v>
      </c>
      <c r="E26" s="395">
        <v>19</v>
      </c>
      <c r="F26" s="395">
        <v>1346</v>
      </c>
      <c r="G26" s="395">
        <v>127</v>
      </c>
      <c r="H26" s="261">
        <f>F.4.3!K26/F.5.2!B26</f>
        <v>18.260013577732519</v>
      </c>
      <c r="I26" s="440"/>
    </row>
    <row r="27" spans="1:10" ht="12" customHeight="1">
      <c r="A27" s="177" t="s">
        <v>41</v>
      </c>
      <c r="B27" s="211">
        <v>1099</v>
      </c>
      <c r="C27" s="395">
        <v>1053</v>
      </c>
      <c r="D27" s="395">
        <v>36</v>
      </c>
      <c r="E27" s="395">
        <v>10</v>
      </c>
      <c r="F27" s="395">
        <v>986</v>
      </c>
      <c r="G27" s="395">
        <v>113</v>
      </c>
      <c r="H27" s="261">
        <f>F.4.3!K27/F.5.2!B27</f>
        <v>11.304822565969063</v>
      </c>
      <c r="I27" s="440"/>
    </row>
    <row r="28" spans="1:10" ht="12" customHeight="1">
      <c r="A28" s="177" t="s">
        <v>152</v>
      </c>
      <c r="B28" s="211">
        <v>765</v>
      </c>
      <c r="C28" s="211">
        <v>762</v>
      </c>
      <c r="D28" s="211">
        <v>3</v>
      </c>
      <c r="E28" s="211">
        <v>0</v>
      </c>
      <c r="F28" s="211">
        <v>765</v>
      </c>
      <c r="G28" s="211"/>
      <c r="H28" s="261">
        <f>F.4.3!K28/F.5.2!B28</f>
        <v>2.2000000000000002</v>
      </c>
      <c r="I28" s="440"/>
    </row>
    <row r="29" spans="1:10" s="150" customFormat="1" ht="14.25" customHeight="1">
      <c r="A29" s="274" t="s">
        <v>21</v>
      </c>
      <c r="B29" s="396">
        <v>37462</v>
      </c>
      <c r="C29" s="396">
        <f t="shared" ref="C29:G29" si="0">SUM(C9:C28)</f>
        <v>35605</v>
      </c>
      <c r="D29" s="396">
        <f t="shared" si="0"/>
        <v>1388</v>
      </c>
      <c r="E29" s="396">
        <f t="shared" si="0"/>
        <v>469</v>
      </c>
      <c r="F29" s="396">
        <f t="shared" si="0"/>
        <v>34275</v>
      </c>
      <c r="G29" s="396">
        <f t="shared" si="0"/>
        <v>3187</v>
      </c>
      <c r="H29" s="276">
        <f>F.4.3!K29/F.5.2!B29</f>
        <v>16.833564678874591</v>
      </c>
      <c r="I29" s="440"/>
      <c r="J29" s="66"/>
    </row>
    <row r="30" spans="1:10" s="150" customFormat="1" ht="15" customHeight="1">
      <c r="A30" s="232" t="s">
        <v>38</v>
      </c>
      <c r="B30" s="396">
        <v>170048</v>
      </c>
      <c r="C30" s="262">
        <v>161358</v>
      </c>
      <c r="D30" s="262">
        <v>7262</v>
      </c>
      <c r="E30" s="262">
        <v>1428</v>
      </c>
      <c r="F30" s="396">
        <v>156041</v>
      </c>
      <c r="G30" s="396">
        <v>14007</v>
      </c>
      <c r="H30" s="276"/>
      <c r="I30" s="171"/>
    </row>
    <row r="31" spans="1:10" s="150" customFormat="1" ht="15" customHeight="1">
      <c r="A31" s="232" t="s">
        <v>39</v>
      </c>
      <c r="B31" s="396">
        <v>88180</v>
      </c>
      <c r="C31" s="262">
        <v>84337</v>
      </c>
      <c r="D31" s="262">
        <v>3259</v>
      </c>
      <c r="E31" s="262">
        <v>584</v>
      </c>
      <c r="F31" s="396">
        <v>78793</v>
      </c>
      <c r="G31" s="396">
        <v>9387</v>
      </c>
      <c r="H31" s="276"/>
      <c r="I31" s="171"/>
    </row>
    <row r="32" spans="1:10" s="150" customFormat="1" ht="15" customHeight="1">
      <c r="A32" s="232" t="s">
        <v>71</v>
      </c>
      <c r="B32" s="396">
        <v>295690</v>
      </c>
      <c r="C32" s="396">
        <f>SUM(C29:C31)</f>
        <v>281300</v>
      </c>
      <c r="D32" s="396">
        <f>SUM(D29:D31)</f>
        <v>11909</v>
      </c>
      <c r="E32" s="396">
        <f>SUM(E29:E31)</f>
        <v>2481</v>
      </c>
      <c r="F32" s="396">
        <f t="shared" ref="F32:G32" si="1">SUM(F29:F31)</f>
        <v>269109</v>
      </c>
      <c r="G32" s="396">
        <f t="shared" si="1"/>
        <v>26581</v>
      </c>
      <c r="H32" s="276"/>
      <c r="I32" s="171"/>
    </row>
    <row r="33" spans="1:10" s="150" customFormat="1" ht="15" customHeight="1">
      <c r="A33" s="266" t="s">
        <v>72</v>
      </c>
      <c r="B33" s="277">
        <f>B29/B32*100</f>
        <v>12.669349656735093</v>
      </c>
      <c r="C33" s="277">
        <f t="shared" ref="C33:G33" si="2">C29/C32*100</f>
        <v>12.65730536793459</v>
      </c>
      <c r="D33" s="277">
        <f t="shared" si="2"/>
        <v>11.655050801914518</v>
      </c>
      <c r="E33" s="277">
        <f t="shared" si="2"/>
        <v>18.90366787585651</v>
      </c>
      <c r="F33" s="277">
        <f t="shared" si="2"/>
        <v>12.736474811321807</v>
      </c>
      <c r="G33" s="277">
        <f t="shared" si="2"/>
        <v>11.989767126895151</v>
      </c>
      <c r="H33" s="336"/>
      <c r="I33" s="172"/>
    </row>
    <row r="34" spans="1:10" s="127" customFormat="1" ht="9" customHeight="1">
      <c r="A34" s="578" t="s">
        <v>155</v>
      </c>
      <c r="B34" s="578"/>
      <c r="C34" s="578"/>
      <c r="D34" s="578"/>
      <c r="E34" s="578"/>
      <c r="F34" s="578"/>
      <c r="G34" s="578"/>
      <c r="H34" s="578"/>
      <c r="J34" s="150"/>
    </row>
    <row r="35" spans="1:10" s="127" customFormat="1" ht="9" customHeight="1">
      <c r="A35" s="146" t="s">
        <v>167</v>
      </c>
      <c r="J35" s="150"/>
    </row>
    <row r="36" spans="1:10" ht="4.5" customHeight="1"/>
    <row r="37" spans="1:10" ht="12.75" customHeight="1">
      <c r="A37" s="602" t="s">
        <v>60</v>
      </c>
      <c r="B37" s="604" t="s">
        <v>8</v>
      </c>
      <c r="C37" s="606" t="s">
        <v>104</v>
      </c>
      <c r="D37" s="607"/>
      <c r="E37" s="608"/>
      <c r="F37" s="606" t="s">
        <v>105</v>
      </c>
      <c r="G37" s="607"/>
      <c r="H37" s="609"/>
    </row>
    <row r="38" spans="1:10" ht="12.75" customHeight="1">
      <c r="A38" s="603"/>
      <c r="B38" s="605"/>
      <c r="C38" s="275" t="s">
        <v>68</v>
      </c>
      <c r="D38" s="468" t="s">
        <v>49</v>
      </c>
      <c r="E38" s="466" t="s">
        <v>30</v>
      </c>
      <c r="F38" s="483" t="s">
        <v>64</v>
      </c>
      <c r="G38" s="482" t="s">
        <v>65</v>
      </c>
      <c r="H38" s="609"/>
    </row>
    <row r="39" spans="1:10" ht="12" customHeight="1">
      <c r="A39" s="177" t="s">
        <v>9</v>
      </c>
      <c r="B39" s="397">
        <f>B9/B$29*100</f>
        <v>7.5116117665901445</v>
      </c>
      <c r="C39" s="397">
        <f>C9/$B9*100</f>
        <v>93.710021321961619</v>
      </c>
      <c r="D39" s="397">
        <f t="shared" ref="D39:E39" si="3">D9/$B9*100</f>
        <v>4.7619047619047619</v>
      </c>
      <c r="E39" s="397">
        <f t="shared" si="3"/>
        <v>1.5280739161336176</v>
      </c>
      <c r="F39" s="397">
        <f t="shared" ref="F39:G39" si="4">F9/$B9*100</f>
        <v>92.679459843638938</v>
      </c>
      <c r="G39" s="397">
        <f t="shared" si="4"/>
        <v>7.3205401563610524</v>
      </c>
      <c r="H39" s="333"/>
    </row>
    <row r="40" spans="1:10" ht="12" customHeight="1">
      <c r="A40" s="177" t="s">
        <v>10</v>
      </c>
      <c r="B40" s="397">
        <f t="shared" ref="B40:B59" si="5">B10/B$29*100</f>
        <v>2.557258021461748</v>
      </c>
      <c r="C40" s="397">
        <f t="shared" ref="C40:E40" si="6">C10/$B10*100</f>
        <v>94.258872651356995</v>
      </c>
      <c r="D40" s="397">
        <f t="shared" si="6"/>
        <v>4.9060542797494788</v>
      </c>
      <c r="E40" s="397">
        <f t="shared" si="6"/>
        <v>0.83507306889352806</v>
      </c>
      <c r="F40" s="397">
        <f t="shared" ref="F40:G40" si="7">F10/$B10*100</f>
        <v>90.70981210855949</v>
      </c>
      <c r="G40" s="397">
        <f t="shared" si="7"/>
        <v>9.2901878914405014</v>
      </c>
      <c r="H40" s="333"/>
    </row>
    <row r="41" spans="1:10" ht="12" customHeight="1">
      <c r="A41" s="177" t="s">
        <v>23</v>
      </c>
      <c r="B41" s="397">
        <f t="shared" si="5"/>
        <v>1.4574769099354012</v>
      </c>
      <c r="C41" s="397">
        <f t="shared" ref="C41:E41" si="8">C11/$B11*100</f>
        <v>93.223443223443226</v>
      </c>
      <c r="D41" s="397">
        <f t="shared" si="8"/>
        <v>5.3113553113553111</v>
      </c>
      <c r="E41" s="397">
        <f t="shared" si="8"/>
        <v>1.4652014652014651</v>
      </c>
      <c r="F41" s="397">
        <f t="shared" ref="F41:G41" si="9">F11/$B11*100</f>
        <v>88.827838827838818</v>
      </c>
      <c r="G41" s="397">
        <f t="shared" si="9"/>
        <v>11.172161172161173</v>
      </c>
      <c r="H41" s="333"/>
    </row>
    <row r="42" spans="1:10" ht="12" customHeight="1">
      <c r="A42" s="177" t="s">
        <v>11</v>
      </c>
      <c r="B42" s="397">
        <f t="shared" si="5"/>
        <v>28.639688217393626</v>
      </c>
      <c r="C42" s="397">
        <f t="shared" ref="C42:E42" si="10">C12/$B12*100</f>
        <v>94.025538260788522</v>
      </c>
      <c r="D42" s="397">
        <f t="shared" si="10"/>
        <v>4.4179327057507694</v>
      </c>
      <c r="E42" s="397">
        <f t="shared" si="10"/>
        <v>1.556529033460714</v>
      </c>
      <c r="F42" s="397">
        <f t="shared" ref="F42:G42" si="11">F12/$B12*100</f>
        <v>89.905862615341604</v>
      </c>
      <c r="G42" s="397">
        <f t="shared" si="11"/>
        <v>10.094137384658403</v>
      </c>
      <c r="H42" s="333"/>
    </row>
    <row r="43" spans="1:10" ht="12" customHeight="1">
      <c r="A43" s="177" t="s">
        <v>12</v>
      </c>
      <c r="B43" s="397">
        <f t="shared" si="5"/>
        <v>4.3030270674283271</v>
      </c>
      <c r="C43" s="397">
        <f t="shared" ref="C43:E43" si="12">C13/$B13*100</f>
        <v>96.40198511166254</v>
      </c>
      <c r="D43" s="397">
        <f t="shared" si="12"/>
        <v>2.5434243176178661</v>
      </c>
      <c r="E43" s="397">
        <f t="shared" si="12"/>
        <v>1.054590570719603</v>
      </c>
      <c r="F43" s="397">
        <f t="shared" ref="F43:G43" si="13">F13/$B13*100</f>
        <v>92.183622828784124</v>
      </c>
      <c r="G43" s="397">
        <f t="shared" si="13"/>
        <v>7.8163771712158807</v>
      </c>
      <c r="H43" s="333"/>
    </row>
    <row r="44" spans="1:10" ht="12" customHeight="1">
      <c r="A44" s="177" t="s">
        <v>13</v>
      </c>
      <c r="B44" s="397">
        <f t="shared" si="5"/>
        <v>2.2422721691313865</v>
      </c>
      <c r="C44" s="397">
        <f t="shared" ref="C44:E44" si="14">C14/$B14*100</f>
        <v>92.61904761904762</v>
      </c>
      <c r="D44" s="397">
        <f t="shared" si="14"/>
        <v>6.0714285714285712</v>
      </c>
      <c r="E44" s="397">
        <f t="shared" si="14"/>
        <v>1.3095238095238095</v>
      </c>
      <c r="F44" s="397">
        <f t="shared" ref="F44:G44" si="15">F14/$B14*100</f>
        <v>89.642857142857153</v>
      </c>
      <c r="G44" s="397">
        <f t="shared" si="15"/>
        <v>10.357142857142858</v>
      </c>
      <c r="H44" s="333"/>
    </row>
    <row r="45" spans="1:10" ht="12" customHeight="1">
      <c r="A45" s="177" t="s">
        <v>14</v>
      </c>
      <c r="B45" s="397">
        <f t="shared" si="5"/>
        <v>3.048422401366718</v>
      </c>
      <c r="C45" s="397">
        <f t="shared" ref="C45:E45" si="16">C15/$B15*100</f>
        <v>95.359019264448335</v>
      </c>
      <c r="D45" s="397">
        <f t="shared" si="16"/>
        <v>3.5901926444833623</v>
      </c>
      <c r="E45" s="397">
        <f t="shared" si="16"/>
        <v>1.0507880910683012</v>
      </c>
      <c r="F45" s="397">
        <f t="shared" ref="F45:G45" si="17">F15/$B15*100</f>
        <v>90.542907180385285</v>
      </c>
      <c r="G45" s="397">
        <f t="shared" si="17"/>
        <v>9.4570928196147115</v>
      </c>
      <c r="H45" s="333"/>
    </row>
    <row r="46" spans="1:10" ht="12" customHeight="1">
      <c r="A46" s="177" t="s">
        <v>15</v>
      </c>
      <c r="B46" s="397">
        <f t="shared" si="5"/>
        <v>1.0463936789279804</v>
      </c>
      <c r="C46" s="397">
        <f t="shared" ref="C46:E46" si="18">C16/$B16*100</f>
        <v>94.642857142857139</v>
      </c>
      <c r="D46" s="397">
        <f t="shared" si="18"/>
        <v>5.1020408163265305</v>
      </c>
      <c r="E46" s="397">
        <f t="shared" si="18"/>
        <v>0.25510204081632654</v>
      </c>
      <c r="F46" s="397">
        <f t="shared" ref="F46:G46" si="19">F16/$B16*100</f>
        <v>89.030612244897952</v>
      </c>
      <c r="G46" s="397">
        <f t="shared" si="19"/>
        <v>10.969387755102041</v>
      </c>
      <c r="H46" s="333"/>
    </row>
    <row r="47" spans="1:10" ht="12" customHeight="1">
      <c r="A47" s="177" t="s">
        <v>5</v>
      </c>
      <c r="B47" s="397">
        <f t="shared" si="5"/>
        <v>10.170305909988789</v>
      </c>
      <c r="C47" s="397">
        <f t="shared" ref="C47:E47" si="20">C17/$B17*100</f>
        <v>96.824146981627308</v>
      </c>
      <c r="D47" s="397">
        <f t="shared" si="20"/>
        <v>2.4671916010498687</v>
      </c>
      <c r="E47" s="397">
        <f t="shared" si="20"/>
        <v>0.70866141732283461</v>
      </c>
      <c r="F47" s="397">
        <f t="shared" ref="F47:G47" si="21">F17/$B17*100</f>
        <v>95.853018372703417</v>
      </c>
      <c r="G47" s="397">
        <f t="shared" si="21"/>
        <v>4.1469816272965883</v>
      </c>
      <c r="H47" s="333"/>
    </row>
    <row r="48" spans="1:10" ht="12" customHeight="1">
      <c r="A48" s="177" t="s">
        <v>16</v>
      </c>
      <c r="B48" s="397">
        <f t="shared" si="5"/>
        <v>2.333030804548609</v>
      </c>
      <c r="C48" s="397">
        <f t="shared" ref="C48:E48" si="22">C18/$B18*100</f>
        <v>95.537757437070937</v>
      </c>
      <c r="D48" s="397">
        <f t="shared" si="22"/>
        <v>3.775743707093822</v>
      </c>
      <c r="E48" s="397">
        <f t="shared" si="22"/>
        <v>0.68649885583524028</v>
      </c>
      <c r="F48" s="397">
        <f t="shared" ref="F48:G48" si="23">F18/$B18*100</f>
        <v>88.558352402745996</v>
      </c>
      <c r="G48" s="397">
        <f t="shared" si="23"/>
        <v>11.441647597254006</v>
      </c>
      <c r="H48" s="333"/>
    </row>
    <row r="49" spans="1:8">
      <c r="A49" s="177" t="s">
        <v>17</v>
      </c>
      <c r="B49" s="397">
        <f t="shared" si="5"/>
        <v>0.84886017831402494</v>
      </c>
      <c r="C49" s="397">
        <f t="shared" ref="C49:E49" si="24">C19/$B19*100</f>
        <v>96.855345911949684</v>
      </c>
      <c r="D49" s="397">
        <f t="shared" si="24"/>
        <v>2.2012578616352201</v>
      </c>
      <c r="E49" s="397">
        <f t="shared" si="24"/>
        <v>0.94339622641509435</v>
      </c>
      <c r="F49" s="397">
        <f t="shared" ref="F49:G49" si="25">F19/$B19*100</f>
        <v>91.19496855345912</v>
      </c>
      <c r="G49" s="397">
        <f t="shared" si="25"/>
        <v>8.8050314465408803</v>
      </c>
      <c r="H49" s="333"/>
    </row>
    <row r="50" spans="1:8">
      <c r="A50" s="177" t="s">
        <v>24</v>
      </c>
      <c r="B50" s="397">
        <f t="shared" si="5"/>
        <v>4.2976883241684911</v>
      </c>
      <c r="C50" s="397">
        <f t="shared" ref="C50:E50" si="26">C20/$B20*100</f>
        <v>95.465838509316768</v>
      </c>
      <c r="D50" s="397">
        <f t="shared" si="26"/>
        <v>3.0434782608695654</v>
      </c>
      <c r="E50" s="397">
        <f t="shared" si="26"/>
        <v>1.4906832298136645</v>
      </c>
      <c r="F50" s="397">
        <f t="shared" ref="F50:G50" si="27">F20/$B20*100</f>
        <v>88.322981366459629</v>
      </c>
      <c r="G50" s="397">
        <f t="shared" si="27"/>
        <v>11.677018633540373</v>
      </c>
      <c r="H50" s="333"/>
    </row>
    <row r="51" spans="1:8">
      <c r="A51" s="177" t="s">
        <v>28</v>
      </c>
      <c r="B51" s="397">
        <f t="shared" si="5"/>
        <v>4.2950189525385722</v>
      </c>
      <c r="C51" s="397">
        <f t="shared" ref="C51:E51" si="28">C21/$B21*100</f>
        <v>94.530764449968927</v>
      </c>
      <c r="D51" s="397">
        <f t="shared" si="28"/>
        <v>3.1696706028589183</v>
      </c>
      <c r="E51" s="397">
        <f t="shared" si="28"/>
        <v>2.2995649471721564</v>
      </c>
      <c r="F51" s="397">
        <f t="shared" ref="F51:G51" si="29">F21/$B21*100</f>
        <v>158.42137973896831</v>
      </c>
      <c r="G51" s="397">
        <f t="shared" si="29"/>
        <v>14.23244251087632</v>
      </c>
      <c r="H51" s="333"/>
    </row>
    <row r="52" spans="1:8">
      <c r="A52" s="177" t="s">
        <v>42</v>
      </c>
      <c r="B52" s="397">
        <f t="shared" si="5"/>
        <v>1.9726656345096363</v>
      </c>
      <c r="C52" s="397">
        <f t="shared" ref="C52:E52" si="30">C22/$B22*100</f>
        <v>93.234100135318002</v>
      </c>
      <c r="D52" s="397">
        <f t="shared" si="30"/>
        <v>3.9242219215155618</v>
      </c>
      <c r="E52" s="397">
        <f t="shared" si="30"/>
        <v>2.8416779431664412</v>
      </c>
      <c r="F52" s="397">
        <f t="shared" ref="F52:G52" si="31">F22/$B22*100</f>
        <v>200.40595399188089</v>
      </c>
      <c r="G52" s="397">
        <f t="shared" si="31"/>
        <v>17.320703653585927</v>
      </c>
      <c r="H52" s="333"/>
    </row>
    <row r="53" spans="1:8">
      <c r="A53" s="177" t="s">
        <v>18</v>
      </c>
      <c r="B53" s="397">
        <f t="shared" si="5"/>
        <v>7.4155143879130856</v>
      </c>
      <c r="C53" s="397">
        <f t="shared" ref="C53:E53" si="32">C23/$B23*100</f>
        <v>95.968322534197256</v>
      </c>
      <c r="D53" s="397">
        <f t="shared" si="32"/>
        <v>2.8437724982001438</v>
      </c>
      <c r="E53" s="397">
        <f t="shared" si="32"/>
        <v>1.1879049676025919</v>
      </c>
      <c r="F53" s="397">
        <f t="shared" ref="F53:G53" si="33">F23/$B23*100</f>
        <v>23.758099352051836</v>
      </c>
      <c r="G53" s="397">
        <f t="shared" si="33"/>
        <v>2.8437724982001438</v>
      </c>
      <c r="H53" s="333"/>
    </row>
    <row r="54" spans="1:8">
      <c r="A54" s="177" t="s">
        <v>19</v>
      </c>
      <c r="B54" s="397">
        <f t="shared" si="5"/>
        <v>7.2686989482675779</v>
      </c>
      <c r="C54" s="397">
        <f t="shared" ref="C54:E54" si="34">C24/$B24*100</f>
        <v>96.731546088872562</v>
      </c>
      <c r="D54" s="397">
        <f t="shared" si="34"/>
        <v>2.7543150936467131</v>
      </c>
      <c r="E54" s="397">
        <f t="shared" si="34"/>
        <v>0.51413881748071977</v>
      </c>
      <c r="F54" s="397">
        <f t="shared" ref="F54:G54" si="35">F24/$B24*100</f>
        <v>93.02240176276166</v>
      </c>
      <c r="G54" s="397">
        <f t="shared" si="35"/>
        <v>6.9775982372383405</v>
      </c>
      <c r="H54" s="333"/>
    </row>
    <row r="55" spans="1:8">
      <c r="A55" s="177" t="s">
        <v>20</v>
      </c>
      <c r="B55" s="397">
        <f t="shared" si="5"/>
        <v>1.6843734984784582</v>
      </c>
      <c r="C55" s="397">
        <f t="shared" ref="C55:E55" si="36">C25/$B25*100</f>
        <v>94.611727416798729</v>
      </c>
      <c r="D55" s="397">
        <f t="shared" si="36"/>
        <v>4.1204437400950873</v>
      </c>
      <c r="E55" s="397">
        <f t="shared" si="36"/>
        <v>1.2678288431061806</v>
      </c>
      <c r="F55" s="397">
        <f t="shared" ref="F55:G55" si="37">F25/$B25*100</f>
        <v>93.026941362916006</v>
      </c>
      <c r="G55" s="397">
        <f t="shared" si="37"/>
        <v>6.9730586370839935</v>
      </c>
      <c r="H55" s="333"/>
    </row>
    <row r="56" spans="1:8">
      <c r="A56" s="177" t="s">
        <v>40</v>
      </c>
      <c r="B56" s="397">
        <f t="shared" si="5"/>
        <v>3.9319844108696813</v>
      </c>
      <c r="C56" s="397">
        <f t="shared" ref="C56:E56" si="38">C26/$B26*100</f>
        <v>94.025797691785471</v>
      </c>
      <c r="D56" s="397">
        <f t="shared" si="38"/>
        <v>4.6843177189409371</v>
      </c>
      <c r="E56" s="397">
        <f t="shared" si="38"/>
        <v>1.2898845892735913</v>
      </c>
      <c r="F56" s="397">
        <f t="shared" ref="F56:G56" si="39">F26/$B26*100</f>
        <v>91.378139850644942</v>
      </c>
      <c r="G56" s="397">
        <f t="shared" si="39"/>
        <v>8.621860149355058</v>
      </c>
      <c r="H56" s="333"/>
    </row>
    <row r="57" spans="1:8">
      <c r="A57" s="177" t="s">
        <v>41</v>
      </c>
      <c r="B57" s="397">
        <f t="shared" si="5"/>
        <v>2.9336394212802306</v>
      </c>
      <c r="C57" s="397">
        <f t="shared" ref="C57:E57" si="40">C27/$B27*100</f>
        <v>95.814376706096454</v>
      </c>
      <c r="D57" s="397">
        <f t="shared" si="40"/>
        <v>3.2757051865332123</v>
      </c>
      <c r="E57" s="397">
        <f t="shared" si="40"/>
        <v>0.90991810737033663</v>
      </c>
      <c r="F57" s="397">
        <f t="shared" ref="F57:G57" si="41">F27/$B27*100</f>
        <v>89.717925386715194</v>
      </c>
      <c r="G57" s="397">
        <f t="shared" si="41"/>
        <v>10.282074613284804</v>
      </c>
      <c r="H57" s="333"/>
    </row>
    <row r="58" spans="1:8">
      <c r="A58" s="177" t="s">
        <v>152</v>
      </c>
      <c r="B58" s="397">
        <f t="shared" si="5"/>
        <v>2.0420692968875125</v>
      </c>
      <c r="C58" s="397">
        <f t="shared" ref="C58:E58" si="42">C28/$B28*100</f>
        <v>99.607843137254903</v>
      </c>
      <c r="D58" s="397">
        <f t="shared" si="42"/>
        <v>0.39215686274509803</v>
      </c>
      <c r="E58" s="397">
        <f t="shared" si="42"/>
        <v>0</v>
      </c>
      <c r="F58" s="397">
        <f t="shared" ref="F58:G58" si="43">F28/$B28*100</f>
        <v>100</v>
      </c>
      <c r="G58" s="397">
        <f t="shared" si="43"/>
        <v>0</v>
      </c>
      <c r="H58" s="333"/>
    </row>
    <row r="59" spans="1:8" s="150" customFormat="1">
      <c r="A59" s="274" t="s">
        <v>21</v>
      </c>
      <c r="B59" s="378">
        <f t="shared" si="5"/>
        <v>100</v>
      </c>
      <c r="C59" s="378">
        <f t="shared" ref="C59:E59" si="44">C29/$B29*100</f>
        <v>95.042976883241678</v>
      </c>
      <c r="D59" s="378">
        <f t="shared" si="44"/>
        <v>3.7050878223266239</v>
      </c>
      <c r="E59" s="378">
        <f t="shared" si="44"/>
        <v>1.2519352944316908</v>
      </c>
      <c r="F59" s="378">
        <f t="shared" ref="F59:G59" si="45">F29/$B29*100</f>
        <v>91.492712615450316</v>
      </c>
      <c r="G59" s="379">
        <f t="shared" si="45"/>
        <v>8.5072873845496755</v>
      </c>
      <c r="H59" s="334"/>
    </row>
    <row r="60" spans="1:8" s="150" customFormat="1">
      <c r="A60" s="232" t="s">
        <v>38</v>
      </c>
      <c r="B60" s="378"/>
      <c r="C60" s="378">
        <f t="shared" ref="C60:E60" si="46">C30/$B30*100</f>
        <v>94.889678208505828</v>
      </c>
      <c r="D60" s="378">
        <f t="shared" si="46"/>
        <v>4.2705589010161837</v>
      </c>
      <c r="E60" s="378">
        <f t="shared" si="46"/>
        <v>0.83976289047798269</v>
      </c>
      <c r="F60" s="378">
        <f t="shared" ref="F60:G60" si="47">F30/$B30*100</f>
        <v>91.76291400075273</v>
      </c>
      <c r="G60" s="379">
        <f t="shared" si="47"/>
        <v>8.237085999247272</v>
      </c>
      <c r="H60" s="335"/>
    </row>
    <row r="61" spans="1:8" s="150" customFormat="1">
      <c r="A61" s="232" t="s">
        <v>39</v>
      </c>
      <c r="B61" s="378"/>
      <c r="C61" s="378">
        <f t="shared" ref="C61:E61" si="48">C31/$B31*100</f>
        <v>95.641868904513501</v>
      </c>
      <c r="D61" s="378">
        <f t="shared" si="48"/>
        <v>3.6958493989566801</v>
      </c>
      <c r="E61" s="378">
        <f t="shared" si="48"/>
        <v>0.66228169652982538</v>
      </c>
      <c r="F61" s="378">
        <f t="shared" ref="F61:G61" si="49">F31/$B31*100</f>
        <v>89.354728963483794</v>
      </c>
      <c r="G61" s="379">
        <f t="shared" si="49"/>
        <v>10.645271036516217</v>
      </c>
      <c r="H61" s="335"/>
    </row>
    <row r="62" spans="1:8" s="150" customFormat="1">
      <c r="A62" s="232" t="s">
        <v>71</v>
      </c>
      <c r="B62" s="378"/>
      <c r="C62" s="378">
        <f t="shared" ref="C62:E62" si="50">C32/$B32*100</f>
        <v>95.133416754032936</v>
      </c>
      <c r="D62" s="378">
        <f t="shared" si="50"/>
        <v>4.0275288308701684</v>
      </c>
      <c r="E62" s="378">
        <f t="shared" si="50"/>
        <v>0.83905441509689194</v>
      </c>
      <c r="F62" s="378">
        <f t="shared" ref="F62:G62" si="51">F32/$B32*100</f>
        <v>91.010517771990934</v>
      </c>
      <c r="G62" s="379">
        <f t="shared" si="51"/>
        <v>8.9894822280090629</v>
      </c>
      <c r="H62" s="334"/>
    </row>
    <row r="63" spans="1:8" s="127" customFormat="1" ht="9">
      <c r="A63" s="578" t="s">
        <v>155</v>
      </c>
      <c r="B63" s="578"/>
      <c r="C63" s="578"/>
      <c r="D63" s="578"/>
      <c r="E63" s="578"/>
      <c r="F63" s="578"/>
      <c r="G63" s="578"/>
      <c r="H63" s="145"/>
    </row>
    <row r="64" spans="1:8" s="127" customFormat="1" ht="9">
      <c r="A64" s="146" t="s">
        <v>167</v>
      </c>
    </row>
  </sheetData>
  <mergeCells count="12">
    <mergeCell ref="H7:H8"/>
    <mergeCell ref="A34:H34"/>
    <mergeCell ref="A63:G63"/>
    <mergeCell ref="A7:A8"/>
    <mergeCell ref="B7:B8"/>
    <mergeCell ref="C7:E7"/>
    <mergeCell ref="F7:G7"/>
    <mergeCell ref="A37:A38"/>
    <mergeCell ref="B37:B38"/>
    <mergeCell ref="C37:E37"/>
    <mergeCell ref="F37:G37"/>
    <mergeCell ref="H37:H38"/>
  </mergeCells>
  <hyperlinks>
    <hyperlink ref="I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topLeftCell="A29" zoomScaleNormal="100" zoomScaleSheetLayoutView="80" workbookViewId="0">
      <selection activeCell="B3" sqref="B3:H6"/>
    </sheetView>
  </sheetViews>
  <sheetFormatPr baseColWidth="10" defaultColWidth="7.5703125" defaultRowHeight="11.25"/>
  <cols>
    <col min="1" max="1" width="19" style="25" customWidth="1"/>
    <col min="2" max="23" width="9.28515625" style="25" customWidth="1"/>
    <col min="24" max="24" width="7.5703125" style="25" customWidth="1"/>
    <col min="25" max="16384" width="7.5703125" style="25"/>
  </cols>
  <sheetData>
    <row r="1" spans="1:24" ht="23.25">
      <c r="A1" s="71" t="s">
        <v>109</v>
      </c>
      <c r="W1" s="69" t="s">
        <v>107</v>
      </c>
    </row>
    <row r="2" spans="1:24" ht="3" customHeight="1"/>
    <row r="3" spans="1:24" s="408" customFormat="1" ht="15.75" customHeight="1">
      <c r="A3" s="82" t="s">
        <v>119</v>
      </c>
      <c r="W3" s="48"/>
    </row>
    <row r="4" spans="1:24" s="408" customFormat="1" ht="4.5" customHeight="1">
      <c r="A4" s="82"/>
      <c r="W4" s="48"/>
    </row>
    <row r="5" spans="1:24" s="142" customFormat="1" ht="19.5" customHeight="1">
      <c r="A5" s="157" t="s">
        <v>195</v>
      </c>
      <c r="B5" s="158"/>
      <c r="C5" s="158"/>
      <c r="D5" s="158"/>
      <c r="E5" s="158"/>
      <c r="F5" s="158"/>
      <c r="G5" s="158"/>
      <c r="H5" s="158"/>
      <c r="I5" s="158"/>
      <c r="J5" s="158"/>
      <c r="K5" s="158"/>
      <c r="L5" s="158"/>
      <c r="M5" s="158"/>
      <c r="N5" s="158"/>
      <c r="O5" s="158"/>
      <c r="P5" s="158"/>
      <c r="Q5" s="158"/>
      <c r="R5" s="158"/>
      <c r="S5" s="158"/>
      <c r="T5" s="158"/>
      <c r="U5" s="158"/>
      <c r="V5" s="158"/>
      <c r="W5" s="158"/>
    </row>
    <row r="6" spans="1:24" ht="4.5" customHeight="1">
      <c r="A6" s="26"/>
    </row>
    <row r="7" spans="1:24" ht="4.5" customHeight="1">
      <c r="A7" s="312"/>
      <c r="B7" s="313"/>
      <c r="C7" s="313"/>
      <c r="D7" s="313"/>
      <c r="E7" s="313"/>
      <c r="F7" s="313"/>
      <c r="G7" s="313"/>
      <c r="H7" s="313"/>
      <c r="I7" s="313"/>
      <c r="J7" s="313"/>
      <c r="K7" s="313"/>
      <c r="L7" s="313"/>
      <c r="M7" s="313"/>
      <c r="N7" s="313"/>
      <c r="O7" s="313"/>
      <c r="P7" s="313"/>
      <c r="Q7" s="313"/>
      <c r="R7" s="313"/>
      <c r="S7" s="313"/>
      <c r="T7" s="313"/>
      <c r="U7" s="313"/>
      <c r="V7" s="313"/>
      <c r="W7" s="313"/>
    </row>
    <row r="8" spans="1:24" s="28" customFormat="1" ht="102.75" customHeight="1">
      <c r="A8" s="419" t="s">
        <v>59</v>
      </c>
      <c r="B8" s="420" t="s">
        <v>196</v>
      </c>
      <c r="C8" s="420" t="s">
        <v>197</v>
      </c>
      <c r="D8" s="420" t="s">
        <v>198</v>
      </c>
      <c r="E8" s="420" t="s">
        <v>138</v>
      </c>
      <c r="F8" s="420" t="s">
        <v>132</v>
      </c>
      <c r="G8" s="420" t="s">
        <v>190</v>
      </c>
      <c r="H8" s="420" t="s">
        <v>199</v>
      </c>
      <c r="I8" s="420" t="s">
        <v>188</v>
      </c>
      <c r="J8" s="420" t="s">
        <v>135</v>
      </c>
      <c r="K8" s="420" t="s">
        <v>136</v>
      </c>
      <c r="L8" s="420" t="s">
        <v>200</v>
      </c>
      <c r="M8" s="420" t="s">
        <v>124</v>
      </c>
      <c r="N8" s="420" t="s">
        <v>133</v>
      </c>
      <c r="O8" s="420" t="s">
        <v>137</v>
      </c>
      <c r="P8" s="420" t="s">
        <v>201</v>
      </c>
      <c r="Q8" s="420" t="s">
        <v>202</v>
      </c>
      <c r="R8" s="420" t="s">
        <v>131</v>
      </c>
      <c r="S8" s="420" t="s">
        <v>203</v>
      </c>
      <c r="T8" s="420" t="s">
        <v>204</v>
      </c>
      <c r="U8" s="420" t="s">
        <v>134</v>
      </c>
      <c r="V8" s="420" t="s">
        <v>189</v>
      </c>
      <c r="W8" s="421" t="s">
        <v>205</v>
      </c>
      <c r="X8" s="27"/>
    </row>
    <row r="9" spans="1:24" s="28" customFormat="1" ht="4.5" customHeight="1">
      <c r="A9" s="422"/>
      <c r="B9" s="423"/>
      <c r="C9" s="423"/>
      <c r="D9" s="423"/>
      <c r="E9" s="423"/>
      <c r="F9" s="423"/>
      <c r="G9" s="423"/>
      <c r="H9" s="423"/>
      <c r="I9" s="423"/>
      <c r="J9" s="423"/>
      <c r="K9" s="423"/>
      <c r="L9" s="423"/>
      <c r="M9" s="423"/>
      <c r="N9" s="423"/>
      <c r="O9" s="423"/>
      <c r="P9" s="423"/>
      <c r="Q9" s="423"/>
      <c r="R9" s="423"/>
      <c r="S9" s="423"/>
      <c r="T9" s="423"/>
      <c r="U9" s="423"/>
      <c r="V9" s="423"/>
      <c r="W9" s="424"/>
      <c r="X9" s="27"/>
    </row>
    <row r="10" spans="1:24" s="28" customFormat="1" ht="4.5" customHeight="1">
      <c r="A10" s="419"/>
      <c r="B10" s="425"/>
      <c r="C10" s="425"/>
      <c r="D10" s="425"/>
      <c r="E10" s="425"/>
      <c r="F10" s="425"/>
      <c r="G10" s="425"/>
      <c r="H10" s="425"/>
      <c r="I10" s="425"/>
      <c r="J10" s="425"/>
      <c r="K10" s="425"/>
      <c r="L10" s="425"/>
      <c r="M10" s="425"/>
      <c r="N10" s="425"/>
      <c r="O10" s="425"/>
      <c r="P10" s="425"/>
      <c r="Q10" s="425"/>
      <c r="R10" s="425"/>
      <c r="S10" s="425"/>
      <c r="T10" s="425"/>
      <c r="U10" s="425"/>
      <c r="V10" s="425"/>
      <c r="W10" s="426"/>
      <c r="X10" s="27"/>
    </row>
    <row r="11" spans="1:24" ht="12" customHeight="1">
      <c r="A11" s="214" t="s">
        <v>9</v>
      </c>
      <c r="B11" s="183">
        <v>163</v>
      </c>
      <c r="C11" s="183">
        <v>3</v>
      </c>
      <c r="D11" s="183"/>
      <c r="E11" s="183">
        <v>54</v>
      </c>
      <c r="F11" s="183">
        <v>99</v>
      </c>
      <c r="G11" s="183">
        <v>160</v>
      </c>
      <c r="H11" s="183">
        <v>40</v>
      </c>
      <c r="I11" s="183">
        <v>5</v>
      </c>
      <c r="J11" s="183">
        <v>66</v>
      </c>
      <c r="K11" s="183">
        <v>162</v>
      </c>
      <c r="L11" s="183">
        <v>874</v>
      </c>
      <c r="M11" s="183">
        <v>229</v>
      </c>
      <c r="N11" s="183">
        <v>175</v>
      </c>
      <c r="O11" s="183">
        <v>209</v>
      </c>
      <c r="P11" s="183">
        <v>145</v>
      </c>
      <c r="Q11" s="183"/>
      <c r="R11" s="183">
        <v>64</v>
      </c>
      <c r="S11" s="183">
        <v>2</v>
      </c>
      <c r="T11" s="183">
        <v>1</v>
      </c>
      <c r="U11" s="183">
        <v>190</v>
      </c>
      <c r="V11" s="183">
        <v>173</v>
      </c>
      <c r="W11" s="399">
        <v>2814</v>
      </c>
      <c r="X11" s="352"/>
    </row>
    <row r="12" spans="1:24" ht="12" customHeight="1">
      <c r="A12" s="214" t="s">
        <v>10</v>
      </c>
      <c r="B12" s="183">
        <v>66</v>
      </c>
      <c r="C12" s="183">
        <v>11</v>
      </c>
      <c r="D12" s="183">
        <v>4</v>
      </c>
      <c r="E12" s="183">
        <v>48</v>
      </c>
      <c r="F12" s="183">
        <v>70</v>
      </c>
      <c r="G12" s="183">
        <v>141</v>
      </c>
      <c r="H12" s="183">
        <v>18</v>
      </c>
      <c r="I12" s="183"/>
      <c r="J12" s="183">
        <v>48</v>
      </c>
      <c r="K12" s="183">
        <v>82</v>
      </c>
      <c r="L12" s="183">
        <v>138</v>
      </c>
      <c r="M12" s="183">
        <v>58</v>
      </c>
      <c r="N12" s="183">
        <v>60</v>
      </c>
      <c r="O12" s="183">
        <v>64</v>
      </c>
      <c r="P12" s="183">
        <v>19</v>
      </c>
      <c r="Q12" s="183">
        <v>1</v>
      </c>
      <c r="R12" s="183">
        <v>45</v>
      </c>
      <c r="S12" s="183">
        <v>2</v>
      </c>
      <c r="T12" s="183"/>
      <c r="U12" s="183">
        <v>58</v>
      </c>
      <c r="V12" s="183">
        <v>25</v>
      </c>
      <c r="W12" s="399">
        <v>958</v>
      </c>
      <c r="X12" s="352"/>
    </row>
    <row r="13" spans="1:24" ht="10.5" customHeight="1">
      <c r="A13" s="214" t="s">
        <v>23</v>
      </c>
      <c r="B13" s="183">
        <v>39</v>
      </c>
      <c r="C13" s="183">
        <v>1</v>
      </c>
      <c r="D13" s="183"/>
      <c r="E13" s="183">
        <v>22</v>
      </c>
      <c r="F13" s="183">
        <v>22</v>
      </c>
      <c r="G13" s="183">
        <v>38</v>
      </c>
      <c r="H13" s="183">
        <v>14</v>
      </c>
      <c r="I13" s="183"/>
      <c r="J13" s="183">
        <v>15</v>
      </c>
      <c r="K13" s="183">
        <v>25</v>
      </c>
      <c r="L13" s="183">
        <v>141</v>
      </c>
      <c r="M13" s="183">
        <v>45</v>
      </c>
      <c r="N13" s="183">
        <v>39</v>
      </c>
      <c r="O13" s="183">
        <v>29</v>
      </c>
      <c r="P13" s="183">
        <v>20</v>
      </c>
      <c r="Q13" s="183"/>
      <c r="R13" s="183">
        <v>16</v>
      </c>
      <c r="S13" s="183">
        <v>3</v>
      </c>
      <c r="T13" s="183"/>
      <c r="U13" s="183">
        <v>45</v>
      </c>
      <c r="V13" s="183">
        <v>32</v>
      </c>
      <c r="W13" s="399">
        <v>546</v>
      </c>
      <c r="X13" s="352"/>
    </row>
    <row r="14" spans="1:24">
      <c r="A14" s="214" t="s">
        <v>11</v>
      </c>
      <c r="B14" s="183">
        <v>544</v>
      </c>
      <c r="C14" s="183">
        <v>61</v>
      </c>
      <c r="D14" s="183">
        <v>196</v>
      </c>
      <c r="E14" s="183">
        <v>439</v>
      </c>
      <c r="F14" s="183">
        <v>407</v>
      </c>
      <c r="G14" s="183">
        <v>1096</v>
      </c>
      <c r="H14" s="183">
        <v>442</v>
      </c>
      <c r="I14" s="183">
        <v>10</v>
      </c>
      <c r="J14" s="183">
        <v>361</v>
      </c>
      <c r="K14" s="183">
        <v>1394</v>
      </c>
      <c r="L14" s="183">
        <v>2107</v>
      </c>
      <c r="M14" s="183">
        <v>296</v>
      </c>
      <c r="N14" s="183">
        <v>531</v>
      </c>
      <c r="O14" s="183">
        <v>1292</v>
      </c>
      <c r="P14" s="183">
        <v>225</v>
      </c>
      <c r="Q14" s="183"/>
      <c r="R14" s="183">
        <v>421</v>
      </c>
      <c r="S14" s="183">
        <v>22</v>
      </c>
      <c r="T14" s="183">
        <v>21</v>
      </c>
      <c r="U14" s="183">
        <v>551</v>
      </c>
      <c r="V14" s="183">
        <v>313</v>
      </c>
      <c r="W14" s="399">
        <v>10729</v>
      </c>
      <c r="X14" s="352"/>
    </row>
    <row r="15" spans="1:24">
      <c r="A15" s="214" t="s">
        <v>12</v>
      </c>
      <c r="B15" s="183">
        <v>81</v>
      </c>
      <c r="C15" s="183">
        <v>18</v>
      </c>
      <c r="D15" s="183">
        <v>31</v>
      </c>
      <c r="E15" s="183">
        <v>48</v>
      </c>
      <c r="F15" s="183">
        <v>103</v>
      </c>
      <c r="G15" s="183">
        <v>168</v>
      </c>
      <c r="H15" s="183">
        <v>24</v>
      </c>
      <c r="I15" s="183">
        <v>2</v>
      </c>
      <c r="J15" s="183">
        <v>41</v>
      </c>
      <c r="K15" s="183">
        <v>198</v>
      </c>
      <c r="L15" s="183">
        <v>269</v>
      </c>
      <c r="M15" s="183">
        <v>60</v>
      </c>
      <c r="N15" s="183">
        <v>111</v>
      </c>
      <c r="O15" s="183">
        <v>140</v>
      </c>
      <c r="P15" s="183">
        <v>35</v>
      </c>
      <c r="Q15" s="183"/>
      <c r="R15" s="183">
        <v>73</v>
      </c>
      <c r="S15" s="183"/>
      <c r="T15" s="183">
        <v>1</v>
      </c>
      <c r="U15" s="183">
        <v>149</v>
      </c>
      <c r="V15" s="183">
        <v>60</v>
      </c>
      <c r="W15" s="399">
        <v>1612</v>
      </c>
      <c r="X15" s="352"/>
    </row>
    <row r="16" spans="1:24">
      <c r="A16" s="214" t="s">
        <v>13</v>
      </c>
      <c r="B16" s="183">
        <v>74</v>
      </c>
      <c r="C16" s="183">
        <v>2</v>
      </c>
      <c r="D16" s="183">
        <v>18</v>
      </c>
      <c r="E16" s="183">
        <v>28</v>
      </c>
      <c r="F16" s="183">
        <v>47</v>
      </c>
      <c r="G16" s="183">
        <v>68</v>
      </c>
      <c r="H16" s="183">
        <v>22</v>
      </c>
      <c r="I16" s="183"/>
      <c r="J16" s="183">
        <v>23</v>
      </c>
      <c r="K16" s="183">
        <v>58</v>
      </c>
      <c r="L16" s="183">
        <v>140</v>
      </c>
      <c r="M16" s="183">
        <v>68</v>
      </c>
      <c r="N16" s="183">
        <v>47</v>
      </c>
      <c r="O16" s="183">
        <v>59</v>
      </c>
      <c r="P16" s="183">
        <v>31</v>
      </c>
      <c r="Q16" s="183"/>
      <c r="R16" s="183">
        <v>53</v>
      </c>
      <c r="S16" s="183">
        <v>1</v>
      </c>
      <c r="T16" s="183"/>
      <c r="U16" s="183">
        <v>61</v>
      </c>
      <c r="V16" s="183">
        <v>40</v>
      </c>
      <c r="W16" s="399">
        <v>840</v>
      </c>
      <c r="X16" s="352"/>
    </row>
    <row r="17" spans="1:24">
      <c r="A17" s="214" t="s">
        <v>14</v>
      </c>
      <c r="B17" s="183">
        <v>72</v>
      </c>
      <c r="C17" s="183">
        <v>11</v>
      </c>
      <c r="D17" s="183">
        <v>1</v>
      </c>
      <c r="E17" s="183">
        <v>19</v>
      </c>
      <c r="F17" s="183">
        <v>56</v>
      </c>
      <c r="G17" s="183">
        <v>99</v>
      </c>
      <c r="H17" s="183">
        <v>16</v>
      </c>
      <c r="I17" s="183"/>
      <c r="J17" s="183">
        <v>75</v>
      </c>
      <c r="K17" s="183">
        <v>61</v>
      </c>
      <c r="L17" s="183">
        <v>188</v>
      </c>
      <c r="M17" s="183">
        <v>111</v>
      </c>
      <c r="N17" s="183">
        <v>77</v>
      </c>
      <c r="O17" s="183">
        <v>65</v>
      </c>
      <c r="P17" s="183">
        <v>52</v>
      </c>
      <c r="Q17" s="183"/>
      <c r="R17" s="183">
        <v>62</v>
      </c>
      <c r="S17" s="183">
        <v>9</v>
      </c>
      <c r="T17" s="183"/>
      <c r="U17" s="183">
        <v>107</v>
      </c>
      <c r="V17" s="183">
        <v>61</v>
      </c>
      <c r="W17" s="399">
        <v>1142</v>
      </c>
      <c r="X17" s="352"/>
    </row>
    <row r="18" spans="1:24">
      <c r="A18" s="214" t="s">
        <v>15</v>
      </c>
      <c r="B18" s="183">
        <v>30</v>
      </c>
      <c r="C18" s="183">
        <v>2</v>
      </c>
      <c r="D18" s="183"/>
      <c r="E18" s="183">
        <v>8</v>
      </c>
      <c r="F18" s="183">
        <v>39</v>
      </c>
      <c r="G18" s="183">
        <v>27</v>
      </c>
      <c r="H18" s="183">
        <v>6</v>
      </c>
      <c r="I18" s="183"/>
      <c r="J18" s="183">
        <v>10</v>
      </c>
      <c r="K18" s="183">
        <v>28</v>
      </c>
      <c r="L18" s="183">
        <v>66</v>
      </c>
      <c r="M18" s="183">
        <v>25</v>
      </c>
      <c r="N18" s="183">
        <v>32</v>
      </c>
      <c r="O18" s="183">
        <v>24</v>
      </c>
      <c r="P18" s="183">
        <v>18</v>
      </c>
      <c r="Q18" s="183"/>
      <c r="R18" s="183">
        <v>13</v>
      </c>
      <c r="S18" s="183"/>
      <c r="T18" s="183"/>
      <c r="U18" s="183">
        <v>40</v>
      </c>
      <c r="V18" s="183">
        <v>24</v>
      </c>
      <c r="W18" s="399">
        <v>392</v>
      </c>
      <c r="X18" s="352"/>
    </row>
    <row r="19" spans="1:24">
      <c r="A19" s="214" t="s">
        <v>5</v>
      </c>
      <c r="B19" s="183">
        <v>183</v>
      </c>
      <c r="C19" s="183">
        <v>98</v>
      </c>
      <c r="D19" s="183">
        <v>24</v>
      </c>
      <c r="E19" s="183">
        <v>134</v>
      </c>
      <c r="F19" s="183">
        <v>279</v>
      </c>
      <c r="G19" s="183">
        <v>486</v>
      </c>
      <c r="H19" s="183">
        <v>30</v>
      </c>
      <c r="I19" s="183">
        <v>1</v>
      </c>
      <c r="J19" s="183">
        <v>137</v>
      </c>
      <c r="K19" s="183">
        <v>408</v>
      </c>
      <c r="L19" s="183">
        <v>750</v>
      </c>
      <c r="M19" s="183">
        <v>109</v>
      </c>
      <c r="N19" s="183">
        <v>131</v>
      </c>
      <c r="O19" s="183">
        <v>493</v>
      </c>
      <c r="P19" s="183">
        <v>73</v>
      </c>
      <c r="Q19" s="183"/>
      <c r="R19" s="183">
        <v>182</v>
      </c>
      <c r="S19" s="183">
        <v>5</v>
      </c>
      <c r="T19" s="183">
        <v>2</v>
      </c>
      <c r="U19" s="183">
        <v>196</v>
      </c>
      <c r="V19" s="183">
        <v>89</v>
      </c>
      <c r="W19" s="399">
        <v>3810</v>
      </c>
      <c r="X19" s="352"/>
    </row>
    <row r="20" spans="1:24">
      <c r="A20" s="214" t="s">
        <v>16</v>
      </c>
      <c r="B20" s="183">
        <v>59</v>
      </c>
      <c r="C20" s="183">
        <v>3</v>
      </c>
      <c r="D20" s="183"/>
      <c r="E20" s="183">
        <v>25</v>
      </c>
      <c r="F20" s="183">
        <v>33</v>
      </c>
      <c r="G20" s="183">
        <v>57</v>
      </c>
      <c r="H20" s="183">
        <v>18</v>
      </c>
      <c r="I20" s="183"/>
      <c r="J20" s="183">
        <v>28</v>
      </c>
      <c r="K20" s="183">
        <v>58</v>
      </c>
      <c r="L20" s="183">
        <v>205</v>
      </c>
      <c r="M20" s="183">
        <v>73</v>
      </c>
      <c r="N20" s="183">
        <v>77</v>
      </c>
      <c r="O20" s="183">
        <v>65</v>
      </c>
      <c r="P20" s="183">
        <v>29</v>
      </c>
      <c r="Q20" s="183"/>
      <c r="R20" s="183">
        <v>17</v>
      </c>
      <c r="S20" s="183"/>
      <c r="T20" s="183"/>
      <c r="U20" s="183">
        <v>81</v>
      </c>
      <c r="V20" s="183">
        <v>46</v>
      </c>
      <c r="W20" s="399">
        <v>874</v>
      </c>
      <c r="X20" s="352"/>
    </row>
    <row r="21" spans="1:24">
      <c r="A21" s="214" t="s">
        <v>17</v>
      </c>
      <c r="B21" s="183">
        <v>28</v>
      </c>
      <c r="C21" s="183"/>
      <c r="D21" s="183"/>
      <c r="E21" s="183">
        <v>7</v>
      </c>
      <c r="F21" s="183">
        <v>20</v>
      </c>
      <c r="G21" s="183">
        <v>30</v>
      </c>
      <c r="H21" s="183">
        <v>5</v>
      </c>
      <c r="I21" s="183"/>
      <c r="J21" s="183">
        <v>12</v>
      </c>
      <c r="K21" s="183">
        <v>21</v>
      </c>
      <c r="L21" s="183">
        <v>58</v>
      </c>
      <c r="M21" s="183">
        <v>22</v>
      </c>
      <c r="N21" s="183">
        <v>26</v>
      </c>
      <c r="O21" s="183">
        <v>23</v>
      </c>
      <c r="P21" s="183">
        <v>12</v>
      </c>
      <c r="Q21" s="183"/>
      <c r="R21" s="183">
        <v>13</v>
      </c>
      <c r="S21" s="183"/>
      <c r="T21" s="183"/>
      <c r="U21" s="183">
        <v>28</v>
      </c>
      <c r="V21" s="183">
        <v>13</v>
      </c>
      <c r="W21" s="399">
        <v>318</v>
      </c>
      <c r="X21" s="352"/>
    </row>
    <row r="22" spans="1:24">
      <c r="A22" s="214" t="s">
        <v>24</v>
      </c>
      <c r="B22" s="183">
        <v>91</v>
      </c>
      <c r="C22" s="183">
        <v>4</v>
      </c>
      <c r="D22" s="183">
        <v>2</v>
      </c>
      <c r="E22" s="183">
        <v>29</v>
      </c>
      <c r="F22" s="183">
        <v>57</v>
      </c>
      <c r="G22" s="183">
        <v>99</v>
      </c>
      <c r="H22" s="183">
        <v>53</v>
      </c>
      <c r="I22" s="183"/>
      <c r="J22" s="183">
        <v>63</v>
      </c>
      <c r="K22" s="183">
        <v>102</v>
      </c>
      <c r="L22" s="183">
        <v>385</v>
      </c>
      <c r="M22" s="183">
        <v>90</v>
      </c>
      <c r="N22" s="183">
        <v>133</v>
      </c>
      <c r="O22" s="183">
        <v>94</v>
      </c>
      <c r="P22" s="183">
        <v>60</v>
      </c>
      <c r="Q22" s="183"/>
      <c r="R22" s="183">
        <v>29</v>
      </c>
      <c r="S22" s="183">
        <v>2</v>
      </c>
      <c r="T22" s="183"/>
      <c r="U22" s="183">
        <v>196</v>
      </c>
      <c r="V22" s="183">
        <v>121</v>
      </c>
      <c r="W22" s="399">
        <v>1610</v>
      </c>
      <c r="X22" s="352"/>
    </row>
    <row r="23" spans="1:24">
      <c r="A23" s="214" t="s">
        <v>28</v>
      </c>
      <c r="B23" s="183">
        <v>159</v>
      </c>
      <c r="C23" s="183">
        <v>19</v>
      </c>
      <c r="D23" s="183">
        <v>11</v>
      </c>
      <c r="E23" s="183">
        <v>63</v>
      </c>
      <c r="F23" s="183">
        <v>96</v>
      </c>
      <c r="G23" s="183">
        <v>196</v>
      </c>
      <c r="H23" s="183">
        <v>68</v>
      </c>
      <c r="I23" s="183"/>
      <c r="J23" s="183">
        <v>112</v>
      </c>
      <c r="K23" s="183">
        <v>257</v>
      </c>
      <c r="L23" s="183">
        <v>555</v>
      </c>
      <c r="M23" s="183">
        <v>196</v>
      </c>
      <c r="N23" s="183">
        <v>196</v>
      </c>
      <c r="O23" s="183">
        <v>226</v>
      </c>
      <c r="P23" s="183">
        <v>75</v>
      </c>
      <c r="Q23" s="183"/>
      <c r="R23" s="183">
        <v>109</v>
      </c>
      <c r="S23" s="183">
        <v>5</v>
      </c>
      <c r="T23" s="183">
        <v>1</v>
      </c>
      <c r="U23" s="183">
        <v>252</v>
      </c>
      <c r="V23" s="183">
        <v>182</v>
      </c>
      <c r="W23" s="399">
        <v>2778</v>
      </c>
      <c r="X23" s="352"/>
    </row>
    <row r="24" spans="1:24">
      <c r="A24" s="214" t="s">
        <v>42</v>
      </c>
      <c r="B24" s="183">
        <v>79</v>
      </c>
      <c r="C24" s="183">
        <v>12</v>
      </c>
      <c r="D24" s="183">
        <v>2</v>
      </c>
      <c r="E24" s="183">
        <v>43</v>
      </c>
      <c r="F24" s="183">
        <v>47</v>
      </c>
      <c r="G24" s="183">
        <v>148</v>
      </c>
      <c r="H24" s="183">
        <v>51</v>
      </c>
      <c r="I24" s="183"/>
      <c r="J24" s="183">
        <v>79</v>
      </c>
      <c r="K24" s="183">
        <v>156</v>
      </c>
      <c r="L24" s="183">
        <v>291</v>
      </c>
      <c r="M24" s="183">
        <v>54</v>
      </c>
      <c r="N24" s="183">
        <v>85</v>
      </c>
      <c r="O24" s="183">
        <v>290</v>
      </c>
      <c r="P24" s="183">
        <v>43</v>
      </c>
      <c r="Q24" s="183"/>
      <c r="R24" s="183">
        <v>57</v>
      </c>
      <c r="S24" s="183">
        <v>1</v>
      </c>
      <c r="T24" s="183">
        <v>2</v>
      </c>
      <c r="U24" s="183">
        <v>119</v>
      </c>
      <c r="V24" s="183">
        <v>50</v>
      </c>
      <c r="W24" s="399">
        <v>1609</v>
      </c>
      <c r="X24" s="352"/>
    </row>
    <row r="25" spans="1:24">
      <c r="A25" s="214" t="s">
        <v>18</v>
      </c>
      <c r="B25" s="183">
        <v>65</v>
      </c>
      <c r="C25" s="183">
        <v>2</v>
      </c>
      <c r="D25" s="183"/>
      <c r="E25" s="183">
        <v>46</v>
      </c>
      <c r="F25" s="183">
        <v>15</v>
      </c>
      <c r="G25" s="183">
        <v>38</v>
      </c>
      <c r="H25" s="183">
        <v>30</v>
      </c>
      <c r="I25" s="183"/>
      <c r="J25" s="183">
        <v>41</v>
      </c>
      <c r="K25" s="183">
        <v>116</v>
      </c>
      <c r="L25" s="183">
        <v>99</v>
      </c>
      <c r="M25" s="183">
        <v>34</v>
      </c>
      <c r="N25" s="183">
        <v>54</v>
      </c>
      <c r="O25" s="183">
        <v>79</v>
      </c>
      <c r="P25" s="183">
        <v>13</v>
      </c>
      <c r="Q25" s="183"/>
      <c r="R25" s="183">
        <v>14</v>
      </c>
      <c r="S25" s="183">
        <v>2</v>
      </c>
      <c r="T25" s="183"/>
      <c r="U25" s="183">
        <v>58</v>
      </c>
      <c r="V25" s="183">
        <v>33</v>
      </c>
      <c r="W25" s="399">
        <v>739</v>
      </c>
      <c r="X25" s="352"/>
    </row>
    <row r="26" spans="1:24">
      <c r="A26" s="214" t="s">
        <v>19</v>
      </c>
      <c r="B26" s="183">
        <v>124</v>
      </c>
      <c r="C26" s="183">
        <v>128</v>
      </c>
      <c r="D26" s="183">
        <v>13</v>
      </c>
      <c r="E26" s="183">
        <v>104</v>
      </c>
      <c r="F26" s="183">
        <v>287</v>
      </c>
      <c r="G26" s="183">
        <v>322</v>
      </c>
      <c r="H26" s="183">
        <v>23</v>
      </c>
      <c r="I26" s="183">
        <v>4</v>
      </c>
      <c r="J26" s="183">
        <v>81</v>
      </c>
      <c r="K26" s="183">
        <v>151</v>
      </c>
      <c r="L26" s="183">
        <v>575</v>
      </c>
      <c r="M26" s="183">
        <v>113</v>
      </c>
      <c r="N26" s="183">
        <v>163</v>
      </c>
      <c r="O26" s="183">
        <v>190</v>
      </c>
      <c r="P26" s="183">
        <v>55</v>
      </c>
      <c r="Q26" s="183"/>
      <c r="R26" s="183">
        <v>93</v>
      </c>
      <c r="S26" s="183">
        <v>4</v>
      </c>
      <c r="T26" s="183"/>
      <c r="U26" s="183">
        <v>245</v>
      </c>
      <c r="V26" s="183">
        <v>48</v>
      </c>
      <c r="W26" s="399">
        <v>2723</v>
      </c>
      <c r="X26" s="352"/>
    </row>
    <row r="27" spans="1:24">
      <c r="A27" s="214" t="s">
        <v>20</v>
      </c>
      <c r="B27" s="183">
        <v>26</v>
      </c>
      <c r="C27" s="183">
        <v>16</v>
      </c>
      <c r="D27" s="183">
        <v>3</v>
      </c>
      <c r="E27" s="183">
        <v>40</v>
      </c>
      <c r="F27" s="183">
        <v>58</v>
      </c>
      <c r="G27" s="183">
        <v>129</v>
      </c>
      <c r="H27" s="183">
        <v>6</v>
      </c>
      <c r="I27" s="183">
        <v>2</v>
      </c>
      <c r="J27" s="183">
        <v>17</v>
      </c>
      <c r="K27" s="183">
        <v>47</v>
      </c>
      <c r="L27" s="183">
        <v>76</v>
      </c>
      <c r="M27" s="183">
        <v>28</v>
      </c>
      <c r="N27" s="183">
        <v>35</v>
      </c>
      <c r="O27" s="183">
        <v>44</v>
      </c>
      <c r="P27" s="183">
        <v>14</v>
      </c>
      <c r="Q27" s="183"/>
      <c r="R27" s="183">
        <v>31</v>
      </c>
      <c r="S27" s="183"/>
      <c r="T27" s="183"/>
      <c r="U27" s="183">
        <v>55</v>
      </c>
      <c r="V27" s="183">
        <v>4</v>
      </c>
      <c r="W27" s="399">
        <v>631</v>
      </c>
      <c r="X27" s="352"/>
    </row>
    <row r="28" spans="1:24">
      <c r="A28" s="214" t="s">
        <v>40</v>
      </c>
      <c r="B28" s="183">
        <v>88</v>
      </c>
      <c r="C28" s="183">
        <v>14</v>
      </c>
      <c r="D28" s="183">
        <v>6</v>
      </c>
      <c r="E28" s="183">
        <v>55</v>
      </c>
      <c r="F28" s="183">
        <v>116</v>
      </c>
      <c r="G28" s="183">
        <v>153</v>
      </c>
      <c r="H28" s="183">
        <v>16</v>
      </c>
      <c r="I28" s="183">
        <v>3</v>
      </c>
      <c r="J28" s="183">
        <v>37</v>
      </c>
      <c r="K28" s="183">
        <v>127</v>
      </c>
      <c r="L28" s="183">
        <v>325</v>
      </c>
      <c r="M28" s="183">
        <v>48</v>
      </c>
      <c r="N28" s="183">
        <v>117</v>
      </c>
      <c r="O28" s="183">
        <v>121</v>
      </c>
      <c r="P28" s="183">
        <v>27</v>
      </c>
      <c r="Q28" s="183"/>
      <c r="R28" s="183">
        <v>64</v>
      </c>
      <c r="S28" s="183"/>
      <c r="T28" s="183">
        <v>1</v>
      </c>
      <c r="U28" s="183">
        <v>143</v>
      </c>
      <c r="V28" s="183">
        <v>12</v>
      </c>
      <c r="W28" s="399">
        <v>1473</v>
      </c>
      <c r="X28" s="352"/>
    </row>
    <row r="29" spans="1:24">
      <c r="A29" s="214" t="s">
        <v>41</v>
      </c>
      <c r="B29" s="183">
        <v>58</v>
      </c>
      <c r="C29" s="183">
        <v>50</v>
      </c>
      <c r="D29" s="183">
        <v>19</v>
      </c>
      <c r="E29" s="183">
        <v>51</v>
      </c>
      <c r="F29" s="183">
        <v>107</v>
      </c>
      <c r="G29" s="183">
        <v>132</v>
      </c>
      <c r="H29" s="183">
        <v>15</v>
      </c>
      <c r="I29" s="183">
        <v>1</v>
      </c>
      <c r="J29" s="183">
        <v>32</v>
      </c>
      <c r="K29" s="183">
        <v>103</v>
      </c>
      <c r="L29" s="183">
        <v>179</v>
      </c>
      <c r="M29" s="183">
        <v>34</v>
      </c>
      <c r="N29" s="183">
        <v>80</v>
      </c>
      <c r="O29" s="183">
        <v>67</v>
      </c>
      <c r="P29" s="183">
        <v>28</v>
      </c>
      <c r="Q29" s="183"/>
      <c r="R29" s="183">
        <v>37</v>
      </c>
      <c r="S29" s="183">
        <v>2</v>
      </c>
      <c r="T29" s="183"/>
      <c r="U29" s="183">
        <v>93</v>
      </c>
      <c r="V29" s="183">
        <v>11</v>
      </c>
      <c r="W29" s="399">
        <v>1099</v>
      </c>
      <c r="X29" s="352"/>
    </row>
    <row r="30" spans="1:24">
      <c r="A30" s="214" t="s">
        <v>152</v>
      </c>
      <c r="B30" s="427">
        <v>36</v>
      </c>
      <c r="C30" s="427">
        <v>24</v>
      </c>
      <c r="D30" s="427">
        <v>4</v>
      </c>
      <c r="E30" s="427">
        <v>34</v>
      </c>
      <c r="F30" s="427">
        <v>5</v>
      </c>
      <c r="G30" s="427">
        <v>153</v>
      </c>
      <c r="H30" s="427"/>
      <c r="I30" s="427">
        <v>1</v>
      </c>
      <c r="J30" s="427">
        <v>12</v>
      </c>
      <c r="K30" s="427">
        <v>72</v>
      </c>
      <c r="L30" s="427">
        <v>277</v>
      </c>
      <c r="M30" s="427">
        <v>12</v>
      </c>
      <c r="N30" s="427">
        <v>7</v>
      </c>
      <c r="O30" s="427">
        <v>1</v>
      </c>
      <c r="P30" s="427">
        <v>18</v>
      </c>
      <c r="Q30" s="427"/>
      <c r="R30" s="427">
        <v>92</v>
      </c>
      <c r="S30" s="427"/>
      <c r="T30" s="427"/>
      <c r="U30" s="427">
        <v>2</v>
      </c>
      <c r="V30" s="427">
        <v>15</v>
      </c>
      <c r="W30" s="399">
        <v>765</v>
      </c>
      <c r="X30" s="352"/>
    </row>
    <row r="31" spans="1:24">
      <c r="A31" s="253" t="s">
        <v>21</v>
      </c>
      <c r="B31" s="310">
        <v>2065</v>
      </c>
      <c r="C31" s="310">
        <v>479</v>
      </c>
      <c r="D31" s="310">
        <v>334</v>
      </c>
      <c r="E31" s="310">
        <v>1297</v>
      </c>
      <c r="F31" s="310">
        <v>1963</v>
      </c>
      <c r="G31" s="310">
        <v>3740</v>
      </c>
      <c r="H31" s="310">
        <v>897</v>
      </c>
      <c r="I31" s="310">
        <v>29</v>
      </c>
      <c r="J31" s="310">
        <v>1290</v>
      </c>
      <c r="K31" s="310">
        <v>3626</v>
      </c>
      <c r="L31" s="310">
        <v>7698</v>
      </c>
      <c r="M31" s="310">
        <v>1705</v>
      </c>
      <c r="N31" s="310">
        <v>2176</v>
      </c>
      <c r="O31" s="310">
        <v>3575</v>
      </c>
      <c r="P31" s="310">
        <v>992</v>
      </c>
      <c r="Q31" s="310">
        <v>1</v>
      </c>
      <c r="R31" s="310">
        <v>1485</v>
      </c>
      <c r="S31" s="310">
        <v>60</v>
      </c>
      <c r="T31" s="310">
        <v>29</v>
      </c>
      <c r="U31" s="310">
        <v>2669</v>
      </c>
      <c r="V31" s="310">
        <v>1352</v>
      </c>
      <c r="W31" s="429">
        <v>37462</v>
      </c>
      <c r="X31" s="352"/>
    </row>
    <row r="32" spans="1:24">
      <c r="A32" s="254" t="s">
        <v>38</v>
      </c>
      <c r="B32" s="428">
        <v>9057</v>
      </c>
      <c r="C32" s="428">
        <v>2634</v>
      </c>
      <c r="D32" s="428">
        <v>13</v>
      </c>
      <c r="E32" s="428">
        <v>6954</v>
      </c>
      <c r="F32" s="428">
        <v>3752</v>
      </c>
      <c r="G32" s="428">
        <v>12606</v>
      </c>
      <c r="H32" s="428">
        <v>3317</v>
      </c>
      <c r="I32" s="428">
        <v>3682</v>
      </c>
      <c r="J32" s="428">
        <v>4024</v>
      </c>
      <c r="K32" s="428">
        <v>7239</v>
      </c>
      <c r="L32" s="428">
        <v>41216</v>
      </c>
      <c r="M32" s="428">
        <v>17583</v>
      </c>
      <c r="N32" s="428">
        <v>8237</v>
      </c>
      <c r="O32" s="428">
        <v>15524</v>
      </c>
      <c r="P32" s="428">
        <v>11374</v>
      </c>
      <c r="Q32" s="428">
        <v>32</v>
      </c>
      <c r="R32" s="428">
        <v>4035</v>
      </c>
      <c r="S32" s="428">
        <v>871</v>
      </c>
      <c r="T32" s="428">
        <v>148</v>
      </c>
      <c r="U32" s="428">
        <v>10840</v>
      </c>
      <c r="V32" s="428">
        <v>6910</v>
      </c>
      <c r="W32" s="429">
        <v>170048</v>
      </c>
      <c r="X32" s="352"/>
    </row>
    <row r="33" spans="1:24">
      <c r="A33" s="254" t="s">
        <v>39</v>
      </c>
      <c r="B33" s="428">
        <v>4262</v>
      </c>
      <c r="C33" s="428">
        <v>374</v>
      </c>
      <c r="D33" s="428">
        <v>7</v>
      </c>
      <c r="E33" s="428">
        <v>2867</v>
      </c>
      <c r="F33" s="428">
        <v>1832</v>
      </c>
      <c r="G33" s="428">
        <v>6167</v>
      </c>
      <c r="H33" s="428">
        <v>2697</v>
      </c>
      <c r="I33" s="428">
        <v>1494</v>
      </c>
      <c r="J33" s="428">
        <v>2469</v>
      </c>
      <c r="K33" s="428">
        <v>5907</v>
      </c>
      <c r="L33" s="428">
        <v>20730</v>
      </c>
      <c r="M33" s="428">
        <v>9568</v>
      </c>
      <c r="N33" s="428">
        <v>5582</v>
      </c>
      <c r="O33" s="428">
        <v>7620</v>
      </c>
      <c r="P33" s="428">
        <v>5266</v>
      </c>
      <c r="Q33" s="428">
        <v>84</v>
      </c>
      <c r="R33" s="428">
        <v>1558</v>
      </c>
      <c r="S33" s="428">
        <v>537</v>
      </c>
      <c r="T33" s="428">
        <v>89</v>
      </c>
      <c r="U33" s="428">
        <v>6632</v>
      </c>
      <c r="V33" s="428">
        <v>2438</v>
      </c>
      <c r="W33" s="429">
        <v>88180</v>
      </c>
      <c r="X33" s="352"/>
    </row>
    <row r="34" spans="1:24" s="6" customFormat="1">
      <c r="A34" s="232" t="s">
        <v>71</v>
      </c>
      <c r="B34" s="239">
        <f>SUM(B31:B33)</f>
        <v>15384</v>
      </c>
      <c r="C34" s="239">
        <f t="shared" ref="C34:W34" si="0">SUM(C31:C33)</f>
        <v>3487</v>
      </c>
      <c r="D34" s="239">
        <f t="shared" si="0"/>
        <v>354</v>
      </c>
      <c r="E34" s="239">
        <f t="shared" si="0"/>
        <v>11118</v>
      </c>
      <c r="F34" s="239">
        <f t="shared" si="0"/>
        <v>7547</v>
      </c>
      <c r="G34" s="239">
        <f t="shared" si="0"/>
        <v>22513</v>
      </c>
      <c r="H34" s="239">
        <f t="shared" si="0"/>
        <v>6911</v>
      </c>
      <c r="I34" s="239">
        <f t="shared" si="0"/>
        <v>5205</v>
      </c>
      <c r="J34" s="239">
        <f t="shared" si="0"/>
        <v>7783</v>
      </c>
      <c r="K34" s="239">
        <f t="shared" si="0"/>
        <v>16772</v>
      </c>
      <c r="L34" s="239">
        <f t="shared" si="0"/>
        <v>69644</v>
      </c>
      <c r="M34" s="239">
        <f t="shared" si="0"/>
        <v>28856</v>
      </c>
      <c r="N34" s="239">
        <f t="shared" si="0"/>
        <v>15995</v>
      </c>
      <c r="O34" s="239">
        <f t="shared" si="0"/>
        <v>26719</v>
      </c>
      <c r="P34" s="239">
        <f t="shared" si="0"/>
        <v>17632</v>
      </c>
      <c r="Q34" s="239">
        <f t="shared" si="0"/>
        <v>117</v>
      </c>
      <c r="R34" s="239">
        <f t="shared" si="0"/>
        <v>7078</v>
      </c>
      <c r="S34" s="239">
        <f t="shared" si="0"/>
        <v>1468</v>
      </c>
      <c r="T34" s="239">
        <f t="shared" si="0"/>
        <v>266</v>
      </c>
      <c r="U34" s="239">
        <f t="shared" si="0"/>
        <v>20141</v>
      </c>
      <c r="V34" s="239">
        <f t="shared" si="0"/>
        <v>10700</v>
      </c>
      <c r="W34" s="471">
        <f t="shared" si="0"/>
        <v>295690</v>
      </c>
      <c r="X34" s="352"/>
    </row>
    <row r="35" spans="1:24" s="31" customFormat="1" ht="22.5">
      <c r="A35" s="311" t="s">
        <v>72</v>
      </c>
      <c r="B35" s="384">
        <f>B31/B34*100</f>
        <v>13.423036921476857</v>
      </c>
      <c r="C35" s="384">
        <f t="shared" ref="C35:W35" si="1">C31/C34*100</f>
        <v>13.736736449670204</v>
      </c>
      <c r="D35" s="384">
        <f t="shared" si="1"/>
        <v>94.350282485875709</v>
      </c>
      <c r="E35" s="384">
        <f t="shared" si="1"/>
        <v>11.66576722432092</v>
      </c>
      <c r="F35" s="384">
        <f t="shared" si="1"/>
        <v>26.010335232542729</v>
      </c>
      <c r="G35" s="384">
        <f t="shared" si="1"/>
        <v>16.612623817349974</v>
      </c>
      <c r="H35" s="384">
        <f t="shared" si="1"/>
        <v>12.979308349008825</v>
      </c>
      <c r="I35" s="384">
        <f t="shared" si="1"/>
        <v>0.55715658021133529</v>
      </c>
      <c r="J35" s="384">
        <f t="shared" si="1"/>
        <v>16.574585635359114</v>
      </c>
      <c r="K35" s="384">
        <f t="shared" si="1"/>
        <v>21.619365609348915</v>
      </c>
      <c r="L35" s="384">
        <f t="shared" si="1"/>
        <v>11.053357073114697</v>
      </c>
      <c r="M35" s="384">
        <f t="shared" si="1"/>
        <v>5.9086498475187135</v>
      </c>
      <c r="N35" s="384">
        <f t="shared" si="1"/>
        <v>13.604251328540167</v>
      </c>
      <c r="O35" s="384">
        <f t="shared" si="1"/>
        <v>13.379991766158913</v>
      </c>
      <c r="P35" s="384">
        <f t="shared" si="1"/>
        <v>5.6261343012704179</v>
      </c>
      <c r="Q35" s="384">
        <f t="shared" si="1"/>
        <v>0.85470085470085477</v>
      </c>
      <c r="R35" s="384">
        <f t="shared" si="1"/>
        <v>20.980502966939813</v>
      </c>
      <c r="S35" s="384">
        <f t="shared" si="1"/>
        <v>4.0871934604904636</v>
      </c>
      <c r="T35" s="384">
        <f t="shared" si="1"/>
        <v>10.902255639097744</v>
      </c>
      <c r="U35" s="384">
        <f t="shared" si="1"/>
        <v>13.25157638647535</v>
      </c>
      <c r="V35" s="384">
        <f t="shared" si="1"/>
        <v>12.635514018691588</v>
      </c>
      <c r="W35" s="385">
        <f t="shared" si="1"/>
        <v>12.669349656735093</v>
      </c>
      <c r="X35" s="65"/>
    </row>
    <row r="36" spans="1:24" s="126" customFormat="1" ht="9" customHeight="1">
      <c r="A36" s="578" t="s">
        <v>154</v>
      </c>
      <c r="B36" s="578"/>
      <c r="C36" s="578"/>
      <c r="D36" s="578"/>
      <c r="E36" s="578"/>
      <c r="F36" s="578"/>
      <c r="G36" s="578"/>
      <c r="H36" s="578"/>
      <c r="I36" s="578"/>
      <c r="J36" s="578"/>
      <c r="K36" s="578"/>
      <c r="L36" s="578"/>
      <c r="M36" s="578"/>
      <c r="N36" s="578"/>
      <c r="O36" s="578"/>
      <c r="P36" s="578"/>
      <c r="Q36" s="578"/>
      <c r="R36" s="578"/>
      <c r="S36" s="578"/>
      <c r="T36" s="578"/>
      <c r="U36" s="578"/>
      <c r="V36" s="578"/>
      <c r="W36" s="578"/>
      <c r="X36" s="155"/>
    </row>
    <row r="37" spans="1:24" s="126" customFormat="1" ht="9">
      <c r="A37" s="314" t="s">
        <v>139</v>
      </c>
      <c r="B37" s="153"/>
      <c r="C37" s="153"/>
      <c r="D37" s="153"/>
      <c r="E37" s="153"/>
      <c r="F37" s="153"/>
      <c r="G37" s="153"/>
      <c r="H37" s="153"/>
      <c r="I37" s="153"/>
      <c r="J37" s="153"/>
      <c r="K37" s="153"/>
      <c r="L37" s="153"/>
      <c r="M37" s="153"/>
      <c r="N37" s="153"/>
      <c r="O37" s="144"/>
      <c r="P37" s="144"/>
      <c r="Q37" s="144"/>
      <c r="R37" s="144"/>
      <c r="S37" s="154"/>
      <c r="T37" s="154"/>
      <c r="U37" s="154"/>
      <c r="V37" s="154"/>
      <c r="W37" s="154"/>
      <c r="X37" s="155"/>
    </row>
    <row r="38" spans="1:24" s="70" customFormat="1" ht="9">
      <c r="A38" s="156" t="s">
        <v>167</v>
      </c>
      <c r="B38" s="156"/>
      <c r="C38" s="156"/>
      <c r="D38" s="156"/>
      <c r="E38" s="156"/>
      <c r="F38" s="156"/>
      <c r="G38" s="156"/>
      <c r="H38" s="156"/>
      <c r="I38" s="156"/>
      <c r="J38" s="156"/>
      <c r="K38" s="156"/>
      <c r="L38" s="156"/>
      <c r="M38" s="156"/>
      <c r="N38" s="156"/>
      <c r="O38" s="156"/>
      <c r="P38" s="156"/>
      <c r="Q38" s="156"/>
      <c r="R38" s="156"/>
    </row>
    <row r="39" spans="1:24" ht="12.75">
      <c r="A39" s="24"/>
    </row>
    <row r="40" spans="1:24" ht="12">
      <c r="A40" s="312"/>
      <c r="B40" s="313"/>
      <c r="C40" s="313"/>
      <c r="D40" s="313"/>
      <c r="E40" s="313"/>
      <c r="F40" s="313"/>
      <c r="G40" s="313"/>
      <c r="H40" s="313"/>
      <c r="I40" s="313"/>
      <c r="J40" s="313"/>
      <c r="K40" s="313"/>
      <c r="L40" s="313"/>
      <c r="M40" s="313"/>
      <c r="N40" s="313"/>
      <c r="O40" s="313"/>
      <c r="P40" s="313"/>
      <c r="Q40" s="313"/>
      <c r="R40" s="313"/>
      <c r="S40" s="313"/>
      <c r="T40" s="313"/>
      <c r="U40" s="313"/>
      <c r="V40" s="313"/>
      <c r="W40" s="313"/>
    </row>
    <row r="41" spans="1:24" s="28" customFormat="1" ht="175.5">
      <c r="A41" s="419" t="s">
        <v>60</v>
      </c>
      <c r="B41" s="420" t="s">
        <v>196</v>
      </c>
      <c r="C41" s="420" t="s">
        <v>197</v>
      </c>
      <c r="D41" s="420" t="s">
        <v>198</v>
      </c>
      <c r="E41" s="420" t="s">
        <v>138</v>
      </c>
      <c r="F41" s="420" t="s">
        <v>132</v>
      </c>
      <c r="G41" s="420" t="s">
        <v>190</v>
      </c>
      <c r="H41" s="420" t="s">
        <v>199</v>
      </c>
      <c r="I41" s="420" t="s">
        <v>188</v>
      </c>
      <c r="J41" s="420" t="s">
        <v>135</v>
      </c>
      <c r="K41" s="420" t="s">
        <v>136</v>
      </c>
      <c r="L41" s="420" t="s">
        <v>200</v>
      </c>
      <c r="M41" s="420" t="s">
        <v>124</v>
      </c>
      <c r="N41" s="420" t="s">
        <v>133</v>
      </c>
      <c r="O41" s="420" t="s">
        <v>137</v>
      </c>
      <c r="P41" s="420" t="s">
        <v>201</v>
      </c>
      <c r="Q41" s="420" t="s">
        <v>202</v>
      </c>
      <c r="R41" s="420" t="s">
        <v>131</v>
      </c>
      <c r="S41" s="420" t="s">
        <v>203</v>
      </c>
      <c r="T41" s="420" t="s">
        <v>204</v>
      </c>
      <c r="U41" s="420" t="s">
        <v>134</v>
      </c>
      <c r="V41" s="420" t="s">
        <v>189</v>
      </c>
      <c r="W41" s="421" t="s">
        <v>205</v>
      </c>
      <c r="X41" s="27"/>
    </row>
    <row r="42" spans="1:24" s="28" customFormat="1">
      <c r="A42" s="422"/>
      <c r="B42" s="430"/>
      <c r="C42" s="430"/>
      <c r="D42" s="430"/>
      <c r="E42" s="430"/>
      <c r="F42" s="430"/>
      <c r="G42" s="430"/>
      <c r="H42" s="430"/>
      <c r="I42" s="430"/>
      <c r="J42" s="430"/>
      <c r="K42" s="430"/>
      <c r="L42" s="430"/>
      <c r="M42" s="430"/>
      <c r="N42" s="430"/>
      <c r="O42" s="430"/>
      <c r="P42" s="430"/>
      <c r="Q42" s="430"/>
      <c r="R42" s="430"/>
      <c r="S42" s="430"/>
      <c r="T42" s="430"/>
      <c r="U42" s="430"/>
      <c r="V42" s="430"/>
      <c r="W42" s="431"/>
      <c r="X42" s="27"/>
    </row>
    <row r="43" spans="1:24" s="28" customFormat="1">
      <c r="A43" s="419"/>
      <c r="B43" s="432"/>
      <c r="C43" s="432"/>
      <c r="D43" s="432"/>
      <c r="E43" s="432"/>
      <c r="F43" s="432"/>
      <c r="G43" s="432"/>
      <c r="H43" s="432"/>
      <c r="I43" s="432"/>
      <c r="J43" s="432"/>
      <c r="K43" s="432"/>
      <c r="L43" s="432"/>
      <c r="M43" s="432"/>
      <c r="N43" s="432"/>
      <c r="O43" s="432"/>
      <c r="P43" s="432"/>
      <c r="Q43" s="432"/>
      <c r="R43" s="432"/>
      <c r="S43" s="432"/>
      <c r="T43" s="432"/>
      <c r="U43" s="432"/>
      <c r="V43" s="432"/>
      <c r="W43" s="433"/>
      <c r="X43" s="27"/>
    </row>
    <row r="44" spans="1:24">
      <c r="A44" s="177" t="s">
        <v>9</v>
      </c>
      <c r="B44" s="186">
        <f>B11/$W11*100</f>
        <v>5.7924662402274336</v>
      </c>
      <c r="C44" s="186">
        <f t="shared" ref="C44:W44" si="2">C11/$W11*100</f>
        <v>0.10660980810234541</v>
      </c>
      <c r="D44" s="186">
        <f t="shared" si="2"/>
        <v>0</v>
      </c>
      <c r="E44" s="186">
        <f t="shared" si="2"/>
        <v>1.9189765458422177</v>
      </c>
      <c r="F44" s="186">
        <f t="shared" si="2"/>
        <v>3.5181236673773988</v>
      </c>
      <c r="G44" s="186">
        <f t="shared" si="2"/>
        <v>5.6858564321250888</v>
      </c>
      <c r="H44" s="186">
        <f t="shared" si="2"/>
        <v>1.4214641080312722</v>
      </c>
      <c r="I44" s="186">
        <f t="shared" si="2"/>
        <v>0.17768301350390903</v>
      </c>
      <c r="J44" s="186">
        <f t="shared" si="2"/>
        <v>2.3454157782515992</v>
      </c>
      <c r="K44" s="186">
        <f t="shared" si="2"/>
        <v>5.7569296375266523</v>
      </c>
      <c r="L44" s="186">
        <f t="shared" si="2"/>
        <v>31.058990760483297</v>
      </c>
      <c r="M44" s="186">
        <f t="shared" si="2"/>
        <v>8.1378820184790346</v>
      </c>
      <c r="N44" s="186">
        <f t="shared" si="2"/>
        <v>6.2189054726368163</v>
      </c>
      <c r="O44" s="186">
        <f t="shared" si="2"/>
        <v>7.427149964463398</v>
      </c>
      <c r="P44" s="186">
        <f t="shared" si="2"/>
        <v>5.1528073916133623</v>
      </c>
      <c r="Q44" s="186">
        <f t="shared" si="2"/>
        <v>0</v>
      </c>
      <c r="R44" s="186">
        <f t="shared" si="2"/>
        <v>2.2743425728500357</v>
      </c>
      <c r="S44" s="186">
        <f t="shared" si="2"/>
        <v>7.1073205401563616E-2</v>
      </c>
      <c r="T44" s="186">
        <f t="shared" si="2"/>
        <v>3.5536602700781808E-2</v>
      </c>
      <c r="U44" s="186">
        <f t="shared" si="2"/>
        <v>6.7519545131485437</v>
      </c>
      <c r="V44" s="186">
        <f t="shared" si="2"/>
        <v>6.1478322672352519</v>
      </c>
      <c r="W44" s="212">
        <f t="shared" si="2"/>
        <v>100</v>
      </c>
    </row>
    <row r="45" spans="1:24">
      <c r="A45" s="177" t="s">
        <v>10</v>
      </c>
      <c r="B45" s="186">
        <f t="shared" ref="B45:W56" si="3">B12/$W12*100</f>
        <v>6.8893528183716075</v>
      </c>
      <c r="C45" s="186">
        <f t="shared" si="3"/>
        <v>1.1482254697286012</v>
      </c>
      <c r="D45" s="186">
        <f t="shared" si="3"/>
        <v>0.41753653444676403</v>
      </c>
      <c r="E45" s="186">
        <f t="shared" si="3"/>
        <v>5.010438413361169</v>
      </c>
      <c r="F45" s="186">
        <f t="shared" si="3"/>
        <v>7.3068893528183718</v>
      </c>
      <c r="G45" s="186">
        <f t="shared" si="3"/>
        <v>14.718162839248434</v>
      </c>
      <c r="H45" s="186">
        <f t="shared" si="3"/>
        <v>1.8789144050104383</v>
      </c>
      <c r="I45" s="186">
        <f t="shared" si="3"/>
        <v>0</v>
      </c>
      <c r="J45" s="186">
        <f t="shared" si="3"/>
        <v>5.010438413361169</v>
      </c>
      <c r="K45" s="186">
        <f t="shared" si="3"/>
        <v>8.559498956158663</v>
      </c>
      <c r="L45" s="186">
        <f t="shared" si="3"/>
        <v>14.40501043841336</v>
      </c>
      <c r="M45" s="186">
        <f t="shared" si="3"/>
        <v>6.0542797494780798</v>
      </c>
      <c r="N45" s="186">
        <f t="shared" si="3"/>
        <v>6.2630480167014611</v>
      </c>
      <c r="O45" s="186">
        <f t="shared" si="3"/>
        <v>6.6805845511482245</v>
      </c>
      <c r="P45" s="186">
        <f t="shared" si="3"/>
        <v>1.9832985386221296</v>
      </c>
      <c r="Q45" s="186">
        <f t="shared" si="3"/>
        <v>0.10438413361169101</v>
      </c>
      <c r="R45" s="186">
        <f t="shared" si="3"/>
        <v>4.6972860125260958</v>
      </c>
      <c r="S45" s="186">
        <f t="shared" si="3"/>
        <v>0.20876826722338201</v>
      </c>
      <c r="T45" s="186">
        <f t="shared" si="3"/>
        <v>0</v>
      </c>
      <c r="U45" s="186">
        <f t="shared" si="3"/>
        <v>6.0542797494780798</v>
      </c>
      <c r="V45" s="186">
        <f t="shared" si="3"/>
        <v>2.6096033402922756</v>
      </c>
      <c r="W45" s="212">
        <f t="shared" si="3"/>
        <v>100</v>
      </c>
    </row>
    <row r="46" spans="1:24">
      <c r="A46" s="177" t="s">
        <v>23</v>
      </c>
      <c r="B46" s="186">
        <f t="shared" si="3"/>
        <v>7.1428571428571423</v>
      </c>
      <c r="C46" s="186">
        <f t="shared" si="3"/>
        <v>0.18315018315018314</v>
      </c>
      <c r="D46" s="186">
        <f t="shared" si="3"/>
        <v>0</v>
      </c>
      <c r="E46" s="186">
        <f t="shared" si="3"/>
        <v>4.0293040293040292</v>
      </c>
      <c r="F46" s="186">
        <f t="shared" si="3"/>
        <v>4.0293040293040292</v>
      </c>
      <c r="G46" s="186">
        <f t="shared" si="3"/>
        <v>6.9597069597069599</v>
      </c>
      <c r="H46" s="186">
        <f t="shared" si="3"/>
        <v>2.5641025641025639</v>
      </c>
      <c r="I46" s="186">
        <f t="shared" si="3"/>
        <v>0</v>
      </c>
      <c r="J46" s="186">
        <f t="shared" si="3"/>
        <v>2.7472527472527473</v>
      </c>
      <c r="K46" s="186">
        <f t="shared" si="3"/>
        <v>4.5787545787545785</v>
      </c>
      <c r="L46" s="186">
        <f t="shared" si="3"/>
        <v>25.824175824175828</v>
      </c>
      <c r="M46" s="186">
        <f t="shared" si="3"/>
        <v>8.2417582417582409</v>
      </c>
      <c r="N46" s="186">
        <f t="shared" si="3"/>
        <v>7.1428571428571423</v>
      </c>
      <c r="O46" s="186">
        <f t="shared" si="3"/>
        <v>5.3113553113553111</v>
      </c>
      <c r="P46" s="186">
        <f t="shared" si="3"/>
        <v>3.6630036630036633</v>
      </c>
      <c r="Q46" s="186">
        <f t="shared" si="3"/>
        <v>0</v>
      </c>
      <c r="R46" s="186">
        <f t="shared" si="3"/>
        <v>2.9304029304029302</v>
      </c>
      <c r="S46" s="186">
        <f t="shared" si="3"/>
        <v>0.5494505494505495</v>
      </c>
      <c r="T46" s="186">
        <f t="shared" si="3"/>
        <v>0</v>
      </c>
      <c r="U46" s="186">
        <f t="shared" si="3"/>
        <v>8.2417582417582409</v>
      </c>
      <c r="V46" s="186">
        <f t="shared" si="3"/>
        <v>5.8608058608058604</v>
      </c>
      <c r="W46" s="212">
        <f t="shared" si="3"/>
        <v>100</v>
      </c>
    </row>
    <row r="47" spans="1:24">
      <c r="A47" s="177" t="s">
        <v>11</v>
      </c>
      <c r="B47" s="186">
        <f t="shared" si="3"/>
        <v>5.07037002516544</v>
      </c>
      <c r="C47" s="186">
        <f t="shared" si="3"/>
        <v>0.56855252120421285</v>
      </c>
      <c r="D47" s="186">
        <f t="shared" si="3"/>
        <v>1.8268244943610776</v>
      </c>
      <c r="E47" s="186">
        <f t="shared" si="3"/>
        <v>4.0917140460434336</v>
      </c>
      <c r="F47" s="186">
        <f t="shared" si="3"/>
        <v>3.7934569857395841</v>
      </c>
      <c r="G47" s="186">
        <f t="shared" si="3"/>
        <v>10.215304315406842</v>
      </c>
      <c r="H47" s="186">
        <f t="shared" si="3"/>
        <v>4.119675645446919</v>
      </c>
      <c r="I47" s="186">
        <f t="shared" si="3"/>
        <v>9.320533134495293E-2</v>
      </c>
      <c r="J47" s="186">
        <f t="shared" si="3"/>
        <v>3.3647124615528012</v>
      </c>
      <c r="K47" s="186">
        <f t="shared" si="3"/>
        <v>12.992823189486439</v>
      </c>
      <c r="L47" s="186">
        <f t="shared" si="3"/>
        <v>19.638363314381582</v>
      </c>
      <c r="M47" s="186">
        <f t="shared" si="3"/>
        <v>2.7588778078106069</v>
      </c>
      <c r="N47" s="186">
        <f t="shared" si="3"/>
        <v>4.9492030944170002</v>
      </c>
      <c r="O47" s="186">
        <f t="shared" si="3"/>
        <v>12.042128809767918</v>
      </c>
      <c r="P47" s="186">
        <f t="shared" si="3"/>
        <v>2.0971199552614408</v>
      </c>
      <c r="Q47" s="186">
        <f t="shared" si="3"/>
        <v>0</v>
      </c>
      <c r="R47" s="186">
        <f t="shared" si="3"/>
        <v>3.9239444496225184</v>
      </c>
      <c r="S47" s="186">
        <f t="shared" si="3"/>
        <v>0.20505172895889642</v>
      </c>
      <c r="T47" s="186">
        <f t="shared" si="3"/>
        <v>0.19573119582440118</v>
      </c>
      <c r="U47" s="186">
        <f t="shared" si="3"/>
        <v>5.1356137571069063</v>
      </c>
      <c r="V47" s="186">
        <f t="shared" si="3"/>
        <v>2.9173268710970266</v>
      </c>
      <c r="W47" s="212">
        <f t="shared" si="3"/>
        <v>100</v>
      </c>
    </row>
    <row r="48" spans="1:24">
      <c r="A48" s="177" t="s">
        <v>12</v>
      </c>
      <c r="B48" s="186">
        <f t="shared" si="3"/>
        <v>5.0248138957816382</v>
      </c>
      <c r="C48" s="186">
        <f t="shared" si="3"/>
        <v>1.1166253101736971</v>
      </c>
      <c r="D48" s="186">
        <f t="shared" si="3"/>
        <v>1.9230769230769231</v>
      </c>
      <c r="E48" s="186">
        <f t="shared" si="3"/>
        <v>2.9776674937965262</v>
      </c>
      <c r="F48" s="186">
        <f t="shared" si="3"/>
        <v>6.3895781637717128</v>
      </c>
      <c r="G48" s="186">
        <f t="shared" si="3"/>
        <v>10.421836228287841</v>
      </c>
      <c r="H48" s="186">
        <f t="shared" si="3"/>
        <v>1.4888337468982631</v>
      </c>
      <c r="I48" s="186">
        <f t="shared" si="3"/>
        <v>0.12406947890818859</v>
      </c>
      <c r="J48" s="186">
        <f t="shared" si="3"/>
        <v>2.5434243176178661</v>
      </c>
      <c r="K48" s="186">
        <f t="shared" si="3"/>
        <v>12.282878411910669</v>
      </c>
      <c r="L48" s="186">
        <f t="shared" si="3"/>
        <v>16.687344913151364</v>
      </c>
      <c r="M48" s="186">
        <f t="shared" si="3"/>
        <v>3.7220843672456572</v>
      </c>
      <c r="N48" s="186">
        <f t="shared" si="3"/>
        <v>6.8858560794044665</v>
      </c>
      <c r="O48" s="186">
        <f t="shared" si="3"/>
        <v>8.6848635235732008</v>
      </c>
      <c r="P48" s="186">
        <f t="shared" si="3"/>
        <v>2.1712158808933002</v>
      </c>
      <c r="Q48" s="186">
        <f t="shared" si="3"/>
        <v>0</v>
      </c>
      <c r="R48" s="186">
        <f t="shared" si="3"/>
        <v>4.5285359801488827</v>
      </c>
      <c r="S48" s="186">
        <f t="shared" si="3"/>
        <v>0</v>
      </c>
      <c r="T48" s="186">
        <f t="shared" si="3"/>
        <v>6.2034739454094295E-2</v>
      </c>
      <c r="U48" s="186">
        <f t="shared" si="3"/>
        <v>9.2431761786600486</v>
      </c>
      <c r="V48" s="186">
        <f t="shared" si="3"/>
        <v>3.7220843672456572</v>
      </c>
      <c r="W48" s="212">
        <f t="shared" si="3"/>
        <v>100</v>
      </c>
    </row>
    <row r="49" spans="1:23">
      <c r="A49" s="177" t="s">
        <v>13</v>
      </c>
      <c r="B49" s="186">
        <f t="shared" si="3"/>
        <v>8.8095238095238102</v>
      </c>
      <c r="C49" s="186">
        <f t="shared" si="3"/>
        <v>0.23809523809523811</v>
      </c>
      <c r="D49" s="186">
        <f t="shared" si="3"/>
        <v>2.1428571428571428</v>
      </c>
      <c r="E49" s="186">
        <f t="shared" si="3"/>
        <v>3.3333333333333335</v>
      </c>
      <c r="F49" s="186">
        <f t="shared" si="3"/>
        <v>5.5952380952380958</v>
      </c>
      <c r="G49" s="186">
        <f t="shared" si="3"/>
        <v>8.0952380952380949</v>
      </c>
      <c r="H49" s="186">
        <f t="shared" si="3"/>
        <v>2.6190476190476191</v>
      </c>
      <c r="I49" s="186">
        <f t="shared" si="3"/>
        <v>0</v>
      </c>
      <c r="J49" s="186">
        <f t="shared" si="3"/>
        <v>2.7380952380952381</v>
      </c>
      <c r="K49" s="186">
        <f t="shared" si="3"/>
        <v>6.9047619047619051</v>
      </c>
      <c r="L49" s="186">
        <f t="shared" si="3"/>
        <v>16.666666666666664</v>
      </c>
      <c r="M49" s="186">
        <f t="shared" si="3"/>
        <v>8.0952380952380949</v>
      </c>
      <c r="N49" s="186">
        <f t="shared" si="3"/>
        <v>5.5952380952380958</v>
      </c>
      <c r="O49" s="186">
        <f t="shared" si="3"/>
        <v>7.0238095238095237</v>
      </c>
      <c r="P49" s="186">
        <f t="shared" si="3"/>
        <v>3.6904761904761907</v>
      </c>
      <c r="Q49" s="186">
        <f t="shared" si="3"/>
        <v>0</v>
      </c>
      <c r="R49" s="186">
        <f t="shared" si="3"/>
        <v>6.3095238095238093</v>
      </c>
      <c r="S49" s="186">
        <f t="shared" si="3"/>
        <v>0.11904761904761905</v>
      </c>
      <c r="T49" s="186">
        <f t="shared" si="3"/>
        <v>0</v>
      </c>
      <c r="U49" s="186">
        <f t="shared" si="3"/>
        <v>7.2619047619047628</v>
      </c>
      <c r="V49" s="186">
        <f t="shared" si="3"/>
        <v>4.7619047619047619</v>
      </c>
      <c r="W49" s="212">
        <f t="shared" si="3"/>
        <v>100</v>
      </c>
    </row>
    <row r="50" spans="1:23">
      <c r="A50" s="177" t="s">
        <v>14</v>
      </c>
      <c r="B50" s="186">
        <f t="shared" si="3"/>
        <v>6.3047285464098071</v>
      </c>
      <c r="C50" s="186">
        <f t="shared" si="3"/>
        <v>0.96322241681260945</v>
      </c>
      <c r="D50" s="186">
        <f t="shared" si="3"/>
        <v>8.7565674255691769E-2</v>
      </c>
      <c r="E50" s="186">
        <f t="shared" si="3"/>
        <v>1.6637478108581436</v>
      </c>
      <c r="F50" s="186">
        <f t="shared" si="3"/>
        <v>4.9036777583187394</v>
      </c>
      <c r="G50" s="186">
        <f t="shared" si="3"/>
        <v>8.669001751313484</v>
      </c>
      <c r="H50" s="186">
        <f t="shared" si="3"/>
        <v>1.4010507880910683</v>
      </c>
      <c r="I50" s="186">
        <f t="shared" si="3"/>
        <v>0</v>
      </c>
      <c r="J50" s="186">
        <f t="shared" si="3"/>
        <v>6.5674255691768826</v>
      </c>
      <c r="K50" s="186">
        <f t="shared" si="3"/>
        <v>5.3415061295971977</v>
      </c>
      <c r="L50" s="186">
        <f t="shared" si="3"/>
        <v>16.462346760070051</v>
      </c>
      <c r="M50" s="186">
        <f t="shared" si="3"/>
        <v>9.7197898423817861</v>
      </c>
      <c r="N50" s="186">
        <f t="shared" si="3"/>
        <v>6.7425569176882663</v>
      </c>
      <c r="O50" s="186">
        <f t="shared" si="3"/>
        <v>5.6917688266199651</v>
      </c>
      <c r="P50" s="186">
        <f t="shared" si="3"/>
        <v>4.5534150612959721</v>
      </c>
      <c r="Q50" s="186">
        <f t="shared" si="3"/>
        <v>0</v>
      </c>
      <c r="R50" s="186">
        <f t="shared" si="3"/>
        <v>5.4290718038528896</v>
      </c>
      <c r="S50" s="186">
        <f t="shared" si="3"/>
        <v>0.78809106830122588</v>
      </c>
      <c r="T50" s="186">
        <f t="shared" si="3"/>
        <v>0</v>
      </c>
      <c r="U50" s="186">
        <f t="shared" si="3"/>
        <v>9.3695271453590188</v>
      </c>
      <c r="V50" s="186">
        <f t="shared" si="3"/>
        <v>5.3415061295971977</v>
      </c>
      <c r="W50" s="212">
        <f t="shared" si="3"/>
        <v>100</v>
      </c>
    </row>
    <row r="51" spans="1:23">
      <c r="A51" s="177" t="s">
        <v>15</v>
      </c>
      <c r="B51" s="186">
        <f t="shared" si="3"/>
        <v>7.6530612244897958</v>
      </c>
      <c r="C51" s="186">
        <f t="shared" si="3"/>
        <v>0.51020408163265307</v>
      </c>
      <c r="D51" s="186">
        <f t="shared" si="3"/>
        <v>0</v>
      </c>
      <c r="E51" s="186">
        <f t="shared" si="3"/>
        <v>2.0408163265306123</v>
      </c>
      <c r="F51" s="186">
        <f t="shared" si="3"/>
        <v>9.9489795918367339</v>
      </c>
      <c r="G51" s="186">
        <f t="shared" si="3"/>
        <v>6.8877551020408152</v>
      </c>
      <c r="H51" s="186">
        <f t="shared" si="3"/>
        <v>1.5306122448979591</v>
      </c>
      <c r="I51" s="186">
        <f t="shared" si="3"/>
        <v>0</v>
      </c>
      <c r="J51" s="186">
        <f t="shared" si="3"/>
        <v>2.5510204081632653</v>
      </c>
      <c r="K51" s="186">
        <f t="shared" si="3"/>
        <v>7.1428571428571423</v>
      </c>
      <c r="L51" s="186">
        <f t="shared" si="3"/>
        <v>16.836734693877549</v>
      </c>
      <c r="M51" s="186">
        <f t="shared" si="3"/>
        <v>6.3775510204081636</v>
      </c>
      <c r="N51" s="186">
        <f t="shared" si="3"/>
        <v>8.1632653061224492</v>
      </c>
      <c r="O51" s="186">
        <f t="shared" si="3"/>
        <v>6.1224489795918364</v>
      </c>
      <c r="P51" s="186">
        <f t="shared" si="3"/>
        <v>4.591836734693878</v>
      </c>
      <c r="Q51" s="186">
        <f t="shared" si="3"/>
        <v>0</v>
      </c>
      <c r="R51" s="186">
        <f t="shared" si="3"/>
        <v>3.3163265306122449</v>
      </c>
      <c r="S51" s="186">
        <f t="shared" si="3"/>
        <v>0</v>
      </c>
      <c r="T51" s="186">
        <f t="shared" si="3"/>
        <v>0</v>
      </c>
      <c r="U51" s="186">
        <f t="shared" si="3"/>
        <v>10.204081632653061</v>
      </c>
      <c r="V51" s="186">
        <f t="shared" si="3"/>
        <v>6.1224489795918364</v>
      </c>
      <c r="W51" s="212">
        <f t="shared" si="3"/>
        <v>100</v>
      </c>
    </row>
    <row r="52" spans="1:23">
      <c r="A52" s="177" t="s">
        <v>5</v>
      </c>
      <c r="B52" s="186">
        <f t="shared" si="3"/>
        <v>4.8031496062992129</v>
      </c>
      <c r="C52" s="186">
        <f t="shared" si="3"/>
        <v>2.5721784776902887</v>
      </c>
      <c r="D52" s="186">
        <f t="shared" si="3"/>
        <v>0.62992125984251968</v>
      </c>
      <c r="E52" s="186">
        <f t="shared" si="3"/>
        <v>3.5170603674540684</v>
      </c>
      <c r="F52" s="186">
        <f t="shared" si="3"/>
        <v>7.3228346456692917</v>
      </c>
      <c r="G52" s="186">
        <f t="shared" si="3"/>
        <v>12.755905511811024</v>
      </c>
      <c r="H52" s="186">
        <f t="shared" si="3"/>
        <v>0.78740157480314954</v>
      </c>
      <c r="I52" s="186">
        <f t="shared" si="3"/>
        <v>2.6246719160104987E-2</v>
      </c>
      <c r="J52" s="186">
        <f t="shared" si="3"/>
        <v>3.5958005249343832</v>
      </c>
      <c r="K52" s="186">
        <f t="shared" si="3"/>
        <v>10.708661417322835</v>
      </c>
      <c r="L52" s="186">
        <f t="shared" si="3"/>
        <v>19.685039370078741</v>
      </c>
      <c r="M52" s="186">
        <f t="shared" si="3"/>
        <v>2.8608923884514437</v>
      </c>
      <c r="N52" s="186">
        <f t="shared" si="3"/>
        <v>3.4383202099737531</v>
      </c>
      <c r="O52" s="186">
        <f t="shared" si="3"/>
        <v>12.93963254593176</v>
      </c>
      <c r="P52" s="186">
        <f t="shared" si="3"/>
        <v>1.916010498687664</v>
      </c>
      <c r="Q52" s="186">
        <f t="shared" si="3"/>
        <v>0</v>
      </c>
      <c r="R52" s="186">
        <f t="shared" si="3"/>
        <v>4.7769028871391077</v>
      </c>
      <c r="S52" s="186">
        <f t="shared" si="3"/>
        <v>0.13123359580052493</v>
      </c>
      <c r="T52" s="186">
        <f t="shared" si="3"/>
        <v>5.2493438320209973E-2</v>
      </c>
      <c r="U52" s="186">
        <f t="shared" si="3"/>
        <v>5.1443569553805775</v>
      </c>
      <c r="V52" s="186">
        <f t="shared" si="3"/>
        <v>2.3359580052493438</v>
      </c>
      <c r="W52" s="212">
        <f t="shared" si="3"/>
        <v>100</v>
      </c>
    </row>
    <row r="53" spans="1:23">
      <c r="A53" s="177" t="s">
        <v>16</v>
      </c>
      <c r="B53" s="186">
        <f t="shared" si="3"/>
        <v>6.7505720823798629</v>
      </c>
      <c r="C53" s="186">
        <f t="shared" si="3"/>
        <v>0.34324942791762014</v>
      </c>
      <c r="D53" s="186">
        <f t="shared" si="3"/>
        <v>0</v>
      </c>
      <c r="E53" s="186">
        <f t="shared" si="3"/>
        <v>2.8604118993135015</v>
      </c>
      <c r="F53" s="186">
        <f t="shared" si="3"/>
        <v>3.775743707093822</v>
      </c>
      <c r="G53" s="186">
        <f t="shared" si="3"/>
        <v>6.5217391304347823</v>
      </c>
      <c r="H53" s="186">
        <f t="shared" si="3"/>
        <v>2.0594965675057209</v>
      </c>
      <c r="I53" s="186">
        <f t="shared" si="3"/>
        <v>0</v>
      </c>
      <c r="J53" s="186">
        <f t="shared" si="3"/>
        <v>3.2036613272311212</v>
      </c>
      <c r="K53" s="186">
        <f t="shared" si="3"/>
        <v>6.6361556064073222</v>
      </c>
      <c r="L53" s="186">
        <f t="shared" si="3"/>
        <v>23.455377574370708</v>
      </c>
      <c r="M53" s="186">
        <f t="shared" si="3"/>
        <v>8.3524027459954233</v>
      </c>
      <c r="N53" s="186">
        <f t="shared" si="3"/>
        <v>8.8100686498855829</v>
      </c>
      <c r="O53" s="186">
        <f t="shared" si="3"/>
        <v>7.4370709382151023</v>
      </c>
      <c r="P53" s="186">
        <f t="shared" si="3"/>
        <v>3.3180778032036611</v>
      </c>
      <c r="Q53" s="186">
        <f t="shared" si="3"/>
        <v>0</v>
      </c>
      <c r="R53" s="186">
        <f t="shared" si="3"/>
        <v>1.9450800915331807</v>
      </c>
      <c r="S53" s="186">
        <f t="shared" si="3"/>
        <v>0</v>
      </c>
      <c r="T53" s="186">
        <f t="shared" si="3"/>
        <v>0</v>
      </c>
      <c r="U53" s="186">
        <f t="shared" si="3"/>
        <v>9.2677345537757443</v>
      </c>
      <c r="V53" s="186">
        <f t="shared" si="3"/>
        <v>5.2631578947368416</v>
      </c>
      <c r="W53" s="212">
        <f t="shared" si="3"/>
        <v>100</v>
      </c>
    </row>
    <row r="54" spans="1:23" ht="12" customHeight="1">
      <c r="A54" s="177" t="s">
        <v>17</v>
      </c>
      <c r="B54" s="186">
        <f t="shared" si="3"/>
        <v>8.8050314465408803</v>
      </c>
      <c r="C54" s="186">
        <f t="shared" si="3"/>
        <v>0</v>
      </c>
      <c r="D54" s="186">
        <f t="shared" si="3"/>
        <v>0</v>
      </c>
      <c r="E54" s="186">
        <f t="shared" si="3"/>
        <v>2.2012578616352201</v>
      </c>
      <c r="F54" s="186">
        <f t="shared" si="3"/>
        <v>6.2893081761006293</v>
      </c>
      <c r="G54" s="186">
        <f t="shared" si="3"/>
        <v>9.433962264150944</v>
      </c>
      <c r="H54" s="186">
        <f t="shared" si="3"/>
        <v>1.5723270440251573</v>
      </c>
      <c r="I54" s="186">
        <f t="shared" si="3"/>
        <v>0</v>
      </c>
      <c r="J54" s="186">
        <f t="shared" si="3"/>
        <v>3.7735849056603774</v>
      </c>
      <c r="K54" s="186">
        <f t="shared" si="3"/>
        <v>6.6037735849056602</v>
      </c>
      <c r="L54" s="186">
        <f t="shared" si="3"/>
        <v>18.238993710691823</v>
      </c>
      <c r="M54" s="186">
        <f t="shared" si="3"/>
        <v>6.9182389937106921</v>
      </c>
      <c r="N54" s="186">
        <f t="shared" si="3"/>
        <v>8.1761006289308167</v>
      </c>
      <c r="O54" s="186">
        <f t="shared" si="3"/>
        <v>7.232704402515723</v>
      </c>
      <c r="P54" s="186">
        <f t="shared" si="3"/>
        <v>3.7735849056603774</v>
      </c>
      <c r="Q54" s="186">
        <f t="shared" si="3"/>
        <v>0</v>
      </c>
      <c r="R54" s="186">
        <f t="shared" si="3"/>
        <v>4.0880503144654083</v>
      </c>
      <c r="S54" s="186">
        <f t="shared" si="3"/>
        <v>0</v>
      </c>
      <c r="T54" s="186">
        <f t="shared" si="3"/>
        <v>0</v>
      </c>
      <c r="U54" s="186">
        <f t="shared" si="3"/>
        <v>8.8050314465408803</v>
      </c>
      <c r="V54" s="186">
        <f t="shared" si="3"/>
        <v>4.0880503144654083</v>
      </c>
      <c r="W54" s="212">
        <f t="shared" si="3"/>
        <v>100</v>
      </c>
    </row>
    <row r="55" spans="1:23" ht="12" customHeight="1">
      <c r="A55" s="177" t="s">
        <v>24</v>
      </c>
      <c r="B55" s="186">
        <f t="shared" si="3"/>
        <v>5.6521739130434785</v>
      </c>
      <c r="C55" s="186">
        <f t="shared" si="3"/>
        <v>0.2484472049689441</v>
      </c>
      <c r="D55" s="186">
        <f t="shared" si="3"/>
        <v>0.12422360248447205</v>
      </c>
      <c r="E55" s="186">
        <f t="shared" si="3"/>
        <v>1.8012422360248446</v>
      </c>
      <c r="F55" s="186">
        <f t="shared" si="3"/>
        <v>3.5403726708074532</v>
      </c>
      <c r="G55" s="186">
        <f t="shared" si="3"/>
        <v>6.1490683229813667</v>
      </c>
      <c r="H55" s="186">
        <f t="shared" si="3"/>
        <v>3.2919254658385091</v>
      </c>
      <c r="I55" s="186">
        <f t="shared" si="3"/>
        <v>0</v>
      </c>
      <c r="J55" s="186">
        <f t="shared" si="3"/>
        <v>3.9130434782608701</v>
      </c>
      <c r="K55" s="186">
        <f t="shared" si="3"/>
        <v>6.3354037267080745</v>
      </c>
      <c r="L55" s="186">
        <f t="shared" si="3"/>
        <v>23.913043478260871</v>
      </c>
      <c r="M55" s="186">
        <f t="shared" si="3"/>
        <v>5.5900621118012426</v>
      </c>
      <c r="N55" s="186">
        <f t="shared" si="3"/>
        <v>8.2608695652173907</v>
      </c>
      <c r="O55" s="186">
        <f t="shared" si="3"/>
        <v>5.8385093167701863</v>
      </c>
      <c r="P55" s="186">
        <f t="shared" si="3"/>
        <v>3.7267080745341614</v>
      </c>
      <c r="Q55" s="186">
        <f t="shared" si="3"/>
        <v>0</v>
      </c>
      <c r="R55" s="186">
        <f t="shared" si="3"/>
        <v>1.8012422360248446</v>
      </c>
      <c r="S55" s="186">
        <f t="shared" si="3"/>
        <v>0.12422360248447205</v>
      </c>
      <c r="T55" s="186">
        <f t="shared" si="3"/>
        <v>0</v>
      </c>
      <c r="U55" s="186">
        <f t="shared" si="3"/>
        <v>12.173913043478262</v>
      </c>
      <c r="V55" s="186">
        <f t="shared" si="3"/>
        <v>7.5155279503105588</v>
      </c>
      <c r="W55" s="212">
        <f t="shared" si="3"/>
        <v>100</v>
      </c>
    </row>
    <row r="56" spans="1:23" ht="12" customHeight="1">
      <c r="A56" s="177" t="s">
        <v>28</v>
      </c>
      <c r="B56" s="186">
        <f t="shared" si="3"/>
        <v>5.7235421166306688</v>
      </c>
      <c r="C56" s="186">
        <f t="shared" si="3"/>
        <v>0.68394528437724977</v>
      </c>
      <c r="D56" s="186">
        <f t="shared" si="3"/>
        <v>0.39596832253419728</v>
      </c>
      <c r="E56" s="186">
        <f t="shared" si="3"/>
        <v>2.2678185745140391</v>
      </c>
      <c r="F56" s="186">
        <f t="shared" si="3"/>
        <v>3.455723542116631</v>
      </c>
      <c r="G56" s="186">
        <f t="shared" si="3"/>
        <v>7.0554355651547871</v>
      </c>
      <c r="H56" s="186">
        <f t="shared" si="3"/>
        <v>2.4478041756659468</v>
      </c>
      <c r="I56" s="186">
        <f t="shared" si="3"/>
        <v>0</v>
      </c>
      <c r="J56" s="186">
        <f t="shared" si="3"/>
        <v>4.0316774658027352</v>
      </c>
      <c r="K56" s="186">
        <f t="shared" si="3"/>
        <v>9.2512598992080619</v>
      </c>
      <c r="L56" s="186">
        <f t="shared" si="3"/>
        <v>19.978401727861772</v>
      </c>
      <c r="M56" s="186">
        <f t="shared" si="3"/>
        <v>7.0554355651547871</v>
      </c>
      <c r="N56" s="186">
        <f t="shared" si="3"/>
        <v>7.0554355651547871</v>
      </c>
      <c r="O56" s="186">
        <f t="shared" ref="O56:W56" si="4">O23/$W23*100</f>
        <v>8.1353491720662348</v>
      </c>
      <c r="P56" s="186">
        <f t="shared" si="4"/>
        <v>2.6997840172786178</v>
      </c>
      <c r="Q56" s="186">
        <f t="shared" si="4"/>
        <v>0</v>
      </c>
      <c r="R56" s="186">
        <f t="shared" si="4"/>
        <v>3.923686105111591</v>
      </c>
      <c r="S56" s="186">
        <f t="shared" si="4"/>
        <v>0.17998560115190784</v>
      </c>
      <c r="T56" s="186">
        <f t="shared" si="4"/>
        <v>3.5997120230381568E-2</v>
      </c>
      <c r="U56" s="186">
        <f t="shared" si="4"/>
        <v>9.0712742980561565</v>
      </c>
      <c r="V56" s="186">
        <f t="shared" si="4"/>
        <v>6.5514758819294459</v>
      </c>
      <c r="W56" s="212">
        <f t="shared" si="4"/>
        <v>100</v>
      </c>
    </row>
    <row r="57" spans="1:23" ht="12" customHeight="1">
      <c r="A57" s="177" t="s">
        <v>42</v>
      </c>
      <c r="B57" s="186">
        <f t="shared" ref="B57:W67" si="5">B24/$W24*100</f>
        <v>4.9098819142324421</v>
      </c>
      <c r="C57" s="186">
        <f t="shared" si="5"/>
        <v>0.74580484773151023</v>
      </c>
      <c r="D57" s="186">
        <f t="shared" si="5"/>
        <v>0.1243008079552517</v>
      </c>
      <c r="E57" s="186">
        <f t="shared" si="5"/>
        <v>2.6724673710379117</v>
      </c>
      <c r="F57" s="186">
        <f t="shared" si="5"/>
        <v>2.9210689869484154</v>
      </c>
      <c r="G57" s="186">
        <f t="shared" si="5"/>
        <v>9.1982597886886257</v>
      </c>
      <c r="H57" s="186">
        <f t="shared" si="5"/>
        <v>3.1696706028589183</v>
      </c>
      <c r="I57" s="186">
        <f t="shared" si="5"/>
        <v>0</v>
      </c>
      <c r="J57" s="186">
        <f t="shared" si="5"/>
        <v>4.9098819142324421</v>
      </c>
      <c r="K57" s="186">
        <f t="shared" si="5"/>
        <v>9.6954630205096333</v>
      </c>
      <c r="L57" s="186">
        <f t="shared" si="5"/>
        <v>18.085767557489124</v>
      </c>
      <c r="M57" s="186">
        <f t="shared" si="5"/>
        <v>3.3561218147917957</v>
      </c>
      <c r="N57" s="186">
        <f t="shared" si="5"/>
        <v>5.2827843380981978</v>
      </c>
      <c r="O57" s="186">
        <f t="shared" si="5"/>
        <v>18.023617153511498</v>
      </c>
      <c r="P57" s="186">
        <f t="shared" si="5"/>
        <v>2.6724673710379117</v>
      </c>
      <c r="Q57" s="186">
        <f t="shared" si="5"/>
        <v>0</v>
      </c>
      <c r="R57" s="186">
        <f t="shared" si="5"/>
        <v>3.5425730267246736</v>
      </c>
      <c r="S57" s="186">
        <f t="shared" si="5"/>
        <v>6.2150403977625848E-2</v>
      </c>
      <c r="T57" s="186">
        <f t="shared" si="5"/>
        <v>0.1243008079552517</v>
      </c>
      <c r="U57" s="186">
        <f t="shared" si="5"/>
        <v>7.3958980733374773</v>
      </c>
      <c r="V57" s="186">
        <f t="shared" si="5"/>
        <v>3.1075201988812928</v>
      </c>
      <c r="W57" s="212">
        <f t="shared" si="5"/>
        <v>100</v>
      </c>
    </row>
    <row r="58" spans="1:23" ht="12" customHeight="1">
      <c r="A58" s="177" t="s">
        <v>18</v>
      </c>
      <c r="B58" s="186">
        <f t="shared" si="5"/>
        <v>8.7956698240866036</v>
      </c>
      <c r="C58" s="186">
        <f t="shared" si="5"/>
        <v>0.2706359945872801</v>
      </c>
      <c r="D58" s="186">
        <f t="shared" si="5"/>
        <v>0</v>
      </c>
      <c r="E58" s="186">
        <f t="shared" si="5"/>
        <v>6.2246278755074425</v>
      </c>
      <c r="F58" s="186">
        <f t="shared" si="5"/>
        <v>2.029769959404601</v>
      </c>
      <c r="G58" s="186">
        <f t="shared" si="5"/>
        <v>5.1420838971583223</v>
      </c>
      <c r="H58" s="186">
        <f t="shared" si="5"/>
        <v>4.0595399188092021</v>
      </c>
      <c r="I58" s="186">
        <f t="shared" si="5"/>
        <v>0</v>
      </c>
      <c r="J58" s="186">
        <f t="shared" si="5"/>
        <v>5.5480378890392421</v>
      </c>
      <c r="K58" s="186">
        <f t="shared" si="5"/>
        <v>15.696887686062247</v>
      </c>
      <c r="L58" s="186">
        <f t="shared" si="5"/>
        <v>13.396481732070365</v>
      </c>
      <c r="M58" s="186">
        <f t="shared" si="5"/>
        <v>4.6008119079837613</v>
      </c>
      <c r="N58" s="186">
        <f t="shared" si="5"/>
        <v>7.3071718538565626</v>
      </c>
      <c r="O58" s="186">
        <f t="shared" si="5"/>
        <v>10.690121786197563</v>
      </c>
      <c r="P58" s="186">
        <f t="shared" si="5"/>
        <v>1.7591339648173208</v>
      </c>
      <c r="Q58" s="186">
        <f t="shared" si="5"/>
        <v>0</v>
      </c>
      <c r="R58" s="186">
        <f t="shared" si="5"/>
        <v>1.8944519621109608</v>
      </c>
      <c r="S58" s="186">
        <f t="shared" si="5"/>
        <v>0.2706359945872801</v>
      </c>
      <c r="T58" s="186">
        <f t="shared" si="5"/>
        <v>0</v>
      </c>
      <c r="U58" s="186">
        <f t="shared" si="5"/>
        <v>7.8484438430311236</v>
      </c>
      <c r="V58" s="186">
        <f t="shared" si="5"/>
        <v>4.465493910690121</v>
      </c>
      <c r="W58" s="212">
        <f t="shared" si="5"/>
        <v>100</v>
      </c>
    </row>
    <row r="59" spans="1:23" ht="12" customHeight="1">
      <c r="A59" s="177" t="s">
        <v>19</v>
      </c>
      <c r="B59" s="186">
        <f t="shared" si="5"/>
        <v>4.5538009548292324</v>
      </c>
      <c r="C59" s="186">
        <f t="shared" si="5"/>
        <v>4.7006977598237238</v>
      </c>
      <c r="D59" s="186">
        <f t="shared" si="5"/>
        <v>0.47741461623209691</v>
      </c>
      <c r="E59" s="186">
        <f t="shared" si="5"/>
        <v>3.8193169298567753</v>
      </c>
      <c r="F59" s="186">
        <f t="shared" si="5"/>
        <v>10.539845758354756</v>
      </c>
      <c r="G59" s="186">
        <f t="shared" si="5"/>
        <v>11.825192802056556</v>
      </c>
      <c r="H59" s="186">
        <f t="shared" si="5"/>
        <v>0.84465662871832536</v>
      </c>
      <c r="I59" s="186">
        <f t="shared" si="5"/>
        <v>0.14689680499449137</v>
      </c>
      <c r="J59" s="186">
        <f t="shared" si="5"/>
        <v>2.9746603011384503</v>
      </c>
      <c r="K59" s="186">
        <f t="shared" si="5"/>
        <v>5.5453543885420498</v>
      </c>
      <c r="L59" s="186">
        <f t="shared" si="5"/>
        <v>21.116415717958134</v>
      </c>
      <c r="M59" s="186">
        <f t="shared" si="5"/>
        <v>4.1498347410943808</v>
      </c>
      <c r="N59" s="186">
        <f t="shared" si="5"/>
        <v>5.9860448035255232</v>
      </c>
      <c r="O59" s="186">
        <f t="shared" si="5"/>
        <v>6.9775982372383405</v>
      </c>
      <c r="P59" s="186">
        <f t="shared" si="5"/>
        <v>2.0198310686742564</v>
      </c>
      <c r="Q59" s="186">
        <f t="shared" si="5"/>
        <v>0</v>
      </c>
      <c r="R59" s="186">
        <f t="shared" si="5"/>
        <v>3.4153507161219245</v>
      </c>
      <c r="S59" s="186">
        <f t="shared" si="5"/>
        <v>0.14689680499449137</v>
      </c>
      <c r="T59" s="186">
        <f t="shared" si="5"/>
        <v>0</v>
      </c>
      <c r="U59" s="186">
        <f t="shared" si="5"/>
        <v>8.9974293059125969</v>
      </c>
      <c r="V59" s="186">
        <f t="shared" si="5"/>
        <v>1.7627616599338967</v>
      </c>
      <c r="W59" s="212">
        <f t="shared" si="5"/>
        <v>100</v>
      </c>
    </row>
    <row r="60" spans="1:23" ht="12" customHeight="1">
      <c r="A60" s="177" t="s">
        <v>20</v>
      </c>
      <c r="B60" s="186">
        <f t="shared" si="5"/>
        <v>4.1204437400950873</v>
      </c>
      <c r="C60" s="186">
        <f t="shared" si="5"/>
        <v>2.5356576862123612</v>
      </c>
      <c r="D60" s="186">
        <f t="shared" si="5"/>
        <v>0.47543581616481778</v>
      </c>
      <c r="E60" s="186">
        <f t="shared" si="5"/>
        <v>6.3391442155309035</v>
      </c>
      <c r="F60" s="186">
        <f t="shared" si="5"/>
        <v>9.1917591125198097</v>
      </c>
      <c r="G60" s="186">
        <f t="shared" si="5"/>
        <v>20.443740095087161</v>
      </c>
      <c r="H60" s="186">
        <f t="shared" si="5"/>
        <v>0.95087163232963556</v>
      </c>
      <c r="I60" s="186">
        <f t="shared" si="5"/>
        <v>0.31695721077654515</v>
      </c>
      <c r="J60" s="186">
        <f t="shared" si="5"/>
        <v>2.6941362916006342</v>
      </c>
      <c r="K60" s="186">
        <f t="shared" si="5"/>
        <v>7.448494453248812</v>
      </c>
      <c r="L60" s="186">
        <f t="shared" si="5"/>
        <v>12.044374009508717</v>
      </c>
      <c r="M60" s="186">
        <f t="shared" si="5"/>
        <v>4.4374009508716323</v>
      </c>
      <c r="N60" s="186">
        <f t="shared" si="5"/>
        <v>5.54675118858954</v>
      </c>
      <c r="O60" s="186">
        <f t="shared" si="5"/>
        <v>6.9730586370839935</v>
      </c>
      <c r="P60" s="186">
        <f t="shared" si="5"/>
        <v>2.2187004754358162</v>
      </c>
      <c r="Q60" s="186">
        <f t="shared" si="5"/>
        <v>0</v>
      </c>
      <c r="R60" s="186">
        <f t="shared" si="5"/>
        <v>4.9128367670364499</v>
      </c>
      <c r="S60" s="186">
        <f t="shared" si="5"/>
        <v>0</v>
      </c>
      <c r="T60" s="186">
        <f t="shared" si="5"/>
        <v>0</v>
      </c>
      <c r="U60" s="186">
        <f t="shared" si="5"/>
        <v>8.716323296354993</v>
      </c>
      <c r="V60" s="186">
        <f t="shared" si="5"/>
        <v>0.6339144215530903</v>
      </c>
      <c r="W60" s="212">
        <f t="shared" si="5"/>
        <v>100</v>
      </c>
    </row>
    <row r="61" spans="1:23" ht="12" customHeight="1">
      <c r="A61" s="177" t="s">
        <v>40</v>
      </c>
      <c r="B61" s="186">
        <f t="shared" si="5"/>
        <v>5.9742023082145286</v>
      </c>
      <c r="C61" s="186">
        <f t="shared" si="5"/>
        <v>0.95044127630685671</v>
      </c>
      <c r="D61" s="186">
        <f t="shared" si="5"/>
        <v>0.40733197556008144</v>
      </c>
      <c r="E61" s="186">
        <f t="shared" si="5"/>
        <v>3.73387644263408</v>
      </c>
      <c r="F61" s="186">
        <f t="shared" si="5"/>
        <v>7.8750848608282427</v>
      </c>
      <c r="G61" s="186">
        <f t="shared" si="5"/>
        <v>10.386965376782078</v>
      </c>
      <c r="H61" s="186">
        <f t="shared" si="5"/>
        <v>1.0862186014935504</v>
      </c>
      <c r="I61" s="186">
        <f t="shared" si="5"/>
        <v>0.20366598778004072</v>
      </c>
      <c r="J61" s="186">
        <f t="shared" si="5"/>
        <v>2.5118805159538358</v>
      </c>
      <c r="K61" s="186">
        <f t="shared" si="5"/>
        <v>8.621860149355058</v>
      </c>
      <c r="L61" s="186">
        <f t="shared" si="5"/>
        <v>22.063815342837746</v>
      </c>
      <c r="M61" s="186">
        <f t="shared" si="5"/>
        <v>3.2586558044806515</v>
      </c>
      <c r="N61" s="186">
        <f t="shared" si="5"/>
        <v>7.9429735234215881</v>
      </c>
      <c r="O61" s="186">
        <f t="shared" si="5"/>
        <v>8.2145281737949762</v>
      </c>
      <c r="P61" s="186">
        <f t="shared" si="5"/>
        <v>1.8329938900203666</v>
      </c>
      <c r="Q61" s="186">
        <f t="shared" si="5"/>
        <v>0</v>
      </c>
      <c r="R61" s="186">
        <f t="shared" si="5"/>
        <v>4.3448744059742017</v>
      </c>
      <c r="S61" s="186">
        <f t="shared" si="5"/>
        <v>0</v>
      </c>
      <c r="T61" s="186">
        <f t="shared" si="5"/>
        <v>6.7888662593346902E-2</v>
      </c>
      <c r="U61" s="186">
        <f t="shared" si="5"/>
        <v>9.7080787508486086</v>
      </c>
      <c r="V61" s="186">
        <f t="shared" si="5"/>
        <v>0.81466395112016288</v>
      </c>
      <c r="W61" s="212">
        <f t="shared" si="5"/>
        <v>100</v>
      </c>
    </row>
    <row r="62" spans="1:23" ht="12" customHeight="1">
      <c r="A62" s="177" t="s">
        <v>41</v>
      </c>
      <c r="B62" s="186">
        <f t="shared" si="5"/>
        <v>5.2775250227479527</v>
      </c>
      <c r="C62" s="186">
        <f t="shared" si="5"/>
        <v>4.5495905368516834</v>
      </c>
      <c r="D62" s="186">
        <f t="shared" si="5"/>
        <v>1.7288444040036397</v>
      </c>
      <c r="E62" s="186">
        <f t="shared" si="5"/>
        <v>4.6405823475887171</v>
      </c>
      <c r="F62" s="186">
        <f t="shared" si="5"/>
        <v>9.7361237488626013</v>
      </c>
      <c r="G62" s="186">
        <f t="shared" si="5"/>
        <v>12.010919017288444</v>
      </c>
      <c r="H62" s="186">
        <f t="shared" si="5"/>
        <v>1.3648771610555051</v>
      </c>
      <c r="I62" s="186">
        <f t="shared" si="5"/>
        <v>9.0991810737033677E-2</v>
      </c>
      <c r="J62" s="186">
        <f t="shared" si="5"/>
        <v>2.9117379435850776</v>
      </c>
      <c r="K62" s="186">
        <f t="shared" si="5"/>
        <v>9.372156505914468</v>
      </c>
      <c r="L62" s="186">
        <f t="shared" si="5"/>
        <v>16.287534121929028</v>
      </c>
      <c r="M62" s="186">
        <f t="shared" si="5"/>
        <v>3.0937215650591448</v>
      </c>
      <c r="N62" s="186">
        <f t="shared" si="5"/>
        <v>7.279344858962693</v>
      </c>
      <c r="O62" s="186">
        <f t="shared" si="5"/>
        <v>6.0964513193812557</v>
      </c>
      <c r="P62" s="186">
        <f t="shared" si="5"/>
        <v>2.547770700636943</v>
      </c>
      <c r="Q62" s="186">
        <f t="shared" si="5"/>
        <v>0</v>
      </c>
      <c r="R62" s="186">
        <f t="shared" si="5"/>
        <v>3.3666969972702456</v>
      </c>
      <c r="S62" s="186">
        <f t="shared" si="5"/>
        <v>0.18198362147406735</v>
      </c>
      <c r="T62" s="186">
        <f t="shared" si="5"/>
        <v>0</v>
      </c>
      <c r="U62" s="186">
        <f t="shared" si="5"/>
        <v>8.4622383985441303</v>
      </c>
      <c r="V62" s="186">
        <f t="shared" si="5"/>
        <v>1.0009099181073704</v>
      </c>
      <c r="W62" s="212">
        <f t="shared" si="5"/>
        <v>100</v>
      </c>
    </row>
    <row r="63" spans="1:23" ht="12" customHeight="1">
      <c r="A63" s="177" t="s">
        <v>152</v>
      </c>
      <c r="B63" s="186">
        <f t="shared" si="5"/>
        <v>4.7058823529411766</v>
      </c>
      <c r="C63" s="186">
        <f t="shared" si="5"/>
        <v>3.1372549019607843</v>
      </c>
      <c r="D63" s="186">
        <f t="shared" si="5"/>
        <v>0.52287581699346397</v>
      </c>
      <c r="E63" s="186">
        <f t="shared" si="5"/>
        <v>4.4444444444444446</v>
      </c>
      <c r="F63" s="186">
        <f t="shared" si="5"/>
        <v>0.65359477124183007</v>
      </c>
      <c r="G63" s="186">
        <f t="shared" si="5"/>
        <v>20</v>
      </c>
      <c r="H63" s="186">
        <f t="shared" si="5"/>
        <v>0</v>
      </c>
      <c r="I63" s="186">
        <f t="shared" si="5"/>
        <v>0.13071895424836599</v>
      </c>
      <c r="J63" s="186">
        <f t="shared" si="5"/>
        <v>1.5686274509803921</v>
      </c>
      <c r="K63" s="186">
        <f t="shared" si="5"/>
        <v>9.4117647058823533</v>
      </c>
      <c r="L63" s="186">
        <f t="shared" si="5"/>
        <v>36.209150326797385</v>
      </c>
      <c r="M63" s="186">
        <f t="shared" si="5"/>
        <v>1.5686274509803921</v>
      </c>
      <c r="N63" s="186">
        <f t="shared" si="5"/>
        <v>0.91503267973856217</v>
      </c>
      <c r="O63" s="186">
        <f t="shared" si="5"/>
        <v>0.13071895424836599</v>
      </c>
      <c r="P63" s="186">
        <f t="shared" si="5"/>
        <v>2.3529411764705883</v>
      </c>
      <c r="Q63" s="186">
        <f t="shared" si="5"/>
        <v>0</v>
      </c>
      <c r="R63" s="186">
        <f t="shared" si="5"/>
        <v>12.026143790849673</v>
      </c>
      <c r="S63" s="186">
        <f t="shared" si="5"/>
        <v>0</v>
      </c>
      <c r="T63" s="186">
        <f t="shared" si="5"/>
        <v>0</v>
      </c>
      <c r="U63" s="186">
        <f t="shared" si="5"/>
        <v>0.26143790849673199</v>
      </c>
      <c r="V63" s="186">
        <f t="shared" si="5"/>
        <v>1.9607843137254901</v>
      </c>
      <c r="W63" s="212">
        <f t="shared" si="5"/>
        <v>100</v>
      </c>
    </row>
    <row r="64" spans="1:23">
      <c r="A64" s="254" t="s">
        <v>21</v>
      </c>
      <c r="B64" s="448">
        <f t="shared" si="5"/>
        <v>5.5122524157813251</v>
      </c>
      <c r="C64" s="448">
        <f t="shared" si="5"/>
        <v>1.278629010730874</v>
      </c>
      <c r="D64" s="448">
        <f t="shared" si="5"/>
        <v>0.89157012439271799</v>
      </c>
      <c r="E64" s="448">
        <f t="shared" si="5"/>
        <v>3.4621750040040573</v>
      </c>
      <c r="F64" s="448">
        <f t="shared" si="5"/>
        <v>5.2399765095296571</v>
      </c>
      <c r="G64" s="448">
        <f t="shared" si="5"/>
        <v>9.9834498958945073</v>
      </c>
      <c r="H64" s="448">
        <f t="shared" si="5"/>
        <v>2.3944263520367306</v>
      </c>
      <c r="I64" s="448">
        <f t="shared" si="5"/>
        <v>7.7411777267631196E-2</v>
      </c>
      <c r="J64" s="448">
        <f t="shared" si="5"/>
        <v>3.4434894025946292</v>
      </c>
      <c r="K64" s="448">
        <f t="shared" si="5"/>
        <v>9.6791415300838182</v>
      </c>
      <c r="L64" s="448">
        <f t="shared" si="5"/>
        <v>20.548822807111204</v>
      </c>
      <c r="M64" s="448">
        <f t="shared" si="5"/>
        <v>4.5512786290107305</v>
      </c>
      <c r="N64" s="448">
        <f t="shared" si="5"/>
        <v>5.8085526667022584</v>
      </c>
      <c r="O64" s="448">
        <f t="shared" si="5"/>
        <v>9.5430035769579842</v>
      </c>
      <c r="P64" s="448">
        <f t="shared" si="5"/>
        <v>2.6480166568789705</v>
      </c>
      <c r="Q64" s="448">
        <f t="shared" si="5"/>
        <v>2.6693716299183174E-3</v>
      </c>
      <c r="R64" s="448">
        <f t="shared" si="5"/>
        <v>3.9640168704287015</v>
      </c>
      <c r="S64" s="448">
        <f t="shared" si="5"/>
        <v>0.16016229779509905</v>
      </c>
      <c r="T64" s="448">
        <f t="shared" si="5"/>
        <v>7.7411777267631196E-2</v>
      </c>
      <c r="U64" s="448">
        <f t="shared" si="5"/>
        <v>7.1245528802519882</v>
      </c>
      <c r="V64" s="448">
        <f t="shared" si="5"/>
        <v>3.608990443649565</v>
      </c>
      <c r="W64" s="449">
        <f t="shared" si="5"/>
        <v>100</v>
      </c>
    </row>
    <row r="65" spans="1:24">
      <c r="A65" s="254" t="s">
        <v>38</v>
      </c>
      <c r="B65" s="448">
        <f t="shared" si="5"/>
        <v>5.3261432066240122</v>
      </c>
      <c r="C65" s="448">
        <f t="shared" si="5"/>
        <v>1.5489744072261951</v>
      </c>
      <c r="D65" s="448">
        <f t="shared" si="5"/>
        <v>7.6449002634550239E-3</v>
      </c>
      <c r="E65" s="448">
        <f t="shared" si="5"/>
        <v>4.0894335716974028</v>
      </c>
      <c r="F65" s="448">
        <f t="shared" si="5"/>
        <v>2.2064358298833269</v>
      </c>
      <c r="G65" s="448">
        <f t="shared" si="5"/>
        <v>7.4132009785472341</v>
      </c>
      <c r="H65" s="448">
        <f t="shared" si="5"/>
        <v>1.9506257056831011</v>
      </c>
      <c r="I65" s="448">
        <f t="shared" si="5"/>
        <v>2.1652709823108767</v>
      </c>
      <c r="J65" s="448">
        <f t="shared" si="5"/>
        <v>2.3663906661648473</v>
      </c>
      <c r="K65" s="448">
        <f t="shared" si="5"/>
        <v>4.2570333082423781</v>
      </c>
      <c r="L65" s="448">
        <f t="shared" si="5"/>
        <v>24.237862250658637</v>
      </c>
      <c r="M65" s="448">
        <f t="shared" si="5"/>
        <v>10.340021640948438</v>
      </c>
      <c r="N65" s="448">
        <f t="shared" si="5"/>
        <v>4.8439264207753103</v>
      </c>
      <c r="O65" s="448">
        <f t="shared" si="5"/>
        <v>9.1291870530673691</v>
      </c>
      <c r="P65" s="448">
        <f t="shared" si="5"/>
        <v>6.6886996612721115</v>
      </c>
      <c r="Q65" s="448">
        <f t="shared" si="5"/>
        <v>1.8818216033120061E-2</v>
      </c>
      <c r="R65" s="448">
        <f t="shared" si="5"/>
        <v>2.3728594279262327</v>
      </c>
      <c r="S65" s="448">
        <f t="shared" si="5"/>
        <v>0.51220831765148667</v>
      </c>
      <c r="T65" s="448">
        <f t="shared" si="5"/>
        <v>8.7034249153180282E-2</v>
      </c>
      <c r="U65" s="448">
        <f t="shared" si="5"/>
        <v>6.3746706812194205</v>
      </c>
      <c r="V65" s="448">
        <f t="shared" si="5"/>
        <v>4.0635585246518628</v>
      </c>
      <c r="W65" s="449">
        <f t="shared" si="5"/>
        <v>100</v>
      </c>
    </row>
    <row r="66" spans="1:24">
      <c r="A66" s="254" t="s">
        <v>39</v>
      </c>
      <c r="B66" s="448">
        <f t="shared" si="5"/>
        <v>4.8332955318666357</v>
      </c>
      <c r="C66" s="448">
        <f t="shared" si="5"/>
        <v>0.42413245633930602</v>
      </c>
      <c r="D66" s="448">
        <f t="shared" si="5"/>
        <v>7.9383080063506473E-3</v>
      </c>
      <c r="E66" s="448">
        <f t="shared" si="5"/>
        <v>3.2513041506010434</v>
      </c>
      <c r="F66" s="448">
        <f t="shared" si="5"/>
        <v>2.0775686096620549</v>
      </c>
      <c r="G66" s="448">
        <f t="shared" si="5"/>
        <v>6.9936493535949191</v>
      </c>
      <c r="H66" s="448">
        <f t="shared" si="5"/>
        <v>3.0585166704468132</v>
      </c>
      <c r="I66" s="448">
        <f t="shared" si="5"/>
        <v>1.6942617373554094</v>
      </c>
      <c r="J66" s="448">
        <f t="shared" si="5"/>
        <v>2.7999546382399636</v>
      </c>
      <c r="K66" s="448">
        <f t="shared" si="5"/>
        <v>6.6987979133590381</v>
      </c>
      <c r="L66" s="448">
        <f t="shared" si="5"/>
        <v>23.508732138806987</v>
      </c>
      <c r="M66" s="448">
        <f t="shared" si="5"/>
        <v>10.850533000680427</v>
      </c>
      <c r="N66" s="448">
        <f t="shared" si="5"/>
        <v>6.3302336130641876</v>
      </c>
      <c r="O66" s="448">
        <f t="shared" si="5"/>
        <v>8.6414152869131318</v>
      </c>
      <c r="P66" s="448">
        <f t="shared" si="5"/>
        <v>5.9718757087775005</v>
      </c>
      <c r="Q66" s="448">
        <f t="shared" si="5"/>
        <v>9.5259696076207753E-2</v>
      </c>
      <c r="R66" s="448">
        <f t="shared" si="5"/>
        <v>1.7668405534134723</v>
      </c>
      <c r="S66" s="448">
        <f t="shared" si="5"/>
        <v>0.60898162848718529</v>
      </c>
      <c r="T66" s="448">
        <f t="shared" si="5"/>
        <v>0.10092991608074393</v>
      </c>
      <c r="U66" s="448">
        <f t="shared" si="5"/>
        <v>7.5209798140167843</v>
      </c>
      <c r="V66" s="448">
        <f t="shared" si="5"/>
        <v>2.7647992742118395</v>
      </c>
      <c r="W66" s="449">
        <f t="shared" si="5"/>
        <v>100</v>
      </c>
    </row>
    <row r="67" spans="1:24">
      <c r="A67" s="232" t="s">
        <v>71</v>
      </c>
      <c r="B67" s="451">
        <f t="shared" si="5"/>
        <v>5.2027461192465081</v>
      </c>
      <c r="C67" s="451">
        <f t="shared" si="5"/>
        <v>1.1792755926815246</v>
      </c>
      <c r="D67" s="451">
        <f t="shared" si="5"/>
        <v>0.11971997700294228</v>
      </c>
      <c r="E67" s="451">
        <f t="shared" si="5"/>
        <v>3.760018938753424</v>
      </c>
      <c r="F67" s="451">
        <f t="shared" si="5"/>
        <v>2.5523352159356083</v>
      </c>
      <c r="G67" s="451">
        <f t="shared" si="5"/>
        <v>7.613717068551523</v>
      </c>
      <c r="H67" s="451">
        <f t="shared" si="5"/>
        <v>2.3372450877608304</v>
      </c>
      <c r="I67" s="451">
        <f t="shared" si="5"/>
        <v>1.7602894923737697</v>
      </c>
      <c r="J67" s="451">
        <f t="shared" si="5"/>
        <v>2.6321485339375696</v>
      </c>
      <c r="K67" s="451">
        <f t="shared" si="5"/>
        <v>5.6721566505461798</v>
      </c>
      <c r="L67" s="451">
        <f t="shared" si="5"/>
        <v>23.553045419189015</v>
      </c>
      <c r="M67" s="451">
        <f t="shared" si="5"/>
        <v>9.7588690858669551</v>
      </c>
      <c r="N67" s="451">
        <f t="shared" si="5"/>
        <v>5.4093814467854848</v>
      </c>
      <c r="O67" s="451">
        <f t="shared" si="5"/>
        <v>9.0361527275186848</v>
      </c>
      <c r="P67" s="451">
        <f t="shared" si="5"/>
        <v>5.9630017924177343</v>
      </c>
      <c r="Q67" s="451">
        <f t="shared" si="5"/>
        <v>3.9568466975548715E-2</v>
      </c>
      <c r="R67" s="451">
        <f t="shared" si="5"/>
        <v>2.3937231560079812</v>
      </c>
      <c r="S67" s="451">
        <f t="shared" si="5"/>
        <v>0.49646589333423519</v>
      </c>
      <c r="T67" s="451">
        <f t="shared" si="5"/>
        <v>8.995907876492272E-2</v>
      </c>
      <c r="U67" s="451">
        <f t="shared" si="5"/>
        <v>6.8115255842267244</v>
      </c>
      <c r="V67" s="451">
        <f t="shared" si="5"/>
        <v>3.6186546721228314</v>
      </c>
      <c r="W67" s="449">
        <f t="shared" si="5"/>
        <v>100</v>
      </c>
    </row>
    <row r="68" spans="1:24" s="126" customFormat="1" ht="9" customHeight="1">
      <c r="A68" s="578" t="s">
        <v>154</v>
      </c>
      <c r="B68" s="578"/>
      <c r="C68" s="578"/>
      <c r="D68" s="578"/>
      <c r="E68" s="578"/>
      <c r="F68" s="578"/>
      <c r="G68" s="578"/>
      <c r="H68" s="578"/>
      <c r="I68" s="578"/>
      <c r="J68" s="578"/>
      <c r="K68" s="578"/>
      <c r="L68" s="578"/>
      <c r="M68" s="578"/>
      <c r="N68" s="578"/>
      <c r="O68" s="578"/>
      <c r="P68" s="578"/>
      <c r="Q68" s="578"/>
      <c r="R68" s="578"/>
      <c r="S68" s="578"/>
      <c r="T68" s="578"/>
      <c r="U68" s="578"/>
      <c r="V68" s="578"/>
      <c r="W68" s="578"/>
      <c r="X68" s="155"/>
    </row>
    <row r="69" spans="1:24" s="126" customFormat="1" ht="9" customHeight="1">
      <c r="A69" s="314" t="s">
        <v>139</v>
      </c>
      <c r="B69" s="153"/>
      <c r="C69" s="153"/>
      <c r="D69" s="153"/>
      <c r="E69" s="153"/>
      <c r="F69" s="153"/>
      <c r="G69" s="153"/>
      <c r="H69" s="153"/>
      <c r="I69" s="153"/>
      <c r="J69" s="153"/>
      <c r="K69" s="153"/>
      <c r="L69" s="153"/>
      <c r="M69" s="153"/>
      <c r="N69" s="153"/>
      <c r="O69" s="144"/>
      <c r="P69" s="144"/>
      <c r="Q69" s="144"/>
      <c r="R69" s="144"/>
      <c r="S69" s="154"/>
      <c r="T69" s="154"/>
      <c r="U69" s="154"/>
      <c r="V69" s="154"/>
      <c r="W69" s="154"/>
      <c r="X69" s="155"/>
    </row>
    <row r="70" spans="1:24" s="70" customFormat="1" ht="9" customHeight="1">
      <c r="A70" s="156" t="s">
        <v>167</v>
      </c>
      <c r="B70" s="156"/>
      <c r="C70" s="156"/>
      <c r="D70" s="156"/>
      <c r="E70" s="156"/>
      <c r="F70" s="156"/>
      <c r="G70" s="156"/>
      <c r="H70" s="156"/>
      <c r="I70" s="156"/>
      <c r="J70" s="156"/>
      <c r="K70" s="156"/>
      <c r="L70" s="156"/>
      <c r="M70" s="156"/>
      <c r="N70" s="156"/>
      <c r="O70" s="156"/>
      <c r="P70" s="156"/>
      <c r="Q70" s="156"/>
      <c r="R70" s="156"/>
    </row>
    <row r="72" spans="1:24">
      <c r="B72" s="400"/>
      <c r="C72" s="400"/>
      <c r="D72" s="400"/>
      <c r="E72" s="400"/>
      <c r="F72" s="400"/>
      <c r="G72" s="400"/>
      <c r="H72" s="400"/>
      <c r="I72" s="400"/>
      <c r="J72" s="400"/>
      <c r="K72" s="400"/>
      <c r="L72" s="400"/>
      <c r="M72" s="400"/>
      <c r="N72" s="400"/>
      <c r="O72" s="400"/>
      <c r="P72" s="400"/>
      <c r="Q72" s="400"/>
      <c r="R72" s="400"/>
      <c r="S72" s="400"/>
      <c r="T72" s="400"/>
      <c r="U72" s="400"/>
      <c r="V72" s="400"/>
      <c r="W72" s="400"/>
    </row>
    <row r="73" spans="1:24">
      <c r="B73" s="400"/>
      <c r="C73" s="400"/>
      <c r="D73" s="400"/>
      <c r="E73" s="400"/>
      <c r="F73" s="400"/>
      <c r="G73" s="400"/>
      <c r="H73" s="400"/>
      <c r="I73" s="400"/>
      <c r="J73" s="400"/>
      <c r="K73" s="400"/>
      <c r="L73" s="400"/>
      <c r="M73" s="400"/>
      <c r="N73" s="400"/>
      <c r="O73" s="400"/>
      <c r="P73" s="400"/>
      <c r="Q73" s="400"/>
      <c r="R73" s="400"/>
      <c r="S73" s="400"/>
      <c r="T73" s="400"/>
      <c r="U73" s="400"/>
      <c r="V73" s="400"/>
      <c r="W73" s="400"/>
    </row>
    <row r="74" spans="1:24">
      <c r="B74" s="400"/>
      <c r="C74" s="400"/>
      <c r="D74" s="400"/>
      <c r="E74" s="400"/>
      <c r="F74" s="400"/>
      <c r="G74" s="400"/>
      <c r="H74" s="400"/>
      <c r="I74" s="400"/>
      <c r="J74" s="400"/>
      <c r="K74" s="400"/>
      <c r="L74" s="400"/>
      <c r="M74" s="400"/>
      <c r="N74" s="400"/>
      <c r="O74" s="400"/>
      <c r="P74" s="400"/>
      <c r="Q74" s="400"/>
      <c r="R74" s="400"/>
      <c r="S74" s="400"/>
      <c r="T74" s="400"/>
      <c r="U74" s="400"/>
      <c r="V74" s="400"/>
      <c r="W74" s="400"/>
    </row>
    <row r="75" spans="1:24">
      <c r="B75" s="400"/>
      <c r="C75" s="400"/>
      <c r="D75" s="400"/>
      <c r="E75" s="400"/>
      <c r="F75" s="400"/>
      <c r="G75" s="400"/>
      <c r="H75" s="400"/>
      <c r="I75" s="400"/>
      <c r="J75" s="400"/>
      <c r="K75" s="400"/>
      <c r="L75" s="400"/>
      <c r="M75" s="400"/>
      <c r="N75" s="400"/>
      <c r="O75" s="400"/>
      <c r="P75" s="400"/>
      <c r="Q75" s="400"/>
      <c r="R75" s="400"/>
      <c r="S75" s="400"/>
      <c r="T75" s="400"/>
      <c r="U75" s="400"/>
      <c r="V75" s="400"/>
      <c r="W75" s="400"/>
    </row>
  </sheetData>
  <mergeCells count="2">
    <mergeCell ref="A36:W36"/>
    <mergeCell ref="A68:W68"/>
  </mergeCells>
  <hyperlinks>
    <hyperlink ref="W1" location="F!A1" display="Retour au menu"/>
  </hyperlinks>
  <pageMargins left="0.7" right="0.7" top="0.75" bottom="0.75" header="0.3" footer="0.3"/>
  <pageSetup paperSize="9" scale="60"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7"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zoomScaleNormal="100" zoomScaleSheetLayoutView="80" workbookViewId="0">
      <selection activeCell="B3" sqref="B3:H6"/>
    </sheetView>
  </sheetViews>
  <sheetFormatPr baseColWidth="10" defaultColWidth="9.140625" defaultRowHeight="11.25"/>
  <cols>
    <col min="1" max="1" width="22.85546875" style="10" customWidth="1"/>
    <col min="2" max="15" width="7.85546875" style="10" customWidth="1"/>
    <col min="16" max="16" width="8.28515625" style="10" customWidth="1"/>
    <col min="17" max="16384" width="9.140625" style="10"/>
  </cols>
  <sheetData>
    <row r="1" spans="1:17" ht="23.25">
      <c r="A1" s="71" t="s">
        <v>109</v>
      </c>
      <c r="Q1" s="69" t="s">
        <v>107</v>
      </c>
    </row>
    <row r="2" spans="1:17" ht="3" customHeight="1"/>
    <row r="3" spans="1:17" s="81" customFormat="1" ht="15.75" customHeight="1">
      <c r="A3" s="82" t="s">
        <v>120</v>
      </c>
    </row>
    <row r="4" spans="1:17" s="81" customFormat="1" ht="4.5" customHeight="1">
      <c r="A4" s="82"/>
    </row>
    <row r="5" spans="1:17" ht="19.5" customHeight="1">
      <c r="A5" s="67" t="s">
        <v>213</v>
      </c>
      <c r="B5" s="67"/>
      <c r="C5" s="67"/>
      <c r="D5" s="67"/>
      <c r="E5" s="67"/>
      <c r="F5" s="67"/>
      <c r="G5" s="67"/>
      <c r="H5" s="67"/>
      <c r="I5" s="68"/>
      <c r="J5" s="68"/>
      <c r="K5" s="68"/>
      <c r="L5" s="68"/>
      <c r="M5" s="68"/>
      <c r="N5" s="68"/>
      <c r="O5" s="68"/>
      <c r="P5" s="68"/>
      <c r="Q5" s="68"/>
    </row>
    <row r="6" spans="1:17" ht="4.5" customHeight="1">
      <c r="A6" s="11"/>
      <c r="B6" s="11"/>
      <c r="C6" s="11"/>
      <c r="D6" s="11"/>
      <c r="E6" s="11"/>
      <c r="F6" s="11"/>
      <c r="G6" s="11"/>
      <c r="H6" s="11"/>
    </row>
    <row r="7" spans="1:17" ht="12" customHeight="1">
      <c r="A7" s="602" t="s">
        <v>59</v>
      </c>
      <c r="B7" s="500">
        <v>1990</v>
      </c>
      <c r="C7" s="500">
        <v>1991</v>
      </c>
      <c r="D7" s="500">
        <v>1992</v>
      </c>
      <c r="E7" s="500">
        <v>1993</v>
      </c>
      <c r="F7" s="500">
        <v>1994</v>
      </c>
      <c r="G7" s="500">
        <v>1995</v>
      </c>
      <c r="H7" s="500">
        <v>1996</v>
      </c>
      <c r="I7" s="500">
        <v>1997</v>
      </c>
      <c r="J7" s="500">
        <v>1998</v>
      </c>
      <c r="K7" s="500">
        <v>1999</v>
      </c>
      <c r="L7" s="500">
        <v>2000</v>
      </c>
      <c r="M7" s="500">
        <v>2001</v>
      </c>
      <c r="N7" s="500">
        <v>2002</v>
      </c>
      <c r="O7" s="500" t="s">
        <v>70</v>
      </c>
      <c r="P7" s="502">
        <v>2004</v>
      </c>
      <c r="Q7" s="502">
        <v>2005</v>
      </c>
    </row>
    <row r="8" spans="1:17" ht="12" customHeight="1">
      <c r="A8" s="603"/>
      <c r="B8" s="501"/>
      <c r="C8" s="501"/>
      <c r="D8" s="501"/>
      <c r="E8" s="501"/>
      <c r="F8" s="501"/>
      <c r="G8" s="501"/>
      <c r="H8" s="501"/>
      <c r="I8" s="501"/>
      <c r="J8" s="501"/>
      <c r="K8" s="501"/>
      <c r="L8" s="501"/>
      <c r="M8" s="501"/>
      <c r="N8" s="501"/>
      <c r="O8" s="501"/>
      <c r="P8" s="503"/>
      <c r="Q8" s="503"/>
    </row>
    <row r="9" spans="1:17" ht="12" customHeight="1">
      <c r="A9" s="214" t="s">
        <v>9</v>
      </c>
      <c r="B9" s="237">
        <v>4980</v>
      </c>
      <c r="C9" s="237">
        <v>4778</v>
      </c>
      <c r="D9" s="237">
        <v>4662</v>
      </c>
      <c r="E9" s="237">
        <v>4554</v>
      </c>
      <c r="F9" s="237">
        <v>4494</v>
      </c>
      <c r="G9" s="237">
        <v>4482</v>
      </c>
      <c r="H9" s="237">
        <v>4587</v>
      </c>
      <c r="I9" s="237">
        <v>4578</v>
      </c>
      <c r="J9" s="237">
        <v>4570</v>
      </c>
      <c r="K9" s="237">
        <v>4519</v>
      </c>
      <c r="L9" s="237">
        <v>4597</v>
      </c>
      <c r="M9" s="237">
        <v>4553</v>
      </c>
      <c r="N9" s="237">
        <v>4596</v>
      </c>
      <c r="O9" s="237">
        <v>4884</v>
      </c>
      <c r="P9" s="238">
        <v>5125</v>
      </c>
      <c r="Q9" s="238">
        <v>5327</v>
      </c>
    </row>
    <row r="10" spans="1:17" ht="12" customHeight="1">
      <c r="A10" s="214" t="s">
        <v>10</v>
      </c>
      <c r="B10" s="237">
        <v>2007</v>
      </c>
      <c r="C10" s="237">
        <v>1996</v>
      </c>
      <c r="D10" s="237">
        <v>2007</v>
      </c>
      <c r="E10" s="237">
        <v>2026</v>
      </c>
      <c r="F10" s="237">
        <v>1967</v>
      </c>
      <c r="G10" s="237">
        <v>2091</v>
      </c>
      <c r="H10" s="237">
        <v>2310</v>
      </c>
      <c r="I10" s="237">
        <v>2284</v>
      </c>
      <c r="J10" s="237">
        <v>2254</v>
      </c>
      <c r="K10" s="237">
        <v>2247</v>
      </c>
      <c r="L10" s="237">
        <v>2176</v>
      </c>
      <c r="M10" s="237">
        <v>2152</v>
      </c>
      <c r="N10" s="237">
        <v>2112</v>
      </c>
      <c r="O10" s="237">
        <v>2226</v>
      </c>
      <c r="P10" s="238">
        <v>2165</v>
      </c>
      <c r="Q10" s="238">
        <v>2235</v>
      </c>
    </row>
    <row r="11" spans="1:17" ht="12" customHeight="1">
      <c r="A11" s="214" t="s">
        <v>23</v>
      </c>
      <c r="B11" s="237">
        <v>1089</v>
      </c>
      <c r="C11" s="237">
        <v>1137</v>
      </c>
      <c r="D11" s="237">
        <v>1113</v>
      </c>
      <c r="E11" s="237">
        <v>1155</v>
      </c>
      <c r="F11" s="237">
        <v>1146</v>
      </c>
      <c r="G11" s="237">
        <v>1127</v>
      </c>
      <c r="H11" s="237">
        <v>1269</v>
      </c>
      <c r="I11" s="237">
        <v>1174</v>
      </c>
      <c r="J11" s="237">
        <v>1166</v>
      </c>
      <c r="K11" s="237">
        <v>1183</v>
      </c>
      <c r="L11" s="237">
        <v>1206</v>
      </c>
      <c r="M11" s="237">
        <v>1199</v>
      </c>
      <c r="N11" s="237">
        <v>1158</v>
      </c>
      <c r="O11" s="237">
        <v>1224</v>
      </c>
      <c r="P11" s="238">
        <v>1368</v>
      </c>
      <c r="Q11" s="238">
        <v>1373</v>
      </c>
    </row>
    <row r="12" spans="1:17" ht="12" customHeight="1">
      <c r="A12" s="214" t="s">
        <v>11</v>
      </c>
      <c r="B12" s="237">
        <v>12129</v>
      </c>
      <c r="C12" s="237">
        <v>12627</v>
      </c>
      <c r="D12" s="237">
        <v>13419</v>
      </c>
      <c r="E12" s="237">
        <v>14952</v>
      </c>
      <c r="F12" s="237">
        <v>15698</v>
      </c>
      <c r="G12" s="237">
        <v>9411</v>
      </c>
      <c r="H12" s="237">
        <v>7320</v>
      </c>
      <c r="I12" s="237">
        <v>8706</v>
      </c>
      <c r="J12" s="237">
        <v>9032</v>
      </c>
      <c r="K12" s="237">
        <v>9198</v>
      </c>
      <c r="L12" s="237">
        <v>9307</v>
      </c>
      <c r="M12" s="237">
        <v>9310</v>
      </c>
      <c r="N12" s="237">
        <v>9276</v>
      </c>
      <c r="O12" s="237">
        <v>9828</v>
      </c>
      <c r="P12" s="238">
        <v>10030</v>
      </c>
      <c r="Q12" s="238">
        <v>10351</v>
      </c>
    </row>
    <row r="13" spans="1:17" ht="12" customHeight="1">
      <c r="A13" s="214" t="s">
        <v>12</v>
      </c>
      <c r="B13" s="237">
        <v>2584</v>
      </c>
      <c r="C13" s="237">
        <v>2545</v>
      </c>
      <c r="D13" s="237">
        <v>2657</v>
      </c>
      <c r="E13" s="237">
        <v>2648</v>
      </c>
      <c r="F13" s="237">
        <v>2629</v>
      </c>
      <c r="G13" s="237">
        <v>2753</v>
      </c>
      <c r="H13" s="237">
        <v>2993</v>
      </c>
      <c r="I13" s="237">
        <v>2925</v>
      </c>
      <c r="J13" s="237">
        <v>2874</v>
      </c>
      <c r="K13" s="237">
        <v>2894</v>
      </c>
      <c r="L13" s="237">
        <v>2898</v>
      </c>
      <c r="M13" s="237">
        <v>2890</v>
      </c>
      <c r="N13" s="237">
        <v>2859</v>
      </c>
      <c r="O13" s="237">
        <v>2968</v>
      </c>
      <c r="P13" s="238">
        <v>3030</v>
      </c>
      <c r="Q13" s="238">
        <v>2960</v>
      </c>
    </row>
    <row r="14" spans="1:17" ht="12" customHeight="1">
      <c r="A14" s="214" t="s">
        <v>13</v>
      </c>
      <c r="B14" s="237">
        <v>1351</v>
      </c>
      <c r="C14" s="237">
        <v>1351</v>
      </c>
      <c r="D14" s="237">
        <v>1355</v>
      </c>
      <c r="E14" s="237">
        <v>1351</v>
      </c>
      <c r="F14" s="237">
        <v>1348</v>
      </c>
      <c r="G14" s="237">
        <v>1359</v>
      </c>
      <c r="H14" s="237">
        <v>1446</v>
      </c>
      <c r="I14" s="237">
        <v>1509</v>
      </c>
      <c r="J14" s="237">
        <v>1508</v>
      </c>
      <c r="K14" s="237">
        <v>1506</v>
      </c>
      <c r="L14" s="237">
        <v>1473</v>
      </c>
      <c r="M14" s="237">
        <v>1465</v>
      </c>
      <c r="N14" s="237">
        <v>1495</v>
      </c>
      <c r="O14" s="237">
        <v>1575</v>
      </c>
      <c r="P14" s="238">
        <v>1624</v>
      </c>
      <c r="Q14" s="238">
        <v>1643</v>
      </c>
    </row>
    <row r="15" spans="1:17" ht="12" customHeight="1">
      <c r="A15" s="214" t="s">
        <v>14</v>
      </c>
      <c r="B15" s="237">
        <v>2970</v>
      </c>
      <c r="C15" s="237">
        <v>2959</v>
      </c>
      <c r="D15" s="237">
        <v>2899</v>
      </c>
      <c r="E15" s="237">
        <v>2825</v>
      </c>
      <c r="F15" s="237">
        <v>2773</v>
      </c>
      <c r="G15" s="237">
        <v>3007</v>
      </c>
      <c r="H15" s="237">
        <v>3261</v>
      </c>
      <c r="I15" s="237">
        <v>3328</v>
      </c>
      <c r="J15" s="237">
        <v>3370</v>
      </c>
      <c r="K15" s="237">
        <v>3351</v>
      </c>
      <c r="L15" s="237">
        <v>3421</v>
      </c>
      <c r="M15" s="237">
        <v>3449</v>
      </c>
      <c r="N15" s="237">
        <v>3523</v>
      </c>
      <c r="O15" s="237">
        <v>3743</v>
      </c>
      <c r="P15" s="238">
        <v>3777</v>
      </c>
      <c r="Q15" s="238">
        <v>3847</v>
      </c>
    </row>
    <row r="16" spans="1:17" ht="12" customHeight="1">
      <c r="A16" s="214" t="s">
        <v>15</v>
      </c>
      <c r="B16" s="237">
        <v>1270</v>
      </c>
      <c r="C16" s="237">
        <v>1269</v>
      </c>
      <c r="D16" s="237">
        <v>1272</v>
      </c>
      <c r="E16" s="237">
        <v>1305</v>
      </c>
      <c r="F16" s="237">
        <v>1314</v>
      </c>
      <c r="G16" s="237">
        <v>1204</v>
      </c>
      <c r="H16" s="237">
        <v>1184</v>
      </c>
      <c r="I16" s="237">
        <v>1343</v>
      </c>
      <c r="J16" s="237">
        <v>1283</v>
      </c>
      <c r="K16" s="237">
        <v>1270</v>
      </c>
      <c r="L16" s="237">
        <v>1257</v>
      </c>
      <c r="M16" s="237">
        <v>1218</v>
      </c>
      <c r="N16" s="237">
        <v>1222</v>
      </c>
      <c r="O16" s="237">
        <v>1288</v>
      </c>
      <c r="P16" s="238">
        <v>1222</v>
      </c>
      <c r="Q16" s="238">
        <v>1245</v>
      </c>
    </row>
    <row r="17" spans="1:17" ht="12" customHeight="1">
      <c r="A17" s="214" t="s">
        <v>5</v>
      </c>
      <c r="B17" s="237">
        <v>5966</v>
      </c>
      <c r="C17" s="237">
        <v>5835</v>
      </c>
      <c r="D17" s="237">
        <v>5891</v>
      </c>
      <c r="E17" s="237">
        <v>5942</v>
      </c>
      <c r="F17" s="237">
        <v>5796</v>
      </c>
      <c r="G17" s="237">
        <v>6225</v>
      </c>
      <c r="H17" s="237">
        <v>6718</v>
      </c>
      <c r="I17" s="237">
        <v>6731</v>
      </c>
      <c r="J17" s="237">
        <v>6735</v>
      </c>
      <c r="K17" s="237">
        <v>6810</v>
      </c>
      <c r="L17" s="237">
        <v>6797</v>
      </c>
      <c r="M17" s="237">
        <v>6811</v>
      </c>
      <c r="N17" s="237">
        <v>6826</v>
      </c>
      <c r="O17" s="237">
        <v>7019</v>
      </c>
      <c r="P17" s="238">
        <v>7155</v>
      </c>
      <c r="Q17" s="238">
        <v>7219</v>
      </c>
    </row>
    <row r="18" spans="1:17" ht="12" customHeight="1">
      <c r="A18" s="214" t="s">
        <v>16</v>
      </c>
      <c r="B18" s="237">
        <v>2291</v>
      </c>
      <c r="C18" s="237">
        <v>2252</v>
      </c>
      <c r="D18" s="237">
        <v>2230</v>
      </c>
      <c r="E18" s="237">
        <v>2218</v>
      </c>
      <c r="F18" s="237">
        <v>2160</v>
      </c>
      <c r="G18" s="237">
        <v>2282</v>
      </c>
      <c r="H18" s="237">
        <v>2355</v>
      </c>
      <c r="I18" s="237">
        <v>2385</v>
      </c>
      <c r="J18" s="237">
        <v>2352</v>
      </c>
      <c r="K18" s="237">
        <v>2334</v>
      </c>
      <c r="L18" s="237">
        <v>2383</v>
      </c>
      <c r="M18" s="237">
        <v>2368</v>
      </c>
      <c r="N18" s="237">
        <v>2350</v>
      </c>
      <c r="O18" s="237">
        <v>2476</v>
      </c>
      <c r="P18" s="238">
        <v>2477</v>
      </c>
      <c r="Q18" s="238">
        <v>2509</v>
      </c>
    </row>
    <row r="19" spans="1:17" ht="12" customHeight="1">
      <c r="A19" s="214" t="s">
        <v>17</v>
      </c>
      <c r="B19" s="237">
        <v>879</v>
      </c>
      <c r="C19" s="237">
        <v>861</v>
      </c>
      <c r="D19" s="237">
        <v>870</v>
      </c>
      <c r="E19" s="237">
        <v>862</v>
      </c>
      <c r="F19" s="237">
        <v>852</v>
      </c>
      <c r="G19" s="237">
        <v>798</v>
      </c>
      <c r="H19" s="237">
        <v>886</v>
      </c>
      <c r="I19" s="237">
        <v>911</v>
      </c>
      <c r="J19" s="237">
        <v>932</v>
      </c>
      <c r="K19" s="237">
        <v>905</v>
      </c>
      <c r="L19" s="237">
        <v>927</v>
      </c>
      <c r="M19" s="237">
        <v>938</v>
      </c>
      <c r="N19" s="237">
        <v>913</v>
      </c>
      <c r="O19" s="237">
        <v>998</v>
      </c>
      <c r="P19" s="238">
        <v>1218</v>
      </c>
      <c r="Q19" s="238">
        <v>1178</v>
      </c>
    </row>
    <row r="20" spans="1:17" ht="12" customHeight="1">
      <c r="A20" s="214" t="s">
        <v>24</v>
      </c>
      <c r="B20" s="237">
        <v>3165</v>
      </c>
      <c r="C20" s="237">
        <v>3131</v>
      </c>
      <c r="D20" s="237">
        <v>3037</v>
      </c>
      <c r="E20" s="237">
        <v>3000</v>
      </c>
      <c r="F20" s="237">
        <v>2996</v>
      </c>
      <c r="G20" s="237">
        <v>3121</v>
      </c>
      <c r="H20" s="237">
        <v>3378</v>
      </c>
      <c r="I20" s="237">
        <v>3218</v>
      </c>
      <c r="J20" s="237">
        <v>3192</v>
      </c>
      <c r="K20" s="237">
        <v>3156</v>
      </c>
      <c r="L20" s="237">
        <v>3237</v>
      </c>
      <c r="M20" s="237">
        <v>3243</v>
      </c>
      <c r="N20" s="237">
        <v>3267</v>
      </c>
      <c r="O20" s="237">
        <v>3528</v>
      </c>
      <c r="P20" s="238">
        <v>3227</v>
      </c>
      <c r="Q20" s="238">
        <v>3386</v>
      </c>
    </row>
    <row r="21" spans="1:17" ht="12" customHeight="1">
      <c r="A21" s="214" t="s">
        <v>28</v>
      </c>
      <c r="B21" s="237">
        <v>3179</v>
      </c>
      <c r="C21" s="237">
        <v>3038</v>
      </c>
      <c r="D21" s="237">
        <v>3279</v>
      </c>
      <c r="E21" s="237">
        <v>3124</v>
      </c>
      <c r="F21" s="237">
        <v>3091</v>
      </c>
      <c r="G21" s="237">
        <v>2895</v>
      </c>
      <c r="H21" s="237">
        <v>3110</v>
      </c>
      <c r="I21" s="237">
        <v>3142</v>
      </c>
      <c r="J21" s="237">
        <v>3149</v>
      </c>
      <c r="K21" s="237">
        <v>3089</v>
      </c>
      <c r="L21" s="237">
        <v>3077</v>
      </c>
      <c r="M21" s="237">
        <v>3105</v>
      </c>
      <c r="N21" s="237">
        <v>3172</v>
      </c>
      <c r="O21" s="237">
        <v>3354</v>
      </c>
      <c r="P21" s="238">
        <v>3410</v>
      </c>
      <c r="Q21" s="238">
        <v>3500</v>
      </c>
    </row>
    <row r="22" spans="1:17" ht="12" customHeight="1">
      <c r="A22" s="214" t="s">
        <v>42</v>
      </c>
      <c r="B22" s="237">
        <v>804</v>
      </c>
      <c r="C22" s="237">
        <v>760</v>
      </c>
      <c r="D22" s="237">
        <v>751</v>
      </c>
      <c r="E22" s="237">
        <v>735</v>
      </c>
      <c r="F22" s="237">
        <v>753</v>
      </c>
      <c r="G22" s="237">
        <v>848</v>
      </c>
      <c r="H22" s="237">
        <v>957</v>
      </c>
      <c r="I22" s="237">
        <v>1301</v>
      </c>
      <c r="J22" s="237">
        <v>1285</v>
      </c>
      <c r="K22" s="237">
        <v>1257</v>
      </c>
      <c r="L22" s="237">
        <v>1267</v>
      </c>
      <c r="M22" s="237">
        <v>1222</v>
      </c>
      <c r="N22" s="237">
        <v>1243</v>
      </c>
      <c r="O22" s="237">
        <v>1375</v>
      </c>
      <c r="P22" s="238">
        <v>2088</v>
      </c>
      <c r="Q22" s="238">
        <v>2049</v>
      </c>
    </row>
    <row r="23" spans="1:17" ht="12" customHeight="1">
      <c r="A23" s="214" t="s">
        <v>18</v>
      </c>
      <c r="B23" s="237">
        <v>5033</v>
      </c>
      <c r="C23" s="237">
        <v>5025</v>
      </c>
      <c r="D23" s="237">
        <v>4985</v>
      </c>
      <c r="E23" s="237">
        <v>4910</v>
      </c>
      <c r="F23" s="237">
        <v>4829</v>
      </c>
      <c r="G23" s="237">
        <v>5419</v>
      </c>
      <c r="H23" s="237">
        <v>5781</v>
      </c>
      <c r="I23" s="237">
        <v>5605</v>
      </c>
      <c r="J23" s="237">
        <v>5701</v>
      </c>
      <c r="K23" s="237">
        <v>5743</v>
      </c>
      <c r="L23" s="237">
        <v>5878</v>
      </c>
      <c r="M23" s="237">
        <v>5854</v>
      </c>
      <c r="N23" s="237">
        <v>5985</v>
      </c>
      <c r="O23" s="237">
        <v>6367</v>
      </c>
      <c r="P23" s="238">
        <v>5918</v>
      </c>
      <c r="Q23" s="238">
        <v>6296</v>
      </c>
    </row>
    <row r="24" spans="1:17" ht="12" customHeight="1">
      <c r="A24" s="214" t="s">
        <v>19</v>
      </c>
      <c r="B24" s="237">
        <v>7363</v>
      </c>
      <c r="C24" s="237">
        <v>7241</v>
      </c>
      <c r="D24" s="237">
        <v>7224</v>
      </c>
      <c r="E24" s="237">
        <v>7429</v>
      </c>
      <c r="F24" s="237">
        <v>7344</v>
      </c>
      <c r="G24" s="237">
        <v>7612</v>
      </c>
      <c r="H24" s="237">
        <v>7994</v>
      </c>
      <c r="I24" s="237">
        <v>8087</v>
      </c>
      <c r="J24" s="237">
        <v>8123</v>
      </c>
      <c r="K24" s="237">
        <v>8160</v>
      </c>
      <c r="L24" s="237">
        <v>8163</v>
      </c>
      <c r="M24" s="237">
        <v>8172</v>
      </c>
      <c r="N24" s="237">
        <v>8205</v>
      </c>
      <c r="O24" s="237">
        <v>8636</v>
      </c>
      <c r="P24" s="238">
        <v>8602</v>
      </c>
      <c r="Q24" s="238">
        <v>8725</v>
      </c>
    </row>
    <row r="25" spans="1:17" ht="12" customHeight="1">
      <c r="A25" s="214" t="s">
        <v>20</v>
      </c>
      <c r="B25" s="237">
        <v>1770</v>
      </c>
      <c r="C25" s="237">
        <v>1764</v>
      </c>
      <c r="D25" s="237">
        <v>1797</v>
      </c>
      <c r="E25" s="237">
        <v>1885</v>
      </c>
      <c r="F25" s="237">
        <v>1879</v>
      </c>
      <c r="G25" s="237">
        <v>2006</v>
      </c>
      <c r="H25" s="237">
        <v>2094</v>
      </c>
      <c r="I25" s="237">
        <v>2152</v>
      </c>
      <c r="J25" s="237">
        <v>2171</v>
      </c>
      <c r="K25" s="237">
        <v>2135</v>
      </c>
      <c r="L25" s="237">
        <v>2117</v>
      </c>
      <c r="M25" s="237">
        <v>2123</v>
      </c>
      <c r="N25" s="237">
        <v>2158</v>
      </c>
      <c r="O25" s="237">
        <v>2221</v>
      </c>
      <c r="P25" s="238">
        <v>2206</v>
      </c>
      <c r="Q25" s="238">
        <v>2191</v>
      </c>
    </row>
    <row r="26" spans="1:17" ht="12" customHeight="1">
      <c r="A26" s="214" t="s">
        <v>40</v>
      </c>
      <c r="B26" s="237">
        <v>3267</v>
      </c>
      <c r="C26" s="237">
        <v>3183</v>
      </c>
      <c r="D26" s="237">
        <v>3087</v>
      </c>
      <c r="E26" s="237">
        <v>3158</v>
      </c>
      <c r="F26" s="237">
        <v>3119</v>
      </c>
      <c r="G26" s="237">
        <v>3253</v>
      </c>
      <c r="H26" s="237">
        <v>3346</v>
      </c>
      <c r="I26" s="237">
        <v>3392</v>
      </c>
      <c r="J26" s="237">
        <v>3432</v>
      </c>
      <c r="K26" s="237">
        <v>3427</v>
      </c>
      <c r="L26" s="237">
        <v>3397</v>
      </c>
      <c r="M26" s="237">
        <v>3415</v>
      </c>
      <c r="N26" s="237">
        <v>3452</v>
      </c>
      <c r="O26" s="237">
        <v>3585</v>
      </c>
      <c r="P26" s="238">
        <v>3615</v>
      </c>
      <c r="Q26" s="238">
        <v>3626</v>
      </c>
    </row>
    <row r="27" spans="1:17" ht="12" customHeight="1">
      <c r="A27" s="214" t="s">
        <v>41</v>
      </c>
      <c r="B27" s="237">
        <v>3035</v>
      </c>
      <c r="C27" s="237">
        <v>2926</v>
      </c>
      <c r="D27" s="237">
        <v>2937</v>
      </c>
      <c r="E27" s="237">
        <v>2991</v>
      </c>
      <c r="F27" s="237">
        <v>2916</v>
      </c>
      <c r="G27" s="237">
        <v>3076</v>
      </c>
      <c r="H27" s="237">
        <v>3171</v>
      </c>
      <c r="I27" s="237">
        <v>3157</v>
      </c>
      <c r="J27" s="237">
        <v>3163</v>
      </c>
      <c r="K27" s="237">
        <v>3155</v>
      </c>
      <c r="L27" s="237">
        <v>3146</v>
      </c>
      <c r="M27" s="237">
        <v>3136</v>
      </c>
      <c r="N27" s="237">
        <v>3093</v>
      </c>
      <c r="O27" s="237">
        <v>3221</v>
      </c>
      <c r="P27" s="238">
        <v>3236</v>
      </c>
      <c r="Q27" s="238">
        <v>3226</v>
      </c>
    </row>
    <row r="28" spans="1:17" s="11" customFormat="1" ht="15" customHeight="1">
      <c r="A28" s="252" t="s">
        <v>21</v>
      </c>
      <c r="B28" s="240">
        <v>65132</v>
      </c>
      <c r="C28" s="240">
        <v>64678</v>
      </c>
      <c r="D28" s="240">
        <v>65472</v>
      </c>
      <c r="E28" s="240">
        <v>67070</v>
      </c>
      <c r="F28" s="240">
        <v>67104</v>
      </c>
      <c r="G28" s="240">
        <v>62969</v>
      </c>
      <c r="H28" s="240">
        <v>64160</v>
      </c>
      <c r="I28" s="240">
        <v>64160</v>
      </c>
      <c r="J28" s="240">
        <v>66292</v>
      </c>
      <c r="K28" s="240">
        <v>66339</v>
      </c>
      <c r="L28" s="240">
        <v>66724</v>
      </c>
      <c r="M28" s="240">
        <v>66623</v>
      </c>
      <c r="N28" s="240">
        <v>66905</v>
      </c>
      <c r="O28" s="240">
        <v>70516</v>
      </c>
      <c r="P28" s="241">
        <v>71493</v>
      </c>
      <c r="Q28" s="241">
        <v>72886</v>
      </c>
    </row>
    <row r="29" spans="1:17" s="11" customFormat="1" ht="15" customHeight="1">
      <c r="A29" s="252" t="s">
        <v>38</v>
      </c>
      <c r="B29" s="240">
        <v>417444</v>
      </c>
      <c r="C29" s="240">
        <v>424790</v>
      </c>
      <c r="D29" s="240">
        <v>426731</v>
      </c>
      <c r="E29" s="240">
        <v>442328</v>
      </c>
      <c r="F29" s="240">
        <v>450908</v>
      </c>
      <c r="G29" s="240">
        <v>465648</v>
      </c>
      <c r="H29" s="240">
        <v>474255</v>
      </c>
      <c r="I29" s="240">
        <v>481231</v>
      </c>
      <c r="J29" s="240">
        <v>486713</v>
      </c>
      <c r="K29" s="240">
        <v>488556</v>
      </c>
      <c r="L29" s="240">
        <v>489322</v>
      </c>
      <c r="M29" s="240">
        <v>489542</v>
      </c>
      <c r="N29" s="240">
        <v>491118</v>
      </c>
      <c r="O29" s="240">
        <v>532551</v>
      </c>
      <c r="P29" s="241">
        <v>534415</v>
      </c>
      <c r="Q29" s="241">
        <v>539773</v>
      </c>
    </row>
    <row r="30" spans="1:17" s="11" customFormat="1" ht="15" customHeight="1">
      <c r="A30" s="252" t="s">
        <v>39</v>
      </c>
      <c r="B30" s="240">
        <v>219516</v>
      </c>
      <c r="C30" s="240">
        <v>222512</v>
      </c>
      <c r="D30" s="240">
        <v>222512</v>
      </c>
      <c r="E30" s="240">
        <v>227666</v>
      </c>
      <c r="F30" s="240">
        <v>232087</v>
      </c>
      <c r="G30" s="240">
        <v>228178</v>
      </c>
      <c r="H30" s="240">
        <v>232616</v>
      </c>
      <c r="I30" s="240">
        <v>234543</v>
      </c>
      <c r="J30" s="240">
        <v>234935</v>
      </c>
      <c r="K30" s="240">
        <v>233645</v>
      </c>
      <c r="L30" s="240">
        <v>233504</v>
      </c>
      <c r="M30" s="240">
        <v>231908</v>
      </c>
      <c r="N30" s="240">
        <v>231033</v>
      </c>
      <c r="O30" s="240">
        <v>247532</v>
      </c>
      <c r="P30" s="241">
        <v>247755</v>
      </c>
      <c r="Q30" s="241">
        <v>248141</v>
      </c>
    </row>
    <row r="31" spans="1:17" s="11" customFormat="1" ht="15" customHeight="1">
      <c r="A31" s="252" t="s">
        <v>71</v>
      </c>
      <c r="B31" s="240">
        <v>702092</v>
      </c>
      <c r="C31" s="240">
        <v>711980</v>
      </c>
      <c r="D31" s="240">
        <v>714715</v>
      </c>
      <c r="E31" s="240">
        <v>737064</v>
      </c>
      <c r="F31" s="240">
        <v>750099</v>
      </c>
      <c r="G31" s="240">
        <v>756795</v>
      </c>
      <c r="H31" s="240">
        <v>771031</v>
      </c>
      <c r="I31" s="240">
        <v>781696</v>
      </c>
      <c r="J31" s="240">
        <v>787940</v>
      </c>
      <c r="K31" s="240">
        <v>788540</v>
      </c>
      <c r="L31" s="240">
        <v>789550</v>
      </c>
      <c r="M31" s="240">
        <v>788073</v>
      </c>
      <c r="N31" s="240">
        <v>789056</v>
      </c>
      <c r="O31" s="240">
        <v>850599</v>
      </c>
      <c r="P31" s="241">
        <v>853663</v>
      </c>
      <c r="Q31" s="241">
        <v>860800</v>
      </c>
    </row>
    <row r="32" spans="1:17" s="17" customFormat="1" ht="15" customHeight="1">
      <c r="A32" s="278" t="s">
        <v>72</v>
      </c>
      <c r="B32" s="279">
        <v>9.2768469089521037</v>
      </c>
      <c r="C32" s="279">
        <v>9.0842439394365009</v>
      </c>
      <c r="D32" s="279">
        <v>9.1605744947286674</v>
      </c>
      <c r="E32" s="279">
        <v>9.0996168582375478</v>
      </c>
      <c r="F32" s="279">
        <v>8.9460191254754378</v>
      </c>
      <c r="G32" s="279">
        <v>8.3204830898724236</v>
      </c>
      <c r="H32" s="279">
        <v>8.3213256016943546</v>
      </c>
      <c r="I32" s="279">
        <v>8.2077943343703943</v>
      </c>
      <c r="J32" s="279">
        <v>8.4133309642866205</v>
      </c>
      <c r="K32" s="279">
        <v>8.4128896441524841</v>
      </c>
      <c r="L32" s="279">
        <v>8.4508897473244247</v>
      </c>
      <c r="M32" s="279">
        <v>8.4539122644729616</v>
      </c>
      <c r="N32" s="279">
        <v>8.4791193527455597</v>
      </c>
      <c r="O32" s="279">
        <v>8.2901578769784585</v>
      </c>
      <c r="P32" s="280">
        <v>8.3748504972102573</v>
      </c>
      <c r="Q32" s="280">
        <v>8.4672397769516721</v>
      </c>
    </row>
    <row r="33" spans="1:22" s="17" customFormat="1" ht="9" customHeight="1">
      <c r="A33" s="15"/>
      <c r="B33" s="16"/>
      <c r="C33" s="16"/>
      <c r="D33" s="16"/>
      <c r="E33" s="16"/>
      <c r="F33" s="16"/>
      <c r="G33" s="16"/>
      <c r="H33" s="16"/>
      <c r="I33" s="16"/>
      <c r="J33" s="16"/>
      <c r="K33" s="16"/>
      <c r="L33" s="16"/>
      <c r="M33" s="16"/>
      <c r="N33" s="16"/>
      <c r="O33" s="16"/>
      <c r="P33" s="16"/>
    </row>
    <row r="34" spans="1:22" s="116" customFormat="1" ht="9" customHeight="1">
      <c r="A34" s="116" t="s">
        <v>32</v>
      </c>
    </row>
    <row r="35" spans="1:22" s="116" customFormat="1" ht="9" customHeight="1">
      <c r="A35" s="70" t="s">
        <v>168</v>
      </c>
    </row>
    <row r="36" spans="1:22" ht="4.5" customHeight="1">
      <c r="A36" s="11"/>
      <c r="B36" s="11"/>
      <c r="C36" s="11"/>
      <c r="D36" s="11"/>
      <c r="E36" s="11"/>
      <c r="F36" s="11"/>
      <c r="G36" s="11"/>
      <c r="H36" s="11"/>
    </row>
    <row r="37" spans="1:22" ht="33" customHeight="1">
      <c r="A37" s="602" t="s">
        <v>59</v>
      </c>
      <c r="B37" s="500">
        <v>2006</v>
      </c>
      <c r="C37" s="500">
        <v>2007</v>
      </c>
      <c r="D37" s="500">
        <v>2008</v>
      </c>
      <c r="E37" s="500">
        <v>2009</v>
      </c>
      <c r="F37" s="500">
        <v>2010</v>
      </c>
      <c r="G37" s="500">
        <v>2011</v>
      </c>
      <c r="H37" s="500">
        <v>2012</v>
      </c>
      <c r="I37" s="500">
        <v>2013</v>
      </c>
      <c r="J37" s="500">
        <v>2014</v>
      </c>
      <c r="K37" s="500">
        <v>2015</v>
      </c>
      <c r="L37" s="500">
        <v>2016</v>
      </c>
      <c r="M37" s="500">
        <v>2017</v>
      </c>
      <c r="N37" s="500">
        <v>2018</v>
      </c>
      <c r="O37" s="500">
        <v>2019</v>
      </c>
      <c r="P37" s="610" t="s">
        <v>211</v>
      </c>
      <c r="Q37" s="574" t="s">
        <v>212</v>
      </c>
      <c r="R37" s="575"/>
      <c r="S37" s="321"/>
      <c r="U37" s="176"/>
      <c r="V37" s="281"/>
    </row>
    <row r="38" spans="1:22" ht="33" customHeight="1">
      <c r="A38" s="603"/>
      <c r="B38" s="501"/>
      <c r="C38" s="501"/>
      <c r="D38" s="501"/>
      <c r="E38" s="501"/>
      <c r="F38" s="501"/>
      <c r="G38" s="501"/>
      <c r="H38" s="501"/>
      <c r="I38" s="501"/>
      <c r="J38" s="501"/>
      <c r="K38" s="501"/>
      <c r="L38" s="501"/>
      <c r="M38" s="501"/>
      <c r="N38" s="501"/>
      <c r="O38" s="501"/>
      <c r="P38" s="611"/>
      <c r="Q38" s="476" t="s">
        <v>114</v>
      </c>
      <c r="R38" s="330" t="s">
        <v>27</v>
      </c>
      <c r="S38" s="7"/>
      <c r="U38" s="114"/>
      <c r="V38" s="7"/>
    </row>
    <row r="39" spans="1:22" ht="12" customHeight="1">
      <c r="A39" s="214" t="s">
        <v>9</v>
      </c>
      <c r="B39" s="237">
        <v>5536</v>
      </c>
      <c r="C39" s="237">
        <v>6125</v>
      </c>
      <c r="D39" s="237">
        <v>6625</v>
      </c>
      <c r="E39" s="237">
        <v>6758</v>
      </c>
      <c r="F39" s="328">
        <v>7088</v>
      </c>
      <c r="G39" s="328">
        <v>7591</v>
      </c>
      <c r="H39" s="328">
        <v>8299</v>
      </c>
      <c r="I39" s="328">
        <v>8498</v>
      </c>
      <c r="J39" s="328">
        <v>8886</v>
      </c>
      <c r="K39" s="328">
        <v>9319</v>
      </c>
      <c r="L39" s="328">
        <v>9693</v>
      </c>
      <c r="M39" s="328">
        <v>10159</v>
      </c>
      <c r="N39" s="328">
        <v>10791</v>
      </c>
      <c r="O39" s="328">
        <v>11161</v>
      </c>
      <c r="P39" s="386">
        <f>O39/O$58*100</f>
        <v>9.7491308677346655</v>
      </c>
      <c r="Q39" s="328">
        <f t="shared" ref="Q39:Q61" si="0">O39-N39</f>
        <v>370</v>
      </c>
      <c r="R39" s="353">
        <f t="shared" ref="R39:R61" si="1">((O39/N39)-1)*100</f>
        <v>3.4287832452970068</v>
      </c>
      <c r="S39" s="303"/>
      <c r="T39" s="329"/>
    </row>
    <row r="40" spans="1:22" ht="12" customHeight="1">
      <c r="A40" s="177" t="s">
        <v>10</v>
      </c>
      <c r="B40" s="237">
        <v>2316</v>
      </c>
      <c r="C40" s="237">
        <v>2370</v>
      </c>
      <c r="D40" s="237">
        <v>2473</v>
      </c>
      <c r="E40" s="237">
        <v>2511</v>
      </c>
      <c r="F40" s="328">
        <v>2604</v>
      </c>
      <c r="G40" s="328">
        <v>2623</v>
      </c>
      <c r="H40" s="328">
        <v>2732</v>
      </c>
      <c r="I40" s="328">
        <v>2799</v>
      </c>
      <c r="J40" s="328">
        <v>2865</v>
      </c>
      <c r="K40" s="328">
        <v>2906</v>
      </c>
      <c r="L40" s="328">
        <v>2989</v>
      </c>
      <c r="M40" s="328">
        <v>3123</v>
      </c>
      <c r="N40" s="328">
        <v>3218</v>
      </c>
      <c r="O40" s="328">
        <v>3290</v>
      </c>
      <c r="P40" s="387">
        <f t="shared" ref="P40:P58" si="2">O40/O$58*100</f>
        <v>2.8738142240701596</v>
      </c>
      <c r="Q40" s="328">
        <f t="shared" si="0"/>
        <v>72</v>
      </c>
      <c r="R40" s="337">
        <f t="shared" si="1"/>
        <v>2.2374145431945269</v>
      </c>
      <c r="S40" s="301"/>
      <c r="T40" s="307"/>
    </row>
    <row r="41" spans="1:22" ht="12" customHeight="1">
      <c r="A41" s="177" t="s">
        <v>23</v>
      </c>
      <c r="B41" s="237">
        <v>1437</v>
      </c>
      <c r="C41" s="237">
        <v>1498</v>
      </c>
      <c r="D41" s="237">
        <v>1635</v>
      </c>
      <c r="E41" s="237">
        <v>1654</v>
      </c>
      <c r="F41" s="328">
        <v>1715</v>
      </c>
      <c r="G41" s="328">
        <v>1792</v>
      </c>
      <c r="H41" s="328">
        <v>1844</v>
      </c>
      <c r="I41" s="328">
        <v>1937</v>
      </c>
      <c r="J41" s="328">
        <v>1995</v>
      </c>
      <c r="K41" s="328">
        <v>2037</v>
      </c>
      <c r="L41" s="328">
        <v>2086</v>
      </c>
      <c r="M41" s="328">
        <v>2113</v>
      </c>
      <c r="N41" s="328">
        <v>2160</v>
      </c>
      <c r="O41" s="328">
        <v>2285</v>
      </c>
      <c r="P41" s="387">
        <f t="shared" si="2"/>
        <v>1.9959469610943206</v>
      </c>
      <c r="Q41" s="328">
        <f t="shared" si="0"/>
        <v>125</v>
      </c>
      <c r="R41" s="337">
        <f t="shared" si="1"/>
        <v>5.7870370370370461</v>
      </c>
      <c r="S41" s="301"/>
      <c r="T41" s="48"/>
    </row>
    <row r="42" spans="1:22" ht="12" customHeight="1">
      <c r="A42" s="177" t="s">
        <v>11</v>
      </c>
      <c r="B42" s="237">
        <v>10730</v>
      </c>
      <c r="C42" s="237">
        <v>11473</v>
      </c>
      <c r="D42" s="237">
        <v>11899</v>
      </c>
      <c r="E42" s="237">
        <v>11940</v>
      </c>
      <c r="F42" s="328">
        <v>12206</v>
      </c>
      <c r="G42" s="328">
        <v>12638</v>
      </c>
      <c r="H42" s="328">
        <v>13223</v>
      </c>
      <c r="I42" s="328">
        <v>13441</v>
      </c>
      <c r="J42" s="328">
        <v>14028</v>
      </c>
      <c r="K42" s="328">
        <v>14560</v>
      </c>
      <c r="L42" s="328">
        <v>14535</v>
      </c>
      <c r="M42" s="328">
        <v>14639</v>
      </c>
      <c r="N42" s="328">
        <v>15037</v>
      </c>
      <c r="O42" s="328">
        <v>15670</v>
      </c>
      <c r="P42" s="387">
        <f t="shared" si="2"/>
        <v>13.687741304309847</v>
      </c>
      <c r="Q42" s="328">
        <f t="shared" si="0"/>
        <v>633</v>
      </c>
      <c r="R42" s="337">
        <f t="shared" si="1"/>
        <v>4.2096162798430647</v>
      </c>
      <c r="S42" s="301"/>
      <c r="T42" s="308"/>
    </row>
    <row r="43" spans="1:22" ht="12" customHeight="1">
      <c r="A43" s="177" t="s">
        <v>12</v>
      </c>
      <c r="B43" s="237">
        <v>3065</v>
      </c>
      <c r="C43" s="237">
        <v>3223</v>
      </c>
      <c r="D43" s="237">
        <v>3327</v>
      </c>
      <c r="E43" s="237">
        <v>3338</v>
      </c>
      <c r="F43" s="328">
        <v>3436</v>
      </c>
      <c r="G43" s="328">
        <v>3530</v>
      </c>
      <c r="H43" s="328">
        <v>3710</v>
      </c>
      <c r="I43" s="328">
        <v>3812</v>
      </c>
      <c r="J43" s="328">
        <v>3932</v>
      </c>
      <c r="K43" s="328">
        <v>4117</v>
      </c>
      <c r="L43" s="328">
        <v>4212</v>
      </c>
      <c r="M43" s="328">
        <v>4280</v>
      </c>
      <c r="N43" s="328">
        <v>4344</v>
      </c>
      <c r="O43" s="328">
        <v>4493</v>
      </c>
      <c r="P43" s="387">
        <f t="shared" si="2"/>
        <v>3.9246344403487008</v>
      </c>
      <c r="Q43" s="328">
        <f t="shared" si="0"/>
        <v>149</v>
      </c>
      <c r="R43" s="337">
        <f t="shared" si="1"/>
        <v>3.4300184162062708</v>
      </c>
      <c r="S43" s="301"/>
      <c r="T43" s="308"/>
    </row>
    <row r="44" spans="1:22" ht="12" customHeight="1">
      <c r="A44" s="177" t="s">
        <v>13</v>
      </c>
      <c r="B44" s="237">
        <v>1727</v>
      </c>
      <c r="C44" s="237">
        <v>1864</v>
      </c>
      <c r="D44" s="237">
        <v>1996</v>
      </c>
      <c r="E44" s="237">
        <v>2022</v>
      </c>
      <c r="F44" s="328">
        <v>2076</v>
      </c>
      <c r="G44" s="328">
        <v>2114</v>
      </c>
      <c r="H44" s="328">
        <v>2219</v>
      </c>
      <c r="I44" s="328">
        <v>2314</v>
      </c>
      <c r="J44" s="328">
        <v>2287</v>
      </c>
      <c r="K44" s="328">
        <v>2363</v>
      </c>
      <c r="L44" s="328">
        <v>2482</v>
      </c>
      <c r="M44" s="328">
        <v>2621</v>
      </c>
      <c r="N44" s="328">
        <v>2735</v>
      </c>
      <c r="O44" s="328">
        <v>2774</v>
      </c>
      <c r="P44" s="387">
        <f t="shared" si="2"/>
        <v>2.4230883457661467</v>
      </c>
      <c r="Q44" s="328">
        <f t="shared" si="0"/>
        <v>39</v>
      </c>
      <c r="R44" s="337">
        <f t="shared" si="1"/>
        <v>1.4259597806215663</v>
      </c>
      <c r="S44" s="301"/>
      <c r="T44" s="308"/>
    </row>
    <row r="45" spans="1:22" ht="12" customHeight="1">
      <c r="A45" s="177" t="s">
        <v>14</v>
      </c>
      <c r="B45" s="237">
        <v>3949</v>
      </c>
      <c r="C45" s="237">
        <v>4184</v>
      </c>
      <c r="D45" s="237">
        <v>4411</v>
      </c>
      <c r="E45" s="237">
        <v>4335</v>
      </c>
      <c r="F45" s="328">
        <v>4537</v>
      </c>
      <c r="G45" s="328">
        <v>4623</v>
      </c>
      <c r="H45" s="328">
        <v>4838</v>
      </c>
      <c r="I45" s="328">
        <v>4978</v>
      </c>
      <c r="J45" s="328">
        <v>5104</v>
      </c>
      <c r="K45" s="328">
        <v>5328</v>
      </c>
      <c r="L45" s="328">
        <v>5507</v>
      </c>
      <c r="M45" s="328">
        <v>5669</v>
      </c>
      <c r="N45" s="328">
        <v>5835</v>
      </c>
      <c r="O45" s="328">
        <v>6032</v>
      </c>
      <c r="P45" s="387">
        <f t="shared" si="2"/>
        <v>5.268950577383344</v>
      </c>
      <c r="Q45" s="328">
        <f t="shared" si="0"/>
        <v>197</v>
      </c>
      <c r="R45" s="337">
        <f t="shared" si="1"/>
        <v>3.3761782347900615</v>
      </c>
      <c r="S45" s="301"/>
      <c r="T45" s="308"/>
    </row>
    <row r="46" spans="1:22" ht="12" customHeight="1">
      <c r="A46" s="177" t="s">
        <v>15</v>
      </c>
      <c r="B46" s="237">
        <v>1342</v>
      </c>
      <c r="C46" s="237">
        <v>1472</v>
      </c>
      <c r="D46" s="237">
        <v>1409</v>
      </c>
      <c r="E46" s="237">
        <v>1449</v>
      </c>
      <c r="F46" s="328">
        <v>1490</v>
      </c>
      <c r="G46" s="328">
        <v>1546</v>
      </c>
      <c r="H46" s="328">
        <v>1605</v>
      </c>
      <c r="I46" s="328">
        <v>1664</v>
      </c>
      <c r="J46" s="328">
        <v>1826</v>
      </c>
      <c r="K46" s="328">
        <v>1928</v>
      </c>
      <c r="L46" s="328">
        <v>2083</v>
      </c>
      <c r="M46" s="328">
        <v>2158</v>
      </c>
      <c r="N46" s="328">
        <v>2263</v>
      </c>
      <c r="O46" s="328">
        <v>2362</v>
      </c>
      <c r="P46" s="387">
        <f t="shared" si="2"/>
        <v>2.0632064429342605</v>
      </c>
      <c r="Q46" s="328">
        <f t="shared" si="0"/>
        <v>99</v>
      </c>
      <c r="R46" s="337">
        <f t="shared" si="1"/>
        <v>4.3747238179407955</v>
      </c>
      <c r="S46" s="301"/>
      <c r="T46" s="308"/>
    </row>
    <row r="47" spans="1:22" ht="12" customHeight="1">
      <c r="A47" s="177" t="s">
        <v>5</v>
      </c>
      <c r="B47" s="237">
        <v>7267</v>
      </c>
      <c r="C47" s="237">
        <v>7515</v>
      </c>
      <c r="D47" s="237">
        <v>7663</v>
      </c>
      <c r="E47" s="237">
        <v>7646</v>
      </c>
      <c r="F47" s="328">
        <v>7739</v>
      </c>
      <c r="G47" s="328">
        <v>7911</v>
      </c>
      <c r="H47" s="328">
        <v>8165</v>
      </c>
      <c r="I47" s="328">
        <v>8332</v>
      </c>
      <c r="J47" s="328">
        <v>8693</v>
      </c>
      <c r="K47" s="328">
        <v>9038</v>
      </c>
      <c r="L47" s="328">
        <v>9112</v>
      </c>
      <c r="M47" s="328">
        <v>9285</v>
      </c>
      <c r="N47" s="328">
        <v>9412</v>
      </c>
      <c r="O47" s="328">
        <v>9676</v>
      </c>
      <c r="P47" s="387">
        <f t="shared" si="2"/>
        <v>8.4519837179643975</v>
      </c>
      <c r="Q47" s="328">
        <f t="shared" si="0"/>
        <v>264</v>
      </c>
      <c r="R47" s="337">
        <f t="shared" si="1"/>
        <v>2.8049298767530706</v>
      </c>
      <c r="S47" s="301"/>
      <c r="T47" s="308"/>
    </row>
    <row r="48" spans="1:22" ht="12" customHeight="1">
      <c r="A48" s="177" t="s">
        <v>16</v>
      </c>
      <c r="B48" s="237">
        <v>2641</v>
      </c>
      <c r="C48" s="237">
        <v>2868</v>
      </c>
      <c r="D48" s="237">
        <v>2942</v>
      </c>
      <c r="E48" s="237">
        <v>3041</v>
      </c>
      <c r="F48" s="328">
        <v>3217</v>
      </c>
      <c r="G48" s="328">
        <v>3351</v>
      </c>
      <c r="H48" s="328">
        <v>3570</v>
      </c>
      <c r="I48" s="328">
        <v>3712</v>
      </c>
      <c r="J48" s="328">
        <v>3902</v>
      </c>
      <c r="K48" s="328">
        <v>4075</v>
      </c>
      <c r="L48" s="328">
        <v>4269</v>
      </c>
      <c r="M48" s="328">
        <v>4454</v>
      </c>
      <c r="N48" s="328">
        <v>4677</v>
      </c>
      <c r="O48" s="328">
        <v>4770</v>
      </c>
      <c r="P48" s="387">
        <f t="shared" si="2"/>
        <v>4.1665938750196538</v>
      </c>
      <c r="Q48" s="328">
        <f t="shared" si="0"/>
        <v>93</v>
      </c>
      <c r="R48" s="337">
        <f t="shared" si="1"/>
        <v>1.9884541372674702</v>
      </c>
      <c r="S48" s="301"/>
      <c r="T48" s="308"/>
    </row>
    <row r="49" spans="1:20" ht="12" customHeight="1">
      <c r="A49" s="177" t="s">
        <v>17</v>
      </c>
      <c r="B49" s="237">
        <v>1262</v>
      </c>
      <c r="C49" s="237">
        <v>1329</v>
      </c>
      <c r="D49" s="237">
        <v>1403</v>
      </c>
      <c r="E49" s="237">
        <v>1462</v>
      </c>
      <c r="F49" s="328">
        <v>1504</v>
      </c>
      <c r="G49" s="328">
        <v>1578</v>
      </c>
      <c r="H49" s="328">
        <v>1694</v>
      </c>
      <c r="I49" s="328">
        <v>1763</v>
      </c>
      <c r="J49" s="328">
        <v>1840</v>
      </c>
      <c r="K49" s="328">
        <v>1891</v>
      </c>
      <c r="L49" s="328">
        <v>1957</v>
      </c>
      <c r="M49" s="328">
        <v>2050</v>
      </c>
      <c r="N49" s="328">
        <v>2075</v>
      </c>
      <c r="O49" s="328">
        <v>2168</v>
      </c>
      <c r="P49" s="387">
        <f t="shared" si="2"/>
        <v>1.893747488688178</v>
      </c>
      <c r="Q49" s="328">
        <f t="shared" si="0"/>
        <v>93</v>
      </c>
      <c r="R49" s="337">
        <f t="shared" si="1"/>
        <v>4.4819277108433697</v>
      </c>
      <c r="S49" s="301"/>
      <c r="T49" s="308"/>
    </row>
    <row r="50" spans="1:20" ht="12" customHeight="1">
      <c r="A50" s="177" t="s">
        <v>24</v>
      </c>
      <c r="B50" s="237">
        <v>3613</v>
      </c>
      <c r="C50" s="237">
        <v>4061</v>
      </c>
      <c r="D50" s="237">
        <v>4485</v>
      </c>
      <c r="E50" s="237">
        <v>4583</v>
      </c>
      <c r="F50" s="328">
        <v>4753</v>
      </c>
      <c r="G50" s="328">
        <v>5099</v>
      </c>
      <c r="H50" s="328">
        <v>5410</v>
      </c>
      <c r="I50" s="328">
        <v>5478</v>
      </c>
      <c r="J50" s="328">
        <v>5645</v>
      </c>
      <c r="K50" s="328">
        <v>5879</v>
      </c>
      <c r="L50" s="328">
        <v>6024</v>
      </c>
      <c r="M50" s="328">
        <v>6224</v>
      </c>
      <c r="N50" s="328">
        <v>6475</v>
      </c>
      <c r="O50" s="328">
        <v>6690</v>
      </c>
      <c r="P50" s="387">
        <f t="shared" si="2"/>
        <v>5.8437134221973759</v>
      </c>
      <c r="Q50" s="328">
        <f t="shared" si="0"/>
        <v>215</v>
      </c>
      <c r="R50" s="337">
        <f t="shared" si="1"/>
        <v>3.3204633204633183</v>
      </c>
      <c r="S50" s="301"/>
      <c r="T50" s="308"/>
    </row>
    <row r="51" spans="1:20" ht="12" customHeight="1">
      <c r="A51" s="177" t="s">
        <v>28</v>
      </c>
      <c r="B51" s="237">
        <v>3653</v>
      </c>
      <c r="C51" s="237">
        <v>3821</v>
      </c>
      <c r="D51" s="237">
        <v>3942</v>
      </c>
      <c r="E51" s="237">
        <v>3937</v>
      </c>
      <c r="F51" s="328">
        <v>4034</v>
      </c>
      <c r="G51" s="328">
        <v>4124</v>
      </c>
      <c r="H51" s="328">
        <v>4332</v>
      </c>
      <c r="I51" s="328">
        <v>4373</v>
      </c>
      <c r="J51" s="328">
        <v>4476</v>
      </c>
      <c r="K51" s="328">
        <v>4687</v>
      </c>
      <c r="L51" s="328">
        <v>4822</v>
      </c>
      <c r="M51" s="328">
        <v>4873</v>
      </c>
      <c r="N51" s="328">
        <v>5117</v>
      </c>
      <c r="O51" s="328">
        <v>5315</v>
      </c>
      <c r="P51" s="387">
        <f t="shared" si="2"/>
        <v>4.6426512464841636</v>
      </c>
      <c r="Q51" s="328">
        <f t="shared" si="0"/>
        <v>198</v>
      </c>
      <c r="R51" s="337">
        <f t="shared" si="1"/>
        <v>3.8694547586476391</v>
      </c>
      <c r="S51" s="301"/>
      <c r="T51" s="308"/>
    </row>
    <row r="52" spans="1:20" ht="12" customHeight="1">
      <c r="A52" s="177" t="s">
        <v>42</v>
      </c>
      <c r="B52" s="237">
        <v>2023</v>
      </c>
      <c r="C52" s="237">
        <v>2105</v>
      </c>
      <c r="D52" s="237">
        <v>1932</v>
      </c>
      <c r="E52" s="237">
        <v>1997</v>
      </c>
      <c r="F52" s="328">
        <v>2139</v>
      </c>
      <c r="G52" s="328">
        <v>2102</v>
      </c>
      <c r="H52" s="328">
        <v>2143</v>
      </c>
      <c r="I52" s="328">
        <v>2117</v>
      </c>
      <c r="J52" s="328">
        <v>2169</v>
      </c>
      <c r="K52" s="328">
        <v>2229</v>
      </c>
      <c r="L52" s="328">
        <v>2278</v>
      </c>
      <c r="M52" s="328">
        <v>2402</v>
      </c>
      <c r="N52" s="328">
        <v>2359</v>
      </c>
      <c r="O52" s="328">
        <v>2527</v>
      </c>
      <c r="P52" s="387">
        <f t="shared" si="2"/>
        <v>2.2073339040198459</v>
      </c>
      <c r="Q52" s="328">
        <f t="shared" si="0"/>
        <v>168</v>
      </c>
      <c r="R52" s="337">
        <f t="shared" si="1"/>
        <v>7.1216617210682509</v>
      </c>
      <c r="S52" s="301"/>
      <c r="T52" s="308"/>
    </row>
    <row r="53" spans="1:20" ht="12" customHeight="1">
      <c r="A53" s="177" t="s">
        <v>18</v>
      </c>
      <c r="B53" s="237">
        <v>6619</v>
      </c>
      <c r="C53" s="237">
        <v>7512</v>
      </c>
      <c r="D53" s="237">
        <v>8371</v>
      </c>
      <c r="E53" s="237">
        <v>8483</v>
      </c>
      <c r="F53" s="328">
        <v>8800</v>
      </c>
      <c r="G53" s="328">
        <v>9230</v>
      </c>
      <c r="H53" s="328">
        <v>10021</v>
      </c>
      <c r="I53" s="328">
        <v>10172</v>
      </c>
      <c r="J53" s="328">
        <v>10301</v>
      </c>
      <c r="K53" s="328">
        <v>10730</v>
      </c>
      <c r="L53" s="328">
        <v>10879</v>
      </c>
      <c r="M53" s="328">
        <v>11162</v>
      </c>
      <c r="N53" s="328">
        <v>11392</v>
      </c>
      <c r="O53" s="328">
        <v>11888</v>
      </c>
      <c r="P53" s="387">
        <f t="shared" si="2"/>
        <v>10.384165196275397</v>
      </c>
      <c r="Q53" s="328">
        <f t="shared" si="0"/>
        <v>496</v>
      </c>
      <c r="R53" s="337">
        <f t="shared" si="1"/>
        <v>4.3539325842696597</v>
      </c>
      <c r="S53" s="301"/>
      <c r="T53" s="308"/>
    </row>
    <row r="54" spans="1:20" ht="12" customHeight="1">
      <c r="A54" s="177" t="s">
        <v>19</v>
      </c>
      <c r="B54" s="237">
        <v>8884</v>
      </c>
      <c r="C54" s="237">
        <v>9159</v>
      </c>
      <c r="D54" s="237">
        <v>9305</v>
      </c>
      <c r="E54" s="237">
        <v>9404</v>
      </c>
      <c r="F54" s="328">
        <v>9551</v>
      </c>
      <c r="G54" s="328">
        <v>9557</v>
      </c>
      <c r="H54" s="328">
        <v>9862</v>
      </c>
      <c r="I54" s="328">
        <v>9988</v>
      </c>
      <c r="J54" s="328">
        <v>10112</v>
      </c>
      <c r="K54" s="328">
        <v>10277</v>
      </c>
      <c r="L54" s="328">
        <v>10441</v>
      </c>
      <c r="M54" s="328">
        <v>10691</v>
      </c>
      <c r="N54" s="328">
        <v>10948</v>
      </c>
      <c r="O54" s="328">
        <v>11344</v>
      </c>
      <c r="P54" s="387">
        <f t="shared" si="2"/>
        <v>9.9089813245750413</v>
      </c>
      <c r="Q54" s="328">
        <f t="shared" si="0"/>
        <v>396</v>
      </c>
      <c r="R54" s="337">
        <f t="shared" si="1"/>
        <v>3.6170990135184544</v>
      </c>
      <c r="S54" s="301"/>
      <c r="T54" s="308"/>
    </row>
    <row r="55" spans="1:20" ht="12" customHeight="1">
      <c r="A55" s="177" t="s">
        <v>20</v>
      </c>
      <c r="B55" s="237">
        <v>2175</v>
      </c>
      <c r="C55" s="237">
        <v>2207</v>
      </c>
      <c r="D55" s="237">
        <v>2239</v>
      </c>
      <c r="E55" s="237">
        <v>2264</v>
      </c>
      <c r="F55" s="328">
        <v>2259</v>
      </c>
      <c r="G55" s="328">
        <v>2297</v>
      </c>
      <c r="H55" s="328">
        <v>2348</v>
      </c>
      <c r="I55" s="328">
        <v>2403</v>
      </c>
      <c r="J55" s="328">
        <v>2427</v>
      </c>
      <c r="K55" s="328">
        <v>2454</v>
      </c>
      <c r="L55" s="328">
        <v>2506</v>
      </c>
      <c r="M55" s="328">
        <v>2578</v>
      </c>
      <c r="N55" s="328">
        <v>2623</v>
      </c>
      <c r="O55" s="328">
        <v>2713</v>
      </c>
      <c r="P55" s="387">
        <f t="shared" si="2"/>
        <v>2.3698048601526875</v>
      </c>
      <c r="Q55" s="328">
        <f t="shared" si="0"/>
        <v>90</v>
      </c>
      <c r="R55" s="337">
        <f t="shared" si="1"/>
        <v>3.4311856652687656</v>
      </c>
      <c r="S55" s="301"/>
      <c r="T55" s="308"/>
    </row>
    <row r="56" spans="1:20" ht="12" customHeight="1">
      <c r="A56" s="214" t="s">
        <v>40</v>
      </c>
      <c r="B56" s="237">
        <v>3615</v>
      </c>
      <c r="C56" s="237">
        <v>3724</v>
      </c>
      <c r="D56" s="237">
        <v>3806</v>
      </c>
      <c r="E56" s="237">
        <v>3893</v>
      </c>
      <c r="F56" s="328">
        <v>3956</v>
      </c>
      <c r="G56" s="328">
        <v>4042</v>
      </c>
      <c r="H56" s="328">
        <v>4183</v>
      </c>
      <c r="I56" s="328">
        <v>4266</v>
      </c>
      <c r="J56" s="328">
        <v>4363</v>
      </c>
      <c r="K56" s="328">
        <v>4458</v>
      </c>
      <c r="L56" s="328">
        <v>4537</v>
      </c>
      <c r="M56" s="328">
        <v>4767</v>
      </c>
      <c r="N56" s="328">
        <v>4854</v>
      </c>
      <c r="O56" s="328">
        <v>5024</v>
      </c>
      <c r="P56" s="490">
        <f t="shared" si="2"/>
        <v>4.38846281511504</v>
      </c>
      <c r="Q56" s="328">
        <f t="shared" si="0"/>
        <v>170</v>
      </c>
      <c r="R56" s="337">
        <f t="shared" si="1"/>
        <v>3.5022661722290849</v>
      </c>
      <c r="S56" s="301"/>
      <c r="T56" s="308"/>
    </row>
    <row r="57" spans="1:20" ht="12" customHeight="1">
      <c r="A57" s="214" t="s">
        <v>41</v>
      </c>
      <c r="B57" s="237">
        <v>3260</v>
      </c>
      <c r="C57" s="237">
        <v>3322</v>
      </c>
      <c r="D57" s="237">
        <v>3408</v>
      </c>
      <c r="E57" s="237">
        <v>3459</v>
      </c>
      <c r="F57" s="328">
        <v>3526</v>
      </c>
      <c r="G57" s="328">
        <v>3618</v>
      </c>
      <c r="H57" s="328">
        <v>3726</v>
      </c>
      <c r="I57" s="328">
        <v>3825</v>
      </c>
      <c r="J57" s="328">
        <v>3921</v>
      </c>
      <c r="K57" s="328">
        <v>4019</v>
      </c>
      <c r="L57" s="328">
        <v>4075</v>
      </c>
      <c r="M57" s="328">
        <v>4136</v>
      </c>
      <c r="N57" s="328">
        <v>4177</v>
      </c>
      <c r="O57" s="328">
        <v>4300</v>
      </c>
      <c r="P57" s="490">
        <f t="shared" si="2"/>
        <v>3.7560489858667738</v>
      </c>
      <c r="Q57" s="328">
        <f t="shared" si="0"/>
        <v>123</v>
      </c>
      <c r="R57" s="337">
        <f t="shared" si="1"/>
        <v>2.9446971510653563</v>
      </c>
      <c r="S57" s="301"/>
      <c r="T57" s="308"/>
    </row>
    <row r="58" spans="1:20" s="11" customFormat="1" ht="15" customHeight="1">
      <c r="A58" s="252" t="s">
        <v>21</v>
      </c>
      <c r="B58" s="240">
        <v>75114</v>
      </c>
      <c r="C58" s="240">
        <v>79832</v>
      </c>
      <c r="D58" s="240">
        <v>83271</v>
      </c>
      <c r="E58" s="240">
        <v>84176</v>
      </c>
      <c r="F58" s="240">
        <v>86630</v>
      </c>
      <c r="G58" s="240">
        <v>89366</v>
      </c>
      <c r="H58" s="240">
        <v>93924</v>
      </c>
      <c r="I58" s="240">
        <v>95872</v>
      </c>
      <c r="J58" s="240">
        <v>98772</v>
      </c>
      <c r="K58" s="240">
        <v>102295</v>
      </c>
      <c r="L58" s="240">
        <v>104487</v>
      </c>
      <c r="M58" s="240">
        <v>107384</v>
      </c>
      <c r="N58" s="240">
        <f>SUM(N39:N57)</f>
        <v>110492</v>
      </c>
      <c r="O58" s="240">
        <v>114482</v>
      </c>
      <c r="P58" s="491">
        <f t="shared" si="2"/>
        <v>100</v>
      </c>
      <c r="Q58" s="240">
        <f t="shared" si="0"/>
        <v>3990</v>
      </c>
      <c r="R58" s="338">
        <f t="shared" si="1"/>
        <v>3.6111211671433274</v>
      </c>
      <c r="S58" s="301"/>
      <c r="T58" s="308"/>
    </row>
    <row r="59" spans="1:20" s="11" customFormat="1" ht="15" customHeight="1">
      <c r="A59" s="252" t="s">
        <v>38</v>
      </c>
      <c r="B59" s="240">
        <v>547600</v>
      </c>
      <c r="C59" s="240">
        <v>561603</v>
      </c>
      <c r="D59" s="240">
        <v>572813</v>
      </c>
      <c r="E59" s="240">
        <v>579984</v>
      </c>
      <c r="F59" s="240">
        <v>590763</v>
      </c>
      <c r="G59" s="240">
        <v>600722</v>
      </c>
      <c r="H59" s="251">
        <v>609355</v>
      </c>
      <c r="I59" s="251">
        <v>616289</v>
      </c>
      <c r="J59" s="251">
        <v>625098</v>
      </c>
      <c r="K59" s="251">
        <v>635507</v>
      </c>
      <c r="L59" s="251">
        <v>649565</v>
      </c>
      <c r="M59" s="251">
        <v>667232</v>
      </c>
      <c r="N59" s="251">
        <v>682436</v>
      </c>
      <c r="O59" s="251">
        <v>703409</v>
      </c>
      <c r="P59" s="492"/>
      <c r="Q59" s="240">
        <f t="shared" si="0"/>
        <v>20973</v>
      </c>
      <c r="R59" s="338">
        <f t="shared" si="1"/>
        <v>3.0732552210024133</v>
      </c>
      <c r="S59" s="301"/>
      <c r="T59" s="308"/>
    </row>
    <row r="60" spans="1:20" s="11" customFormat="1" ht="15" customHeight="1">
      <c r="A60" s="252" t="s">
        <v>39</v>
      </c>
      <c r="B60" s="240">
        <v>250964</v>
      </c>
      <c r="C60" s="240">
        <v>255816</v>
      </c>
      <c r="D60" s="240">
        <v>259799</v>
      </c>
      <c r="E60" s="240">
        <v>261786</v>
      </c>
      <c r="F60" s="240">
        <v>265782</v>
      </c>
      <c r="G60" s="240">
        <v>269984</v>
      </c>
      <c r="H60" s="251">
        <v>275192</v>
      </c>
      <c r="I60" s="251">
        <v>278871</v>
      </c>
      <c r="J60" s="251">
        <v>282649</v>
      </c>
      <c r="K60" s="251">
        <v>284831</v>
      </c>
      <c r="L60" s="251">
        <v>293067</v>
      </c>
      <c r="M60" s="251">
        <v>300745</v>
      </c>
      <c r="N60" s="251">
        <v>306516</v>
      </c>
      <c r="O60" s="251">
        <v>313516</v>
      </c>
      <c r="P60" s="492"/>
      <c r="Q60" s="240">
        <f t="shared" si="0"/>
        <v>7000</v>
      </c>
      <c r="R60" s="338">
        <f t="shared" si="1"/>
        <v>2.2837307024755615</v>
      </c>
      <c r="S60" s="301"/>
      <c r="T60" s="308"/>
    </row>
    <row r="61" spans="1:20" s="11" customFormat="1" ht="15" customHeight="1">
      <c r="A61" s="252" t="s">
        <v>71</v>
      </c>
      <c r="B61" s="240">
        <v>873678</v>
      </c>
      <c r="C61" s="240">
        <v>897251</v>
      </c>
      <c r="D61" s="240">
        <v>915883</v>
      </c>
      <c r="E61" s="240">
        <v>925946</v>
      </c>
      <c r="F61" s="240">
        <v>943175</v>
      </c>
      <c r="G61" s="240">
        <v>960072</v>
      </c>
      <c r="H61" s="234">
        <v>978471</v>
      </c>
      <c r="I61" s="234">
        <v>991032</v>
      </c>
      <c r="J61" s="234">
        <v>1006519</v>
      </c>
      <c r="K61" s="234">
        <v>1025266</v>
      </c>
      <c r="L61" s="234">
        <v>1047119</v>
      </c>
      <c r="M61" s="234">
        <v>1075361</v>
      </c>
      <c r="N61" s="234">
        <v>1099444</v>
      </c>
      <c r="O61" s="234">
        <f>SUM(O58:O60)</f>
        <v>1131407</v>
      </c>
      <c r="P61" s="493"/>
      <c r="Q61" s="240">
        <f t="shared" si="0"/>
        <v>31963</v>
      </c>
      <c r="R61" s="338">
        <f t="shared" si="1"/>
        <v>2.9071967285282385</v>
      </c>
      <c r="S61" s="301"/>
      <c r="T61" s="309"/>
    </row>
    <row r="62" spans="1:20" s="17" customFormat="1" ht="15" customHeight="1">
      <c r="A62" s="278" t="s">
        <v>121</v>
      </c>
      <c r="B62" s="279">
        <v>8.5974466565485219</v>
      </c>
      <c r="C62" s="279">
        <v>8.897398832656636</v>
      </c>
      <c r="D62" s="279">
        <v>9.0918818233333294</v>
      </c>
      <c r="E62" s="279">
        <v>9.0908109112194442</v>
      </c>
      <c r="F62" s="279">
        <v>9.184933866991809</v>
      </c>
      <c r="G62" s="279">
        <v>9.308260213817297</v>
      </c>
      <c r="H62" s="279">
        <v>9.5990581223153271</v>
      </c>
      <c r="I62" s="279">
        <v>9.6739560377465104</v>
      </c>
      <c r="J62" s="279">
        <v>9.813227569474595</v>
      </c>
      <c r="K62" s="279">
        <v>9.9774107402371683</v>
      </c>
      <c r="L62" s="279">
        <v>9.9785220208973389</v>
      </c>
      <c r="M62" s="279">
        <v>9.9858559125726156</v>
      </c>
      <c r="N62" s="279">
        <f>N58/N61</f>
        <v>0.10049806993353004</v>
      </c>
      <c r="O62" s="279">
        <f>O58/O61</f>
        <v>0.10118551502686478</v>
      </c>
      <c r="P62" s="283"/>
      <c r="Q62" s="279"/>
      <c r="R62" s="280"/>
      <c r="S62" s="302"/>
    </row>
    <row r="63" spans="1:20" s="17" customFormat="1" ht="9" customHeight="1">
      <c r="A63" s="15"/>
      <c r="B63" s="16"/>
      <c r="C63" s="16"/>
      <c r="D63" s="16"/>
      <c r="E63" s="16"/>
      <c r="F63" s="16"/>
      <c r="G63" s="16"/>
      <c r="I63" s="16"/>
      <c r="J63" s="16"/>
      <c r="K63" s="16"/>
      <c r="L63" s="16"/>
      <c r="M63" s="16"/>
      <c r="O63" s="16"/>
      <c r="P63" s="16"/>
    </row>
    <row r="64" spans="1:20" s="116" customFormat="1" ht="9" customHeight="1">
      <c r="A64" s="116" t="s">
        <v>32</v>
      </c>
    </row>
    <row r="65" spans="1:14" s="116" customFormat="1" ht="9" customHeight="1">
      <c r="A65" s="70" t="s">
        <v>168</v>
      </c>
    </row>
    <row r="66" spans="1:14" ht="12" customHeight="1"/>
    <row r="67" spans="1:14">
      <c r="B67" s="42"/>
      <c r="C67" s="42"/>
      <c r="D67" s="42"/>
      <c r="E67" s="42"/>
      <c r="F67" s="42"/>
      <c r="G67" s="42"/>
      <c r="H67" s="42"/>
      <c r="I67" s="42"/>
      <c r="J67" s="42"/>
      <c r="K67" s="42"/>
      <c r="L67" s="42"/>
      <c r="M67" s="42"/>
      <c r="N67" s="42"/>
    </row>
  </sheetData>
  <mergeCells count="34">
    <mergeCell ref="D37:D38"/>
    <mergeCell ref="E37:E38"/>
    <mergeCell ref="F37:F38"/>
    <mergeCell ref="D7:D8"/>
    <mergeCell ref="E7:E8"/>
    <mergeCell ref="F7:F8"/>
    <mergeCell ref="A7:A8"/>
    <mergeCell ref="A37:A38"/>
    <mergeCell ref="B7:B8"/>
    <mergeCell ref="C7:C8"/>
    <mergeCell ref="B37:B38"/>
    <mergeCell ref="C37:C38"/>
    <mergeCell ref="G7:G8"/>
    <mergeCell ref="P37:P38"/>
    <mergeCell ref="L37:L38"/>
    <mergeCell ref="O37:O38"/>
    <mergeCell ref="G37:G38"/>
    <mergeCell ref="M7:M8"/>
    <mergeCell ref="Q7:Q8"/>
    <mergeCell ref="M37:M38"/>
    <mergeCell ref="H7:H8"/>
    <mergeCell ref="J37:J38"/>
    <mergeCell ref="Q37:R37"/>
    <mergeCell ref="O7:O8"/>
    <mergeCell ref="H37:H38"/>
    <mergeCell ref="I7:I8"/>
    <mergeCell ref="J7:J8"/>
    <mergeCell ref="K7:K8"/>
    <mergeCell ref="L7:L8"/>
    <mergeCell ref="I37:I38"/>
    <mergeCell ref="K37:K38"/>
    <mergeCell ref="P7:P8"/>
    <mergeCell ref="N7:N8"/>
    <mergeCell ref="N37:N38"/>
  </mergeCells>
  <phoneticPr fontId="6" type="noConversion"/>
  <hyperlinks>
    <hyperlink ref="Q1" location="F!A1" display="Retour au menu"/>
  </hyperlinks>
  <pageMargins left="0.7" right="0.7" top="0.75" bottom="0.75" header="0.3" footer="0.3"/>
  <pageSetup paperSize="9" scale="84"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topLeftCell="A40" zoomScaleNormal="100" zoomScaleSheetLayoutView="80" workbookViewId="0">
      <selection activeCell="B3" sqref="B3:H6"/>
    </sheetView>
  </sheetViews>
  <sheetFormatPr baseColWidth="10" defaultColWidth="11.42578125" defaultRowHeight="12.75"/>
  <cols>
    <col min="1" max="1" width="23.7109375" style="72" customWidth="1"/>
    <col min="2" max="7" width="9" style="72" customWidth="1"/>
    <col min="8" max="8" width="9.42578125" style="72" customWidth="1"/>
    <col min="9" max="12" width="9" style="72" customWidth="1"/>
    <col min="13" max="13" width="9.85546875" style="72" customWidth="1"/>
    <col min="14" max="15" width="9.140625" style="72" customWidth="1"/>
    <col min="16" max="16" width="9.42578125" style="72" customWidth="1"/>
    <col min="17" max="16384" width="11.42578125" style="72"/>
  </cols>
  <sheetData>
    <row r="1" spans="1:15" ht="23.25">
      <c r="A1" s="71" t="s">
        <v>109</v>
      </c>
      <c r="B1" s="60"/>
      <c r="C1" s="64"/>
      <c r="D1" s="64"/>
      <c r="E1" s="64"/>
      <c r="F1" s="64"/>
      <c r="G1" s="64"/>
      <c r="H1" s="64"/>
      <c r="I1" s="64"/>
      <c r="J1" s="56"/>
      <c r="K1" s="56"/>
      <c r="L1" s="56"/>
      <c r="O1" s="69" t="s">
        <v>107</v>
      </c>
    </row>
    <row r="2" spans="1:15" s="81" customFormat="1" ht="3" customHeight="1">
      <c r="A2" s="80"/>
      <c r="O2" s="455"/>
    </row>
    <row r="3" spans="1:15" s="81" customFormat="1" ht="15.75" customHeight="1">
      <c r="A3" s="82" t="s">
        <v>110</v>
      </c>
      <c r="O3" s="455"/>
    </row>
    <row r="4" spans="1:15" s="81" customFormat="1" ht="3" customHeight="1">
      <c r="A4" s="82"/>
      <c r="O4" s="455"/>
    </row>
    <row r="5" spans="1:15" s="32" customFormat="1" ht="19.5" customHeight="1">
      <c r="A5" s="67" t="s">
        <v>171</v>
      </c>
      <c r="B5" s="68"/>
      <c r="C5" s="68"/>
      <c r="D5" s="68"/>
      <c r="E5" s="68"/>
      <c r="F5" s="68"/>
      <c r="G5" s="68"/>
      <c r="H5" s="68"/>
      <c r="I5" s="68"/>
      <c r="J5" s="68"/>
      <c r="K5" s="68"/>
      <c r="L5" s="68"/>
      <c r="M5" s="68"/>
      <c r="N5" s="68"/>
      <c r="O5" s="68"/>
    </row>
    <row r="6" spans="1:15" s="32" customFormat="1" ht="6" customHeight="1">
      <c r="A6" s="43"/>
    </row>
    <row r="7" spans="1:15" s="73" customFormat="1" ht="12" customHeight="1">
      <c r="A7" s="506" t="s">
        <v>59</v>
      </c>
      <c r="B7" s="500">
        <v>1995</v>
      </c>
      <c r="C7" s="500">
        <v>1996</v>
      </c>
      <c r="D7" s="496">
        <v>1997</v>
      </c>
      <c r="E7" s="496">
        <v>1998</v>
      </c>
      <c r="F7" s="496">
        <v>1999</v>
      </c>
      <c r="G7" s="496">
        <v>2000</v>
      </c>
      <c r="H7" s="496">
        <v>2001</v>
      </c>
      <c r="I7" s="496">
        <v>2002</v>
      </c>
      <c r="J7" s="496">
        <v>2003</v>
      </c>
      <c r="K7" s="496">
        <v>2004</v>
      </c>
      <c r="L7" s="496">
        <v>2005</v>
      </c>
      <c r="M7" s="504">
        <v>2006</v>
      </c>
      <c r="N7" s="502">
        <v>2007</v>
      </c>
      <c r="O7" s="502">
        <v>2008</v>
      </c>
    </row>
    <row r="8" spans="1:15" s="73" customFormat="1" ht="12" customHeight="1">
      <c r="A8" s="507"/>
      <c r="B8" s="501"/>
      <c r="C8" s="501"/>
      <c r="D8" s="497"/>
      <c r="E8" s="497"/>
      <c r="F8" s="497"/>
      <c r="G8" s="497"/>
      <c r="H8" s="497"/>
      <c r="I8" s="497"/>
      <c r="J8" s="497"/>
      <c r="K8" s="497"/>
      <c r="L8" s="497"/>
      <c r="M8" s="505"/>
      <c r="N8" s="503"/>
      <c r="O8" s="503"/>
    </row>
    <row r="9" spans="1:15" s="32" customFormat="1" ht="10.5" customHeight="1">
      <c r="A9" s="188" t="s">
        <v>85</v>
      </c>
      <c r="B9" s="189"/>
      <c r="C9" s="189"/>
      <c r="D9" s="189"/>
      <c r="E9" s="189"/>
      <c r="F9" s="189"/>
      <c r="G9" s="189"/>
      <c r="H9" s="189"/>
      <c r="I9" s="189"/>
      <c r="J9" s="189"/>
      <c r="K9" s="189"/>
      <c r="L9" s="189"/>
      <c r="M9" s="190"/>
      <c r="N9" s="190"/>
      <c r="O9" s="190"/>
    </row>
    <row r="10" spans="1:15" s="32" customFormat="1" ht="10.5" customHeight="1">
      <c r="A10" s="191" t="s">
        <v>9</v>
      </c>
      <c r="B10" s="197">
        <v>87920</v>
      </c>
      <c r="C10" s="197">
        <v>87257</v>
      </c>
      <c r="D10" s="197">
        <v>87451</v>
      </c>
      <c r="E10" s="197">
        <v>87532</v>
      </c>
      <c r="F10" s="197">
        <v>87401</v>
      </c>
      <c r="G10" s="197">
        <v>87812</v>
      </c>
      <c r="H10" s="197">
        <v>88822</v>
      </c>
      <c r="I10" s="197">
        <v>90134</v>
      </c>
      <c r="J10" s="197">
        <v>91759</v>
      </c>
      <c r="K10" s="197">
        <v>92755</v>
      </c>
      <c r="L10" s="197">
        <v>93808</v>
      </c>
      <c r="M10" s="198">
        <v>96011</v>
      </c>
      <c r="N10" s="198">
        <v>97601</v>
      </c>
      <c r="O10" s="198">
        <v>99085</v>
      </c>
    </row>
    <row r="11" spans="1:15" s="32" customFormat="1" ht="10.5" customHeight="1">
      <c r="A11" s="191" t="s">
        <v>10</v>
      </c>
      <c r="B11" s="197">
        <v>29316</v>
      </c>
      <c r="C11" s="197">
        <v>29126</v>
      </c>
      <c r="D11" s="197">
        <v>29033</v>
      </c>
      <c r="E11" s="197">
        <v>28867</v>
      </c>
      <c r="F11" s="197">
        <v>28931</v>
      </c>
      <c r="G11" s="197">
        <v>28804</v>
      </c>
      <c r="H11" s="197">
        <v>28916</v>
      </c>
      <c r="I11" s="197">
        <v>29000</v>
      </c>
      <c r="J11" s="197">
        <v>28992</v>
      </c>
      <c r="K11" s="197">
        <v>29088</v>
      </c>
      <c r="L11" s="197">
        <v>29265</v>
      </c>
      <c r="M11" s="198">
        <v>29552</v>
      </c>
      <c r="N11" s="198">
        <v>29681</v>
      </c>
      <c r="O11" s="198">
        <v>30086</v>
      </c>
    </row>
    <row r="12" spans="1:15" s="32" customFormat="1" ht="10.5" customHeight="1">
      <c r="A12" s="191" t="s">
        <v>23</v>
      </c>
      <c r="B12" s="197">
        <v>18653</v>
      </c>
      <c r="C12" s="197">
        <v>18351</v>
      </c>
      <c r="D12" s="197">
        <v>18508</v>
      </c>
      <c r="E12" s="197">
        <v>18576</v>
      </c>
      <c r="F12" s="197">
        <v>18669</v>
      </c>
      <c r="G12" s="197">
        <v>18735</v>
      </c>
      <c r="H12" s="197">
        <v>19037</v>
      </c>
      <c r="I12" s="197">
        <v>19320</v>
      </c>
      <c r="J12" s="197">
        <v>19478</v>
      </c>
      <c r="K12" s="197">
        <v>19641</v>
      </c>
      <c r="L12" s="197">
        <v>19968</v>
      </c>
      <c r="M12" s="198">
        <v>20078</v>
      </c>
      <c r="N12" s="198">
        <v>20431</v>
      </c>
      <c r="O12" s="198">
        <v>20976</v>
      </c>
    </row>
    <row r="13" spans="1:15" s="32" customFormat="1" ht="10.5" customHeight="1">
      <c r="A13" s="191" t="s">
        <v>11</v>
      </c>
      <c r="B13" s="197">
        <v>135681</v>
      </c>
      <c r="C13" s="197">
        <v>133138</v>
      </c>
      <c r="D13" s="197">
        <v>133845</v>
      </c>
      <c r="E13" s="197">
        <v>134046</v>
      </c>
      <c r="F13" s="197">
        <v>134243</v>
      </c>
      <c r="G13" s="197">
        <v>133859</v>
      </c>
      <c r="H13" s="197">
        <v>134395</v>
      </c>
      <c r="I13" s="197">
        <v>136730</v>
      </c>
      <c r="J13" s="197">
        <v>139501</v>
      </c>
      <c r="K13" s="197">
        <v>141312</v>
      </c>
      <c r="L13" s="197">
        <v>142853</v>
      </c>
      <c r="M13" s="198">
        <v>144784</v>
      </c>
      <c r="N13" s="198">
        <v>145917</v>
      </c>
      <c r="O13" s="198">
        <v>148873</v>
      </c>
    </row>
    <row r="14" spans="1:15" s="32" customFormat="1" ht="10.5" customHeight="1">
      <c r="A14" s="191" t="s">
        <v>12</v>
      </c>
      <c r="B14" s="197">
        <v>38727</v>
      </c>
      <c r="C14" s="197">
        <v>38400</v>
      </c>
      <c r="D14" s="197">
        <v>38315</v>
      </c>
      <c r="E14" s="197">
        <v>39235</v>
      </c>
      <c r="F14" s="197">
        <v>39162</v>
      </c>
      <c r="G14" s="197">
        <v>39404</v>
      </c>
      <c r="H14" s="197">
        <v>39634</v>
      </c>
      <c r="I14" s="197">
        <v>40378</v>
      </c>
      <c r="J14" s="197">
        <v>41019</v>
      </c>
      <c r="K14" s="197">
        <v>41342</v>
      </c>
      <c r="L14" s="197">
        <v>41097</v>
      </c>
      <c r="M14" s="198">
        <v>41740</v>
      </c>
      <c r="N14" s="198">
        <v>42342</v>
      </c>
      <c r="O14" s="198">
        <v>42902</v>
      </c>
    </row>
    <row r="15" spans="1:15" s="32" customFormat="1" ht="10.5" customHeight="1">
      <c r="A15" s="191" t="s">
        <v>13</v>
      </c>
      <c r="B15" s="197">
        <v>29819</v>
      </c>
      <c r="C15" s="197">
        <v>29644</v>
      </c>
      <c r="D15" s="197">
        <v>30053</v>
      </c>
      <c r="E15" s="197">
        <v>30379</v>
      </c>
      <c r="F15" s="197">
        <v>30806</v>
      </c>
      <c r="G15" s="197">
        <v>31348</v>
      </c>
      <c r="H15" s="197">
        <v>31610</v>
      </c>
      <c r="I15" s="197">
        <v>32089</v>
      </c>
      <c r="J15" s="197">
        <v>32703</v>
      </c>
      <c r="K15" s="197">
        <v>32718</v>
      </c>
      <c r="L15" s="197">
        <v>33069</v>
      </c>
      <c r="M15" s="198">
        <v>33462</v>
      </c>
      <c r="N15" s="198">
        <v>34128</v>
      </c>
      <c r="O15" s="198">
        <v>34727</v>
      </c>
    </row>
    <row r="16" spans="1:15" s="32" customFormat="1" ht="10.5" customHeight="1">
      <c r="A16" s="191" t="s">
        <v>14</v>
      </c>
      <c r="B16" s="197">
        <v>45577</v>
      </c>
      <c r="C16" s="197">
        <v>45512</v>
      </c>
      <c r="D16" s="197">
        <v>45752</v>
      </c>
      <c r="E16" s="197">
        <v>45365</v>
      </c>
      <c r="F16" s="197">
        <v>45465</v>
      </c>
      <c r="G16" s="197">
        <v>45555</v>
      </c>
      <c r="H16" s="197">
        <v>46048</v>
      </c>
      <c r="I16" s="197">
        <v>46812</v>
      </c>
      <c r="J16" s="197">
        <v>47313</v>
      </c>
      <c r="K16" s="197">
        <v>47426</v>
      </c>
      <c r="L16" s="197">
        <v>47555</v>
      </c>
      <c r="M16" s="198">
        <v>47719</v>
      </c>
      <c r="N16" s="198">
        <v>48284</v>
      </c>
      <c r="O16" s="198">
        <v>48906</v>
      </c>
    </row>
    <row r="17" spans="1:15" s="32" customFormat="1" ht="10.5" customHeight="1">
      <c r="A17" s="191" t="s">
        <v>15</v>
      </c>
      <c r="B17" s="197">
        <v>20003</v>
      </c>
      <c r="C17" s="197">
        <v>19912</v>
      </c>
      <c r="D17" s="197">
        <v>19735</v>
      </c>
      <c r="E17" s="197">
        <v>19637</v>
      </c>
      <c r="F17" s="197">
        <v>19816</v>
      </c>
      <c r="G17" s="197">
        <v>19757</v>
      </c>
      <c r="H17" s="197">
        <v>19861</v>
      </c>
      <c r="I17" s="197">
        <v>20034</v>
      </c>
      <c r="J17" s="197">
        <v>20247</v>
      </c>
      <c r="K17" s="197">
        <v>20492</v>
      </c>
      <c r="L17" s="197">
        <v>20609</v>
      </c>
      <c r="M17" s="198">
        <v>20970</v>
      </c>
      <c r="N17" s="198">
        <v>21395</v>
      </c>
      <c r="O17" s="198">
        <v>21743</v>
      </c>
    </row>
    <row r="18" spans="1:15" s="32" customFormat="1" ht="10.5" customHeight="1">
      <c r="A18" s="191" t="s">
        <v>5</v>
      </c>
      <c r="B18" s="197">
        <v>72309</v>
      </c>
      <c r="C18" s="197">
        <v>72358</v>
      </c>
      <c r="D18" s="197">
        <v>71926</v>
      </c>
      <c r="E18" s="197">
        <v>72496</v>
      </c>
      <c r="F18" s="197">
        <v>72524</v>
      </c>
      <c r="G18" s="197">
        <v>73174</v>
      </c>
      <c r="H18" s="197">
        <v>72898</v>
      </c>
      <c r="I18" s="197">
        <v>74377</v>
      </c>
      <c r="J18" s="197">
        <v>75841</v>
      </c>
      <c r="K18" s="197">
        <v>76092</v>
      </c>
      <c r="L18" s="197">
        <v>77729</v>
      </c>
      <c r="M18" s="198">
        <v>77511</v>
      </c>
      <c r="N18" s="198">
        <v>78088</v>
      </c>
      <c r="O18" s="198">
        <v>79768</v>
      </c>
    </row>
    <row r="19" spans="1:15" s="32" customFormat="1" ht="10.5" customHeight="1">
      <c r="A19" s="191" t="s">
        <v>16</v>
      </c>
      <c r="B19" s="197">
        <v>38855</v>
      </c>
      <c r="C19" s="197">
        <v>38479</v>
      </c>
      <c r="D19" s="197">
        <v>38686</v>
      </c>
      <c r="E19" s="197">
        <v>38855</v>
      </c>
      <c r="F19" s="197">
        <v>39166</v>
      </c>
      <c r="G19" s="197">
        <v>39749</v>
      </c>
      <c r="H19" s="197">
        <v>40075</v>
      </c>
      <c r="I19" s="197">
        <v>40893</v>
      </c>
      <c r="J19" s="197">
        <v>41569</v>
      </c>
      <c r="K19" s="197">
        <v>41938</v>
      </c>
      <c r="L19" s="197">
        <v>42250</v>
      </c>
      <c r="M19" s="198">
        <v>42981</v>
      </c>
      <c r="N19" s="198">
        <v>43564</v>
      </c>
      <c r="O19" s="198">
        <v>44601</v>
      </c>
    </row>
    <row r="20" spans="1:15" s="32" customFormat="1" ht="10.5" customHeight="1">
      <c r="A20" s="191" t="s">
        <v>17</v>
      </c>
      <c r="B20" s="197">
        <v>16176</v>
      </c>
      <c r="C20" s="197">
        <v>15916</v>
      </c>
      <c r="D20" s="197">
        <v>15791</v>
      </c>
      <c r="E20" s="197">
        <v>15875</v>
      </c>
      <c r="F20" s="197">
        <v>16014</v>
      </c>
      <c r="G20" s="197">
        <v>16211</v>
      </c>
      <c r="H20" s="197">
        <v>16343</v>
      </c>
      <c r="I20" s="197">
        <v>16716</v>
      </c>
      <c r="J20" s="197">
        <v>17021</v>
      </c>
      <c r="K20" s="197">
        <v>17317</v>
      </c>
      <c r="L20" s="197">
        <v>17721</v>
      </c>
      <c r="M20" s="198">
        <v>18157</v>
      </c>
      <c r="N20" s="198">
        <v>18541</v>
      </c>
      <c r="O20" s="198">
        <v>19020</v>
      </c>
    </row>
    <row r="21" spans="1:15" s="32" customFormat="1" ht="10.5" customHeight="1">
      <c r="A21" s="191" t="s">
        <v>24</v>
      </c>
      <c r="B21" s="197">
        <v>68406</v>
      </c>
      <c r="C21" s="197">
        <v>68513</v>
      </c>
      <c r="D21" s="197">
        <v>68912</v>
      </c>
      <c r="E21" s="197">
        <v>69380</v>
      </c>
      <c r="F21" s="197">
        <v>70075</v>
      </c>
      <c r="G21" s="197">
        <v>71219</v>
      </c>
      <c r="H21" s="197">
        <v>72380</v>
      </c>
      <c r="I21" s="197">
        <v>74662</v>
      </c>
      <c r="J21" s="197">
        <v>76177</v>
      </c>
      <c r="K21" s="197">
        <v>78087</v>
      </c>
      <c r="L21" s="197">
        <v>78520</v>
      </c>
      <c r="M21" s="198">
        <v>79877</v>
      </c>
      <c r="N21" s="198">
        <v>81632</v>
      </c>
      <c r="O21" s="198">
        <v>83674</v>
      </c>
    </row>
    <row r="22" spans="1:15" s="32" customFormat="1" ht="10.5" customHeight="1">
      <c r="A22" s="191" t="s">
        <v>28</v>
      </c>
      <c r="B22" s="197">
        <v>42663</v>
      </c>
      <c r="C22" s="197">
        <v>42862</v>
      </c>
      <c r="D22" s="197">
        <v>42867</v>
      </c>
      <c r="E22" s="197">
        <v>42891</v>
      </c>
      <c r="F22" s="197">
        <v>42291</v>
      </c>
      <c r="G22" s="197">
        <v>42458</v>
      </c>
      <c r="H22" s="197">
        <v>42254</v>
      </c>
      <c r="I22" s="197">
        <v>42682</v>
      </c>
      <c r="J22" s="197">
        <v>43395</v>
      </c>
      <c r="K22" s="197">
        <v>43897</v>
      </c>
      <c r="L22" s="197">
        <v>43733</v>
      </c>
      <c r="M22" s="198">
        <v>44265</v>
      </c>
      <c r="N22" s="198">
        <v>44767</v>
      </c>
      <c r="O22" s="198">
        <v>45235</v>
      </c>
    </row>
    <row r="23" spans="1:15" s="32" customFormat="1" ht="10.5" customHeight="1">
      <c r="A23" s="191" t="s">
        <v>42</v>
      </c>
      <c r="B23" s="197">
        <v>21522</v>
      </c>
      <c r="C23" s="197">
        <v>21640</v>
      </c>
      <c r="D23" s="197">
        <v>21911</v>
      </c>
      <c r="E23" s="197">
        <v>21889</v>
      </c>
      <c r="F23" s="197">
        <v>22076</v>
      </c>
      <c r="G23" s="197">
        <v>22097</v>
      </c>
      <c r="H23" s="197">
        <v>22208</v>
      </c>
      <c r="I23" s="197">
        <v>22705</v>
      </c>
      <c r="J23" s="197">
        <v>23070</v>
      </c>
      <c r="K23" s="197">
        <v>23047</v>
      </c>
      <c r="L23" s="197">
        <v>23142</v>
      </c>
      <c r="M23" s="198">
        <v>23557</v>
      </c>
      <c r="N23" s="198">
        <v>23785</v>
      </c>
      <c r="O23" s="198">
        <v>24078</v>
      </c>
    </row>
    <row r="24" spans="1:15" s="32" customFormat="1" ht="10.5" customHeight="1">
      <c r="A24" s="191" t="s">
        <v>18</v>
      </c>
      <c r="B24" s="197">
        <v>102599</v>
      </c>
      <c r="C24" s="197">
        <v>103422</v>
      </c>
      <c r="D24" s="197">
        <v>104042</v>
      </c>
      <c r="E24" s="197">
        <v>104757</v>
      </c>
      <c r="F24" s="197">
        <v>104748</v>
      </c>
      <c r="G24" s="197">
        <v>105692</v>
      </c>
      <c r="H24" s="197">
        <v>106641</v>
      </c>
      <c r="I24" s="197">
        <v>107736</v>
      </c>
      <c r="J24" s="197">
        <v>109138</v>
      </c>
      <c r="K24" s="197">
        <v>110253</v>
      </c>
      <c r="L24" s="197">
        <v>110375</v>
      </c>
      <c r="M24" s="198">
        <v>111946</v>
      </c>
      <c r="N24" s="198">
        <v>113493</v>
      </c>
      <c r="O24" s="198">
        <v>116039</v>
      </c>
    </row>
    <row r="25" spans="1:15" s="32" customFormat="1" ht="10.5" customHeight="1">
      <c r="A25" s="191" t="s">
        <v>19</v>
      </c>
      <c r="B25" s="197">
        <v>74040</v>
      </c>
      <c r="C25" s="197">
        <v>73921</v>
      </c>
      <c r="D25" s="197">
        <v>74273</v>
      </c>
      <c r="E25" s="197">
        <v>74272</v>
      </c>
      <c r="F25" s="197">
        <v>74419</v>
      </c>
      <c r="G25" s="197">
        <v>74221</v>
      </c>
      <c r="H25" s="197">
        <v>74668</v>
      </c>
      <c r="I25" s="197">
        <v>74952</v>
      </c>
      <c r="J25" s="197">
        <v>75433</v>
      </c>
      <c r="K25" s="197">
        <v>75122</v>
      </c>
      <c r="L25" s="197">
        <v>74976</v>
      </c>
      <c r="M25" s="198">
        <v>75954</v>
      </c>
      <c r="N25" s="198">
        <v>76576</v>
      </c>
      <c r="O25" s="198">
        <v>76732</v>
      </c>
    </row>
    <row r="26" spans="1:15" s="32" customFormat="1" ht="10.5" customHeight="1">
      <c r="A26" s="191" t="s">
        <v>20</v>
      </c>
      <c r="B26" s="197">
        <v>24543</v>
      </c>
      <c r="C26" s="197">
        <v>24764</v>
      </c>
      <c r="D26" s="197">
        <v>24905</v>
      </c>
      <c r="E26" s="197">
        <v>24949</v>
      </c>
      <c r="F26" s="197">
        <v>24742</v>
      </c>
      <c r="G26" s="197">
        <v>24773</v>
      </c>
      <c r="H26" s="197">
        <v>24609</v>
      </c>
      <c r="I26" s="197">
        <v>24652</v>
      </c>
      <c r="J26" s="197">
        <v>24420</v>
      </c>
      <c r="K26" s="197">
        <v>24298</v>
      </c>
      <c r="L26" s="197">
        <v>24314</v>
      </c>
      <c r="M26" s="198">
        <v>24056</v>
      </c>
      <c r="N26" s="198">
        <v>24121</v>
      </c>
      <c r="O26" s="198">
        <v>24134</v>
      </c>
    </row>
    <row r="27" spans="1:15" s="32" customFormat="1" ht="10.5" customHeight="1">
      <c r="A27" s="191" t="s">
        <v>40</v>
      </c>
      <c r="B27" s="197">
        <v>47077</v>
      </c>
      <c r="C27" s="197">
        <v>46796</v>
      </c>
      <c r="D27" s="197">
        <v>46506</v>
      </c>
      <c r="E27" s="197">
        <v>46171</v>
      </c>
      <c r="F27" s="197">
        <v>46056</v>
      </c>
      <c r="G27" s="197">
        <v>46528</v>
      </c>
      <c r="H27" s="197">
        <v>46215</v>
      </c>
      <c r="I27" s="197">
        <v>46706</v>
      </c>
      <c r="J27" s="197">
        <v>47225</v>
      </c>
      <c r="K27" s="197">
        <v>47332</v>
      </c>
      <c r="L27" s="197">
        <v>47845</v>
      </c>
      <c r="M27" s="198">
        <v>47952</v>
      </c>
      <c r="N27" s="198">
        <v>48315</v>
      </c>
      <c r="O27" s="198">
        <v>49261</v>
      </c>
    </row>
    <row r="28" spans="1:15" s="32" customFormat="1" ht="10.5" customHeight="1">
      <c r="A28" s="191" t="s">
        <v>41</v>
      </c>
      <c r="B28" s="197">
        <v>37694</v>
      </c>
      <c r="C28" s="197">
        <v>38111</v>
      </c>
      <c r="D28" s="197">
        <v>38086</v>
      </c>
      <c r="E28" s="197">
        <v>38003</v>
      </c>
      <c r="F28" s="197">
        <v>37856</v>
      </c>
      <c r="G28" s="197">
        <v>37922</v>
      </c>
      <c r="H28" s="197">
        <v>37791</v>
      </c>
      <c r="I28" s="197">
        <v>37791</v>
      </c>
      <c r="J28" s="197">
        <v>37740</v>
      </c>
      <c r="K28" s="197">
        <v>37742</v>
      </c>
      <c r="L28" s="197">
        <v>37920</v>
      </c>
      <c r="M28" s="198">
        <v>38232</v>
      </c>
      <c r="N28" s="198">
        <v>38554</v>
      </c>
      <c r="O28" s="198">
        <v>38651</v>
      </c>
    </row>
    <row r="29" spans="1:15" s="33" customFormat="1" ht="12.75" customHeight="1">
      <c r="A29" s="194" t="s">
        <v>21</v>
      </c>
      <c r="B29" s="199">
        <v>951580</v>
      </c>
      <c r="C29" s="199">
        <v>948122</v>
      </c>
      <c r="D29" s="199">
        <v>950597</v>
      </c>
      <c r="E29" s="199">
        <v>953175</v>
      </c>
      <c r="F29" s="199">
        <v>954460</v>
      </c>
      <c r="G29" s="199">
        <v>959318</v>
      </c>
      <c r="H29" s="199">
        <v>964405</v>
      </c>
      <c r="I29" s="199">
        <v>978339</v>
      </c>
      <c r="J29" s="199">
        <v>992041</v>
      </c>
      <c r="K29" s="199">
        <v>999899</v>
      </c>
      <c r="L29" s="199">
        <v>1006749</v>
      </c>
      <c r="M29" s="200">
        <v>1018804</v>
      </c>
      <c r="N29" s="200">
        <v>1031215</v>
      </c>
      <c r="O29" s="200">
        <v>1048491</v>
      </c>
    </row>
    <row r="30" spans="1:15" s="32" customFormat="1" ht="10.5" customHeight="1">
      <c r="A30" s="192" t="s">
        <v>99</v>
      </c>
      <c r="B30" s="201"/>
      <c r="C30" s="201"/>
      <c r="D30" s="201"/>
      <c r="E30" s="201"/>
      <c r="F30" s="201"/>
      <c r="G30" s="201"/>
      <c r="H30" s="201"/>
      <c r="I30" s="201"/>
      <c r="J30" s="201"/>
      <c r="K30" s="201"/>
      <c r="L30" s="201"/>
      <c r="M30" s="184"/>
      <c r="N30" s="184"/>
      <c r="O30" s="184"/>
    </row>
    <row r="31" spans="1:15" s="32" customFormat="1" ht="10.5" customHeight="1">
      <c r="A31" s="193" t="s">
        <v>86</v>
      </c>
      <c r="B31" s="197">
        <v>1628710</v>
      </c>
      <c r="C31" s="197">
        <v>1631243</v>
      </c>
      <c r="D31" s="197">
        <v>1635640</v>
      </c>
      <c r="E31" s="197">
        <v>1637857</v>
      </c>
      <c r="F31" s="197">
        <v>1640966</v>
      </c>
      <c r="G31" s="197">
        <v>1643972</v>
      </c>
      <c r="H31" s="197">
        <v>1645652</v>
      </c>
      <c r="I31" s="197">
        <v>1652450</v>
      </c>
      <c r="J31" s="197">
        <v>1661119</v>
      </c>
      <c r="K31" s="197">
        <v>1668812</v>
      </c>
      <c r="L31" s="197">
        <v>1676858</v>
      </c>
      <c r="M31" s="198">
        <v>1688493</v>
      </c>
      <c r="N31" s="198">
        <v>1700570</v>
      </c>
      <c r="O31" s="198">
        <v>1715707</v>
      </c>
    </row>
    <row r="32" spans="1:15" s="32" customFormat="1" ht="10.5" customHeight="1">
      <c r="A32" s="193" t="s">
        <v>87</v>
      </c>
      <c r="B32" s="197">
        <v>995266</v>
      </c>
      <c r="C32" s="197">
        <v>999186</v>
      </c>
      <c r="D32" s="197">
        <v>1004692</v>
      </c>
      <c r="E32" s="197">
        <v>1007882</v>
      </c>
      <c r="F32" s="197">
        <v>1011588</v>
      </c>
      <c r="G32" s="197">
        <v>1014704</v>
      </c>
      <c r="H32" s="197">
        <v>1018403</v>
      </c>
      <c r="I32" s="197">
        <v>1022821</v>
      </c>
      <c r="J32" s="197">
        <v>1027839</v>
      </c>
      <c r="K32" s="197">
        <v>1031904</v>
      </c>
      <c r="L32" s="197">
        <v>1037786</v>
      </c>
      <c r="M32" s="198">
        <v>1044133</v>
      </c>
      <c r="N32" s="198">
        <v>1052467</v>
      </c>
      <c r="O32" s="198">
        <v>1060232</v>
      </c>
    </row>
    <row r="33" spans="1:15" s="32" customFormat="1" ht="10.5" customHeight="1">
      <c r="A33" s="318" t="s">
        <v>96</v>
      </c>
      <c r="B33" s="319">
        <v>549165</v>
      </c>
      <c r="C33" s="319">
        <v>550507</v>
      </c>
      <c r="D33" s="319">
        <v>552505</v>
      </c>
      <c r="E33" s="319">
        <v>554110</v>
      </c>
      <c r="F33" s="319">
        <v>556321</v>
      </c>
      <c r="G33" s="319">
        <v>558220</v>
      </c>
      <c r="H33" s="319">
        <v>560138</v>
      </c>
      <c r="I33" s="319">
        <v>563370</v>
      </c>
      <c r="J33" s="319">
        <v>565759</v>
      </c>
      <c r="K33" s="319">
        <v>568791</v>
      </c>
      <c r="L33" s="319">
        <v>572697</v>
      </c>
      <c r="M33" s="320">
        <v>576008</v>
      </c>
      <c r="N33" s="320">
        <v>580407</v>
      </c>
      <c r="O33" s="320">
        <v>584416</v>
      </c>
    </row>
    <row r="34" spans="1:15" s="32" customFormat="1" ht="10.5" customHeight="1">
      <c r="A34" s="318" t="s">
        <v>97</v>
      </c>
      <c r="B34" s="319">
        <v>446101</v>
      </c>
      <c r="C34" s="319">
        <v>448679</v>
      </c>
      <c r="D34" s="319">
        <v>452187</v>
      </c>
      <c r="E34" s="319">
        <v>453772</v>
      </c>
      <c r="F34" s="319">
        <v>455267</v>
      </c>
      <c r="G34" s="319">
        <v>456484</v>
      </c>
      <c r="H34" s="319">
        <v>458265</v>
      </c>
      <c r="I34" s="319">
        <v>459451</v>
      </c>
      <c r="J34" s="319">
        <v>462080</v>
      </c>
      <c r="K34" s="319">
        <v>463113</v>
      </c>
      <c r="L34" s="319">
        <v>465089</v>
      </c>
      <c r="M34" s="320">
        <v>468125</v>
      </c>
      <c r="N34" s="320">
        <v>472060</v>
      </c>
      <c r="O34" s="320">
        <v>475816</v>
      </c>
    </row>
    <row r="35" spans="1:15" s="32" customFormat="1" ht="10.5" customHeight="1">
      <c r="A35" s="193" t="s">
        <v>89</v>
      </c>
      <c r="B35" s="197">
        <v>1121135</v>
      </c>
      <c r="C35" s="197">
        <v>1122849</v>
      </c>
      <c r="D35" s="197">
        <v>1123786</v>
      </c>
      <c r="E35" s="197">
        <v>1125140</v>
      </c>
      <c r="F35" s="197">
        <v>1127091</v>
      </c>
      <c r="G35" s="197">
        <v>1128774</v>
      </c>
      <c r="H35" s="197">
        <v>1130040</v>
      </c>
      <c r="I35" s="197">
        <v>1132275</v>
      </c>
      <c r="J35" s="197">
        <v>1133931</v>
      </c>
      <c r="K35" s="197">
        <v>1135802</v>
      </c>
      <c r="L35" s="197">
        <v>1138503</v>
      </c>
      <c r="M35" s="198">
        <v>1141866</v>
      </c>
      <c r="N35" s="198">
        <v>1145878</v>
      </c>
      <c r="O35" s="198">
        <v>1150487</v>
      </c>
    </row>
    <row r="36" spans="1:15" s="32" customFormat="1" ht="10.5" customHeight="1">
      <c r="A36" s="193" t="s">
        <v>90</v>
      </c>
      <c r="B36" s="197">
        <v>1349382</v>
      </c>
      <c r="C36" s="197">
        <v>1351777</v>
      </c>
      <c r="D36" s="197">
        <v>1354737</v>
      </c>
      <c r="E36" s="197">
        <v>1357576</v>
      </c>
      <c r="F36" s="197">
        <v>1359702</v>
      </c>
      <c r="G36" s="197">
        <v>1361623</v>
      </c>
      <c r="H36" s="197">
        <v>1363672</v>
      </c>
      <c r="I36" s="197">
        <v>1366652</v>
      </c>
      <c r="J36" s="197">
        <v>1370136</v>
      </c>
      <c r="K36" s="197">
        <v>1373720</v>
      </c>
      <c r="L36" s="197">
        <v>1380072</v>
      </c>
      <c r="M36" s="198">
        <v>1389450</v>
      </c>
      <c r="N36" s="198">
        <v>1398253</v>
      </c>
      <c r="O36" s="198">
        <v>1408484</v>
      </c>
    </row>
    <row r="37" spans="1:15" s="32" customFormat="1" ht="10.5" customHeight="1">
      <c r="A37" s="193" t="s">
        <v>93</v>
      </c>
      <c r="B37" s="197">
        <v>771613</v>
      </c>
      <c r="C37" s="197">
        <v>775302</v>
      </c>
      <c r="D37" s="197">
        <v>779969</v>
      </c>
      <c r="E37" s="197">
        <v>783927</v>
      </c>
      <c r="F37" s="197">
        <v>787491</v>
      </c>
      <c r="G37" s="197">
        <v>791178</v>
      </c>
      <c r="H37" s="197">
        <v>794785</v>
      </c>
      <c r="I37" s="197">
        <v>798583</v>
      </c>
      <c r="J37" s="197">
        <v>802528</v>
      </c>
      <c r="K37" s="197">
        <v>805786</v>
      </c>
      <c r="L37" s="197">
        <v>809942</v>
      </c>
      <c r="M37" s="198">
        <v>814658</v>
      </c>
      <c r="N37" s="198">
        <v>820272</v>
      </c>
      <c r="O37" s="198">
        <v>826690</v>
      </c>
    </row>
    <row r="38" spans="1:15" s="33" customFormat="1" ht="12.75" customHeight="1">
      <c r="A38" s="194" t="s">
        <v>38</v>
      </c>
      <c r="B38" s="199">
        <v>5866106</v>
      </c>
      <c r="C38" s="199">
        <v>5880357</v>
      </c>
      <c r="D38" s="199">
        <v>5898824</v>
      </c>
      <c r="E38" s="199">
        <v>5912382</v>
      </c>
      <c r="F38" s="199">
        <v>5926838</v>
      </c>
      <c r="G38" s="199">
        <v>5940251</v>
      </c>
      <c r="H38" s="199">
        <v>5952552</v>
      </c>
      <c r="I38" s="199">
        <v>5972781</v>
      </c>
      <c r="J38" s="199">
        <v>5995553</v>
      </c>
      <c r="K38" s="199">
        <v>6016024</v>
      </c>
      <c r="L38" s="199">
        <v>6043161</v>
      </c>
      <c r="M38" s="200">
        <v>6078600</v>
      </c>
      <c r="N38" s="200">
        <v>6117440</v>
      </c>
      <c r="O38" s="200">
        <v>6161600</v>
      </c>
    </row>
    <row r="39" spans="1:15" s="32" customFormat="1" ht="10.5" customHeight="1">
      <c r="A39" s="192" t="s">
        <v>100</v>
      </c>
      <c r="B39" s="197"/>
      <c r="C39" s="197"/>
      <c r="D39" s="197"/>
      <c r="E39" s="197"/>
      <c r="F39" s="197"/>
      <c r="G39" s="197"/>
      <c r="H39" s="197"/>
      <c r="I39" s="197"/>
      <c r="J39" s="197"/>
      <c r="K39" s="197"/>
      <c r="L39" s="197"/>
      <c r="M39" s="198"/>
      <c r="N39" s="198"/>
      <c r="O39" s="198"/>
    </row>
    <row r="40" spans="1:15" s="32" customFormat="1" ht="10.5" customHeight="1">
      <c r="A40" s="193" t="s">
        <v>88</v>
      </c>
      <c r="B40" s="197">
        <v>336505</v>
      </c>
      <c r="C40" s="197">
        <v>339062</v>
      </c>
      <c r="D40" s="197">
        <v>341565</v>
      </c>
      <c r="E40" s="197">
        <v>344508</v>
      </c>
      <c r="F40" s="197">
        <v>347423</v>
      </c>
      <c r="G40" s="197">
        <v>349884</v>
      </c>
      <c r="H40" s="197">
        <v>352018</v>
      </c>
      <c r="I40" s="197">
        <v>355207</v>
      </c>
      <c r="J40" s="197">
        <v>358012</v>
      </c>
      <c r="K40" s="197">
        <v>360717</v>
      </c>
      <c r="L40" s="197">
        <v>363776</v>
      </c>
      <c r="M40" s="198">
        <v>366481</v>
      </c>
      <c r="N40" s="198">
        <v>370460</v>
      </c>
      <c r="O40" s="198">
        <v>373492</v>
      </c>
    </row>
    <row r="41" spans="1:15" s="32" customFormat="1" ht="10.5" customHeight="1">
      <c r="A41" s="318" t="s">
        <v>98</v>
      </c>
      <c r="B41" s="319">
        <v>336505</v>
      </c>
      <c r="C41" s="319">
        <v>339062</v>
      </c>
      <c r="D41" s="319">
        <v>341565</v>
      </c>
      <c r="E41" s="319">
        <v>344508</v>
      </c>
      <c r="F41" s="319">
        <v>347423</v>
      </c>
      <c r="G41" s="319">
        <v>349884</v>
      </c>
      <c r="H41" s="319">
        <v>352018</v>
      </c>
      <c r="I41" s="319">
        <v>355207</v>
      </c>
      <c r="J41" s="319">
        <v>358012</v>
      </c>
      <c r="K41" s="319">
        <v>360717</v>
      </c>
      <c r="L41" s="319">
        <v>363776</v>
      </c>
      <c r="M41" s="320">
        <v>366481</v>
      </c>
      <c r="N41" s="320">
        <v>370460</v>
      </c>
      <c r="O41" s="320">
        <v>373492</v>
      </c>
    </row>
    <row r="42" spans="1:15" s="32" customFormat="1" ht="10.5" customHeight="1">
      <c r="A42" s="193" t="s">
        <v>91</v>
      </c>
      <c r="B42" s="197">
        <v>1286649</v>
      </c>
      <c r="C42" s="197">
        <v>1284761</v>
      </c>
      <c r="D42" s="197">
        <v>1284347</v>
      </c>
      <c r="E42" s="197">
        <v>1282783</v>
      </c>
      <c r="F42" s="197">
        <v>1280427</v>
      </c>
      <c r="G42" s="197">
        <v>1279467</v>
      </c>
      <c r="H42" s="197">
        <v>1279823</v>
      </c>
      <c r="I42" s="197">
        <v>1281042</v>
      </c>
      <c r="J42" s="197">
        <v>1281706</v>
      </c>
      <c r="K42" s="197">
        <v>1283200</v>
      </c>
      <c r="L42" s="197">
        <v>1286275</v>
      </c>
      <c r="M42" s="198">
        <v>1290079</v>
      </c>
      <c r="N42" s="198">
        <v>1294844</v>
      </c>
      <c r="O42" s="198">
        <v>1300097</v>
      </c>
    </row>
    <row r="43" spans="1:15" s="32" customFormat="1" ht="10.5" customHeight="1">
      <c r="A43" s="193" t="s">
        <v>92</v>
      </c>
      <c r="B43" s="197">
        <v>1015007</v>
      </c>
      <c r="C43" s="197">
        <v>1013729</v>
      </c>
      <c r="D43" s="197">
        <v>1014941</v>
      </c>
      <c r="E43" s="197">
        <v>1016762</v>
      </c>
      <c r="F43" s="197">
        <v>1018259</v>
      </c>
      <c r="G43" s="197">
        <v>1019442</v>
      </c>
      <c r="H43" s="197">
        <v>1020042</v>
      </c>
      <c r="I43" s="197">
        <v>1024130</v>
      </c>
      <c r="J43" s="197">
        <v>1025842</v>
      </c>
      <c r="K43" s="197">
        <v>1029605</v>
      </c>
      <c r="L43" s="197">
        <v>1034024</v>
      </c>
      <c r="M43" s="198">
        <v>1040297</v>
      </c>
      <c r="N43" s="198">
        <v>1047414</v>
      </c>
      <c r="O43" s="198">
        <v>1053722</v>
      </c>
    </row>
    <row r="44" spans="1:15" s="32" customFormat="1" ht="10.5" customHeight="1">
      <c r="A44" s="193" t="s">
        <v>94</v>
      </c>
      <c r="B44" s="197">
        <v>240281</v>
      </c>
      <c r="C44" s="197">
        <v>241339</v>
      </c>
      <c r="D44" s="197">
        <v>242526</v>
      </c>
      <c r="E44" s="197">
        <v>243790</v>
      </c>
      <c r="F44" s="197">
        <v>245140</v>
      </c>
      <c r="G44" s="197">
        <v>246820</v>
      </c>
      <c r="H44" s="197">
        <v>248750</v>
      </c>
      <c r="I44" s="197">
        <v>250406</v>
      </c>
      <c r="J44" s="197">
        <v>252295</v>
      </c>
      <c r="K44" s="197">
        <v>254120</v>
      </c>
      <c r="L44" s="197">
        <v>256004</v>
      </c>
      <c r="M44" s="198">
        <v>258547</v>
      </c>
      <c r="N44" s="198">
        <v>261178</v>
      </c>
      <c r="O44" s="198">
        <v>264084</v>
      </c>
    </row>
    <row r="45" spans="1:15" s="32" customFormat="1" ht="10.5" customHeight="1">
      <c r="A45" s="193" t="s">
        <v>95</v>
      </c>
      <c r="B45" s="197">
        <v>434446</v>
      </c>
      <c r="C45" s="197">
        <v>435677</v>
      </c>
      <c r="D45" s="197">
        <v>437426</v>
      </c>
      <c r="E45" s="197">
        <v>438864</v>
      </c>
      <c r="F45" s="197">
        <v>441205</v>
      </c>
      <c r="G45" s="197">
        <v>443903</v>
      </c>
      <c r="H45" s="197">
        <v>445824</v>
      </c>
      <c r="I45" s="197">
        <v>447775</v>
      </c>
      <c r="J45" s="197">
        <v>450395</v>
      </c>
      <c r="K45" s="197">
        <v>452856</v>
      </c>
      <c r="L45" s="197">
        <v>455863</v>
      </c>
      <c r="M45" s="198">
        <v>458574</v>
      </c>
      <c r="N45" s="198">
        <v>461983</v>
      </c>
      <c r="O45" s="198">
        <v>465380</v>
      </c>
    </row>
    <row r="46" spans="1:15" s="33" customFormat="1" ht="12.75" customHeight="1">
      <c r="A46" s="194" t="s">
        <v>39</v>
      </c>
      <c r="B46" s="199">
        <v>3312888</v>
      </c>
      <c r="C46" s="199">
        <v>3314568</v>
      </c>
      <c r="D46" s="199">
        <v>3320805</v>
      </c>
      <c r="E46" s="199">
        <v>3326707</v>
      </c>
      <c r="F46" s="199">
        <v>3332454</v>
      </c>
      <c r="G46" s="199">
        <v>3339516</v>
      </c>
      <c r="H46" s="199">
        <v>3346457</v>
      </c>
      <c r="I46" s="199">
        <v>3358560</v>
      </c>
      <c r="J46" s="199">
        <v>3368250</v>
      </c>
      <c r="K46" s="199">
        <v>3380498</v>
      </c>
      <c r="L46" s="199">
        <v>3395942</v>
      </c>
      <c r="M46" s="200">
        <v>3413978</v>
      </c>
      <c r="N46" s="200">
        <v>3435879</v>
      </c>
      <c r="O46" s="200">
        <v>3456775</v>
      </c>
    </row>
    <row r="47" spans="1:15" s="33" customFormat="1" ht="15" customHeight="1">
      <c r="A47" s="195" t="s">
        <v>71</v>
      </c>
      <c r="B47" s="202">
        <v>10130574</v>
      </c>
      <c r="C47" s="202">
        <v>10143047</v>
      </c>
      <c r="D47" s="202">
        <v>10170226</v>
      </c>
      <c r="E47" s="202">
        <v>10192264</v>
      </c>
      <c r="F47" s="202">
        <v>10213752</v>
      </c>
      <c r="G47" s="202">
        <v>10239085</v>
      </c>
      <c r="H47" s="202">
        <v>10263414</v>
      </c>
      <c r="I47" s="202">
        <v>10309680</v>
      </c>
      <c r="J47" s="202">
        <v>10355844</v>
      </c>
      <c r="K47" s="202">
        <v>10396421</v>
      </c>
      <c r="L47" s="202">
        <v>10445852</v>
      </c>
      <c r="M47" s="203">
        <v>10511382</v>
      </c>
      <c r="N47" s="203">
        <v>10584534</v>
      </c>
      <c r="O47" s="203">
        <v>10666866</v>
      </c>
    </row>
    <row r="48" spans="1:15" s="33" customFormat="1" ht="4.5" customHeight="1">
      <c r="A48" s="8"/>
      <c r="B48" s="52"/>
      <c r="C48" s="52"/>
      <c r="D48" s="52"/>
      <c r="E48" s="52"/>
      <c r="F48" s="52"/>
      <c r="G48" s="52"/>
      <c r="H48" s="52"/>
      <c r="I48" s="52"/>
      <c r="J48" s="52"/>
      <c r="K48" s="52"/>
      <c r="L48" s="52"/>
      <c r="M48" s="52"/>
      <c r="N48" s="11"/>
      <c r="O48" s="76"/>
    </row>
    <row r="49" spans="1:17" s="77" customFormat="1" ht="9" customHeight="1">
      <c r="A49" s="70" t="s">
        <v>160</v>
      </c>
      <c r="B49" s="70"/>
      <c r="C49" s="70"/>
      <c r="D49" s="70"/>
      <c r="E49" s="70"/>
      <c r="F49" s="70"/>
      <c r="G49" s="70"/>
      <c r="H49" s="70"/>
      <c r="I49" s="70"/>
      <c r="J49" s="70"/>
      <c r="K49" s="70"/>
      <c r="L49" s="70"/>
      <c r="M49" s="70"/>
      <c r="N49" s="70"/>
    </row>
    <row r="50" spans="1:17" ht="4.5" customHeight="1">
      <c r="A50" s="43"/>
      <c r="B50" s="32"/>
      <c r="C50" s="32"/>
      <c r="D50" s="32"/>
      <c r="E50" s="32"/>
      <c r="F50" s="32"/>
      <c r="G50" s="32"/>
      <c r="H50" s="32"/>
      <c r="I50" s="32"/>
      <c r="J50" s="32"/>
      <c r="K50" s="32"/>
      <c r="L50" s="32"/>
      <c r="M50" s="32"/>
    </row>
    <row r="51" spans="1:17" s="73" customFormat="1" ht="12" customHeight="1">
      <c r="A51" s="506" t="s">
        <v>59</v>
      </c>
      <c r="B51" s="500">
        <v>2009</v>
      </c>
      <c r="C51" s="496">
        <v>2010</v>
      </c>
      <c r="D51" s="496">
        <v>2011</v>
      </c>
      <c r="E51" s="496">
        <v>2012</v>
      </c>
      <c r="F51" s="496">
        <v>2013</v>
      </c>
      <c r="G51" s="496">
        <v>2014</v>
      </c>
      <c r="H51" s="496">
        <v>2015</v>
      </c>
      <c r="I51" s="496">
        <v>2016</v>
      </c>
      <c r="J51" s="500">
        <v>2017</v>
      </c>
      <c r="K51" s="500">
        <v>2018</v>
      </c>
      <c r="L51" s="500">
        <v>2019</v>
      </c>
      <c r="M51" s="500">
        <v>2020</v>
      </c>
      <c r="N51" s="498" t="s">
        <v>170</v>
      </c>
      <c r="O51" s="499"/>
    </row>
    <row r="52" spans="1:17" s="73" customFormat="1" ht="12" customHeight="1">
      <c r="A52" s="507"/>
      <c r="B52" s="501"/>
      <c r="C52" s="497"/>
      <c r="D52" s="497"/>
      <c r="E52" s="497"/>
      <c r="F52" s="497"/>
      <c r="G52" s="497"/>
      <c r="H52" s="497"/>
      <c r="I52" s="497"/>
      <c r="J52" s="501"/>
      <c r="K52" s="501"/>
      <c r="L52" s="501"/>
      <c r="M52" s="501"/>
      <c r="N52" s="470" t="s">
        <v>114</v>
      </c>
      <c r="O52" s="196" t="s">
        <v>27</v>
      </c>
    </row>
    <row r="53" spans="1:17" ht="10.5" customHeight="1">
      <c r="A53" s="188" t="s">
        <v>85</v>
      </c>
      <c r="B53" s="189"/>
      <c r="C53" s="189"/>
      <c r="D53" s="189"/>
      <c r="E53" s="189"/>
      <c r="F53" s="189"/>
      <c r="G53" s="189"/>
      <c r="H53" s="189"/>
      <c r="I53" s="189"/>
      <c r="J53" s="380"/>
      <c r="K53" s="380"/>
      <c r="L53" s="380"/>
      <c r="M53" s="380"/>
      <c r="N53" s="189"/>
      <c r="O53" s="469"/>
    </row>
    <row r="54" spans="1:17" ht="10.5" customHeight="1">
      <c r="A54" s="191" t="s">
        <v>9</v>
      </c>
      <c r="B54" s="197">
        <v>101371</v>
      </c>
      <c r="C54" s="197">
        <v>104647</v>
      </c>
      <c r="D54" s="197">
        <v>107912</v>
      </c>
      <c r="E54" s="197">
        <v>111279</v>
      </c>
      <c r="F54" s="197">
        <v>113462</v>
      </c>
      <c r="G54" s="197">
        <v>115178</v>
      </c>
      <c r="H54" s="197">
        <v>116332</v>
      </c>
      <c r="I54" s="197">
        <v>117412</v>
      </c>
      <c r="J54" s="197">
        <v>118241</v>
      </c>
      <c r="K54" s="197">
        <v>118382</v>
      </c>
      <c r="L54" s="197">
        <v>119714</v>
      </c>
      <c r="M54" s="197">
        <v>120887</v>
      </c>
      <c r="N54" s="197">
        <f t="shared" ref="N54:N73" si="0">M54-K54</f>
        <v>2505</v>
      </c>
      <c r="O54" s="456">
        <f t="shared" ref="O54:O73" si="1">((M54/K54)-1)*100</f>
        <v>2.116031153384812</v>
      </c>
      <c r="Q54" s="472"/>
    </row>
    <row r="55" spans="1:17" ht="10.5" customHeight="1">
      <c r="A55" s="191" t="s">
        <v>10</v>
      </c>
      <c r="B55" s="197">
        <v>30456</v>
      </c>
      <c r="C55" s="197">
        <v>30811</v>
      </c>
      <c r="D55" s="197">
        <v>31408</v>
      </c>
      <c r="E55" s="197">
        <v>31963</v>
      </c>
      <c r="F55" s="197">
        <v>32350</v>
      </c>
      <c r="G55" s="197">
        <v>32560</v>
      </c>
      <c r="H55" s="197">
        <v>32835</v>
      </c>
      <c r="I55" s="197">
        <v>33161</v>
      </c>
      <c r="J55" s="197">
        <v>33313</v>
      </c>
      <c r="K55" s="197">
        <v>33740</v>
      </c>
      <c r="L55" s="197">
        <v>34013</v>
      </c>
      <c r="M55" s="197">
        <v>34404</v>
      </c>
      <c r="N55" s="197">
        <f t="shared" si="0"/>
        <v>664</v>
      </c>
      <c r="O55" s="456">
        <f t="shared" si="1"/>
        <v>1.967990515708351</v>
      </c>
      <c r="Q55" s="472"/>
    </row>
    <row r="56" spans="1:17" ht="10.5" customHeight="1">
      <c r="A56" s="191" t="s">
        <v>23</v>
      </c>
      <c r="B56" s="197">
        <v>21669</v>
      </c>
      <c r="C56" s="197">
        <v>22185</v>
      </c>
      <c r="D56" s="197">
        <v>22770</v>
      </c>
      <c r="E56" s="197">
        <v>22931</v>
      </c>
      <c r="F56" s="197">
        <v>23410</v>
      </c>
      <c r="G56" s="197">
        <v>23690</v>
      </c>
      <c r="H56" s="197">
        <v>23927</v>
      </c>
      <c r="I56" s="197">
        <v>24224</v>
      </c>
      <c r="J56" s="197">
        <v>24701</v>
      </c>
      <c r="K56" s="197">
        <v>24830</v>
      </c>
      <c r="L56" s="197">
        <v>25179</v>
      </c>
      <c r="M56" s="197">
        <v>25502</v>
      </c>
      <c r="N56" s="197">
        <f t="shared" si="0"/>
        <v>672</v>
      </c>
      <c r="O56" s="456">
        <f t="shared" si="1"/>
        <v>2.7064035440998779</v>
      </c>
      <c r="Q56" s="472"/>
    </row>
    <row r="57" spans="1:17" ht="10.5" customHeight="1">
      <c r="A57" s="191" t="s">
        <v>11</v>
      </c>
      <c r="B57" s="197">
        <v>153377</v>
      </c>
      <c r="C57" s="197">
        <v>157673</v>
      </c>
      <c r="D57" s="197">
        <v>163210</v>
      </c>
      <c r="E57" s="197">
        <v>166497</v>
      </c>
      <c r="F57" s="197">
        <v>168576</v>
      </c>
      <c r="G57" s="197">
        <v>170407</v>
      </c>
      <c r="H57" s="197">
        <v>175534</v>
      </c>
      <c r="I57" s="197">
        <v>178552</v>
      </c>
      <c r="J57" s="197">
        <v>176545</v>
      </c>
      <c r="K57" s="197">
        <v>179277</v>
      </c>
      <c r="L57" s="197">
        <v>181726</v>
      </c>
      <c r="M57" s="197">
        <v>185103</v>
      </c>
      <c r="N57" s="197">
        <f t="shared" si="0"/>
        <v>5826</v>
      </c>
      <c r="O57" s="456">
        <f t="shared" si="1"/>
        <v>3.2497197074917494</v>
      </c>
      <c r="Q57" s="472"/>
    </row>
    <row r="58" spans="1:17" ht="10.5" customHeight="1">
      <c r="A58" s="191" t="s">
        <v>12</v>
      </c>
      <c r="B58" s="197">
        <v>43512</v>
      </c>
      <c r="C58" s="197">
        <v>44352</v>
      </c>
      <c r="D58" s="197">
        <v>45257</v>
      </c>
      <c r="E58" s="197">
        <v>45502</v>
      </c>
      <c r="F58" s="197">
        <v>46228</v>
      </c>
      <c r="G58" s="197">
        <v>46427</v>
      </c>
      <c r="H58" s="197">
        <v>46773</v>
      </c>
      <c r="I58" s="197">
        <v>47180</v>
      </c>
      <c r="J58" s="197">
        <v>47414</v>
      </c>
      <c r="K58" s="197">
        <v>47786</v>
      </c>
      <c r="L58" s="197">
        <v>48367</v>
      </c>
      <c r="M58" s="197">
        <v>48473</v>
      </c>
      <c r="N58" s="197">
        <f t="shared" si="0"/>
        <v>687</v>
      </c>
      <c r="O58" s="456">
        <f t="shared" si="1"/>
        <v>1.437659565563143</v>
      </c>
      <c r="Q58" s="472"/>
    </row>
    <row r="59" spans="1:17" ht="10.5" customHeight="1">
      <c r="A59" s="191" t="s">
        <v>13</v>
      </c>
      <c r="B59" s="197">
        <v>35372</v>
      </c>
      <c r="C59" s="197">
        <v>35803</v>
      </c>
      <c r="D59" s="197">
        <v>36492</v>
      </c>
      <c r="E59" s="197">
        <v>37009</v>
      </c>
      <c r="F59" s="197">
        <v>37364</v>
      </c>
      <c r="G59" s="197">
        <v>37957</v>
      </c>
      <c r="H59" s="197">
        <v>38448</v>
      </c>
      <c r="I59" s="197">
        <v>39556</v>
      </c>
      <c r="J59" s="197">
        <v>40394</v>
      </c>
      <c r="K59" s="197">
        <v>41131</v>
      </c>
      <c r="L59" s="197">
        <v>41763</v>
      </c>
      <c r="M59" s="197">
        <v>42656</v>
      </c>
      <c r="N59" s="197">
        <f t="shared" si="0"/>
        <v>1525</v>
      </c>
      <c r="O59" s="456">
        <f t="shared" si="1"/>
        <v>3.7076657508934963</v>
      </c>
      <c r="Q59" s="472"/>
    </row>
    <row r="60" spans="1:17" ht="10.5" customHeight="1">
      <c r="A60" s="191" t="s">
        <v>14</v>
      </c>
      <c r="B60" s="197">
        <v>49757</v>
      </c>
      <c r="C60" s="197">
        <v>50258</v>
      </c>
      <c r="D60" s="197">
        <v>51838</v>
      </c>
      <c r="E60" s="197">
        <v>53312</v>
      </c>
      <c r="F60" s="197">
        <v>54024</v>
      </c>
      <c r="G60" s="197">
        <v>54524</v>
      </c>
      <c r="H60" s="197">
        <v>55012</v>
      </c>
      <c r="I60" s="197">
        <v>55613</v>
      </c>
      <c r="J60" s="197">
        <v>55746</v>
      </c>
      <c r="K60" s="197">
        <v>56008</v>
      </c>
      <c r="L60" s="197">
        <v>56289</v>
      </c>
      <c r="M60" s="197">
        <v>56581</v>
      </c>
      <c r="N60" s="197">
        <f t="shared" si="0"/>
        <v>573</v>
      </c>
      <c r="O60" s="456">
        <f t="shared" si="1"/>
        <v>1.02306813312385</v>
      </c>
      <c r="Q60" s="472"/>
    </row>
    <row r="61" spans="1:17" ht="10.5" customHeight="1">
      <c r="A61" s="191" t="s">
        <v>15</v>
      </c>
      <c r="B61" s="197">
        <v>22160</v>
      </c>
      <c r="C61" s="197">
        <v>22589</v>
      </c>
      <c r="D61" s="197">
        <v>23059</v>
      </c>
      <c r="E61" s="197">
        <v>23383</v>
      </c>
      <c r="F61" s="197">
        <v>23664</v>
      </c>
      <c r="G61" s="197">
        <v>23836</v>
      </c>
      <c r="H61" s="197">
        <v>24066</v>
      </c>
      <c r="I61" s="197">
        <v>24269</v>
      </c>
      <c r="J61" s="197">
        <v>24596</v>
      </c>
      <c r="K61" s="197">
        <v>24865</v>
      </c>
      <c r="L61" s="197">
        <v>24902</v>
      </c>
      <c r="M61" s="197">
        <v>25234</v>
      </c>
      <c r="N61" s="197">
        <f t="shared" si="0"/>
        <v>369</v>
      </c>
      <c r="O61" s="456">
        <f t="shared" si="1"/>
        <v>1.4840136738387244</v>
      </c>
      <c r="Q61" s="472"/>
    </row>
    <row r="62" spans="1:17" ht="10.5" customHeight="1">
      <c r="A62" s="191" t="s">
        <v>5</v>
      </c>
      <c r="B62" s="197">
        <v>80312</v>
      </c>
      <c r="C62" s="197">
        <v>80183</v>
      </c>
      <c r="D62" s="197">
        <v>82202</v>
      </c>
      <c r="E62" s="197">
        <v>83425</v>
      </c>
      <c r="F62" s="197">
        <v>84216</v>
      </c>
      <c r="G62" s="197">
        <v>83332</v>
      </c>
      <c r="H62" s="197">
        <v>84754</v>
      </c>
      <c r="I62" s="197">
        <v>85541</v>
      </c>
      <c r="J62" s="197">
        <v>86244</v>
      </c>
      <c r="K62" s="197">
        <v>86513</v>
      </c>
      <c r="L62" s="197">
        <v>86876</v>
      </c>
      <c r="M62" s="197">
        <v>87632</v>
      </c>
      <c r="N62" s="197">
        <f t="shared" si="0"/>
        <v>1119</v>
      </c>
      <c r="O62" s="456">
        <f t="shared" si="1"/>
        <v>1.2934472275842879</v>
      </c>
      <c r="Q62" s="472"/>
    </row>
    <row r="63" spans="1:17" ht="10.5" customHeight="1">
      <c r="A63" s="191" t="s">
        <v>16</v>
      </c>
      <c r="B63" s="197">
        <v>45637</v>
      </c>
      <c r="C63" s="197">
        <v>46818</v>
      </c>
      <c r="D63" s="197">
        <v>47947</v>
      </c>
      <c r="E63" s="197">
        <v>48805</v>
      </c>
      <c r="F63" s="197">
        <v>49411</v>
      </c>
      <c r="G63" s="197">
        <v>50237</v>
      </c>
      <c r="H63" s="197">
        <v>50724</v>
      </c>
      <c r="I63" s="197">
        <v>51426</v>
      </c>
      <c r="J63" s="197">
        <v>51933</v>
      </c>
      <c r="K63" s="197">
        <v>52201</v>
      </c>
      <c r="L63" s="197">
        <v>52536</v>
      </c>
      <c r="M63" s="197">
        <v>52728</v>
      </c>
      <c r="N63" s="197">
        <f t="shared" si="0"/>
        <v>527</v>
      </c>
      <c r="O63" s="456">
        <f t="shared" si="1"/>
        <v>1.0095592038466661</v>
      </c>
      <c r="Q63" s="472"/>
    </row>
    <row r="64" spans="1:17" ht="10.5" customHeight="1">
      <c r="A64" s="191" t="s">
        <v>17</v>
      </c>
      <c r="B64" s="197">
        <v>19380</v>
      </c>
      <c r="C64" s="197">
        <v>19812</v>
      </c>
      <c r="D64" s="197">
        <v>20261</v>
      </c>
      <c r="E64" s="197">
        <v>20661</v>
      </c>
      <c r="F64" s="197">
        <v>21025</v>
      </c>
      <c r="G64" s="197">
        <v>21317</v>
      </c>
      <c r="H64" s="197">
        <v>21525</v>
      </c>
      <c r="I64" s="197">
        <v>21638</v>
      </c>
      <c r="J64" s="197">
        <v>21609</v>
      </c>
      <c r="K64" s="197">
        <v>21774</v>
      </c>
      <c r="L64" s="197">
        <v>21990</v>
      </c>
      <c r="M64" s="197">
        <v>21959</v>
      </c>
      <c r="N64" s="197">
        <f t="shared" si="0"/>
        <v>185</v>
      </c>
      <c r="O64" s="456">
        <f t="shared" si="1"/>
        <v>0.84963718196013893</v>
      </c>
      <c r="Q64" s="472"/>
    </row>
    <row r="65" spans="1:17" ht="10.5" customHeight="1">
      <c r="A65" s="191" t="s">
        <v>24</v>
      </c>
      <c r="B65" s="197">
        <v>85735</v>
      </c>
      <c r="C65" s="197">
        <v>88181</v>
      </c>
      <c r="D65" s="197">
        <v>91733</v>
      </c>
      <c r="E65" s="197">
        <v>93893</v>
      </c>
      <c r="F65" s="197">
        <v>94653</v>
      </c>
      <c r="G65" s="197">
        <v>94854</v>
      </c>
      <c r="H65" s="197">
        <v>95576</v>
      </c>
      <c r="I65" s="197">
        <v>96586</v>
      </c>
      <c r="J65" s="197">
        <v>96629</v>
      </c>
      <c r="K65" s="197">
        <v>97005</v>
      </c>
      <c r="L65" s="197">
        <v>97462</v>
      </c>
      <c r="M65" s="197">
        <v>97979</v>
      </c>
      <c r="N65" s="197">
        <f t="shared" si="0"/>
        <v>974</v>
      </c>
      <c r="O65" s="456">
        <f t="shared" si="1"/>
        <v>1.0040719550538535</v>
      </c>
      <c r="Q65" s="472"/>
    </row>
    <row r="66" spans="1:17" ht="10.5" customHeight="1">
      <c r="A66" s="191" t="s">
        <v>28</v>
      </c>
      <c r="B66" s="197">
        <v>45712</v>
      </c>
      <c r="C66" s="197">
        <v>46981</v>
      </c>
      <c r="D66" s="197">
        <v>48439</v>
      </c>
      <c r="E66" s="197">
        <v>49492</v>
      </c>
      <c r="F66" s="197">
        <v>50377</v>
      </c>
      <c r="G66" s="197">
        <v>50460</v>
      </c>
      <c r="H66" s="197">
        <v>50472</v>
      </c>
      <c r="I66" s="197">
        <v>50659</v>
      </c>
      <c r="J66" s="197">
        <v>50471</v>
      </c>
      <c r="K66" s="197">
        <v>50002</v>
      </c>
      <c r="L66" s="197">
        <v>50267</v>
      </c>
      <c r="M66" s="197">
        <v>49678</v>
      </c>
      <c r="N66" s="197">
        <f t="shared" si="0"/>
        <v>-324</v>
      </c>
      <c r="O66" s="456">
        <f t="shared" si="1"/>
        <v>-0.6479740810367618</v>
      </c>
      <c r="Q66" s="472"/>
    </row>
    <row r="67" spans="1:17" ht="10.5" customHeight="1">
      <c r="A67" s="191" t="s">
        <v>42</v>
      </c>
      <c r="B67" s="197">
        <v>25185</v>
      </c>
      <c r="C67" s="197">
        <v>26338</v>
      </c>
      <c r="D67" s="197">
        <v>27358</v>
      </c>
      <c r="E67" s="197">
        <v>27134</v>
      </c>
      <c r="F67" s="197">
        <v>27207</v>
      </c>
      <c r="G67" s="197">
        <v>27447</v>
      </c>
      <c r="H67" s="197">
        <v>27332</v>
      </c>
      <c r="I67" s="197">
        <v>27402</v>
      </c>
      <c r="J67" s="197">
        <v>27115</v>
      </c>
      <c r="K67" s="197">
        <v>27032</v>
      </c>
      <c r="L67" s="197">
        <v>27457</v>
      </c>
      <c r="M67" s="197">
        <v>27497</v>
      </c>
      <c r="N67" s="197">
        <f t="shared" si="0"/>
        <v>465</v>
      </c>
      <c r="O67" s="456">
        <f t="shared" si="1"/>
        <v>1.7201834862385246</v>
      </c>
      <c r="Q67" s="472"/>
    </row>
    <row r="68" spans="1:17" ht="10.5" customHeight="1">
      <c r="A68" s="191" t="s">
        <v>18</v>
      </c>
      <c r="B68" s="197">
        <v>118275</v>
      </c>
      <c r="C68" s="197">
        <v>121232</v>
      </c>
      <c r="D68" s="197">
        <v>125656</v>
      </c>
      <c r="E68" s="197">
        <v>127747</v>
      </c>
      <c r="F68" s="197">
        <v>130587</v>
      </c>
      <c r="G68" s="197">
        <v>131604</v>
      </c>
      <c r="H68" s="197">
        <v>131030</v>
      </c>
      <c r="I68" s="197">
        <v>132590</v>
      </c>
      <c r="J68" s="197">
        <v>133042</v>
      </c>
      <c r="K68" s="197">
        <v>133010</v>
      </c>
      <c r="L68" s="197">
        <v>133309</v>
      </c>
      <c r="M68" s="197">
        <v>132799</v>
      </c>
      <c r="N68" s="197">
        <f t="shared" si="0"/>
        <v>-211</v>
      </c>
      <c r="O68" s="456">
        <f t="shared" si="1"/>
        <v>-0.15863468912111767</v>
      </c>
      <c r="Q68" s="472"/>
    </row>
    <row r="69" spans="1:17" ht="10.5" customHeight="1">
      <c r="A69" s="191" t="s">
        <v>19</v>
      </c>
      <c r="B69" s="197">
        <v>77336</v>
      </c>
      <c r="C69" s="197">
        <v>77589</v>
      </c>
      <c r="D69" s="197">
        <v>78288</v>
      </c>
      <c r="E69" s="197">
        <v>79610</v>
      </c>
      <c r="F69" s="197">
        <v>80487</v>
      </c>
      <c r="G69" s="197">
        <v>81089</v>
      </c>
      <c r="H69" s="197">
        <v>81280</v>
      </c>
      <c r="I69" s="197">
        <v>81944</v>
      </c>
      <c r="J69" s="197">
        <v>82307</v>
      </c>
      <c r="K69" s="197">
        <v>82275</v>
      </c>
      <c r="L69" s="197">
        <v>83024</v>
      </c>
      <c r="M69" s="197">
        <v>83980</v>
      </c>
      <c r="N69" s="197">
        <f t="shared" si="0"/>
        <v>1705</v>
      </c>
      <c r="O69" s="456">
        <f t="shared" si="1"/>
        <v>2.0723184442418718</v>
      </c>
      <c r="Q69" s="472"/>
    </row>
    <row r="70" spans="1:17" ht="10.5" customHeight="1">
      <c r="A70" s="191" t="s">
        <v>20</v>
      </c>
      <c r="B70" s="197">
        <v>24166</v>
      </c>
      <c r="C70" s="197">
        <v>24260</v>
      </c>
      <c r="D70" s="197">
        <v>24249</v>
      </c>
      <c r="E70" s="197">
        <v>24303</v>
      </c>
      <c r="F70" s="197">
        <v>24467</v>
      </c>
      <c r="G70" s="197">
        <v>24408</v>
      </c>
      <c r="H70" s="197">
        <v>24454</v>
      </c>
      <c r="I70" s="197">
        <v>24619</v>
      </c>
      <c r="J70" s="197">
        <v>24871</v>
      </c>
      <c r="K70" s="197">
        <v>25012</v>
      </c>
      <c r="L70" s="197">
        <v>25184</v>
      </c>
      <c r="M70" s="197">
        <v>25332</v>
      </c>
      <c r="N70" s="197">
        <f t="shared" si="0"/>
        <v>320</v>
      </c>
      <c r="O70" s="456">
        <f t="shared" si="1"/>
        <v>1.2793858947705017</v>
      </c>
      <c r="Q70" s="472"/>
    </row>
    <row r="71" spans="1:17" ht="10.5" customHeight="1">
      <c r="A71" s="191" t="s">
        <v>40</v>
      </c>
      <c r="B71" s="197">
        <v>50163</v>
      </c>
      <c r="C71" s="197">
        <v>50749</v>
      </c>
      <c r="D71" s="197">
        <v>51515</v>
      </c>
      <c r="E71" s="197">
        <v>51871</v>
      </c>
      <c r="F71" s="197">
        <v>52592</v>
      </c>
      <c r="G71" s="197">
        <v>53318</v>
      </c>
      <c r="H71" s="197">
        <v>54022</v>
      </c>
      <c r="I71" s="197">
        <v>54311</v>
      </c>
      <c r="J71" s="197">
        <v>55216</v>
      </c>
      <c r="K71" s="197">
        <v>56303</v>
      </c>
      <c r="L71" s="197">
        <v>56660</v>
      </c>
      <c r="M71" s="197">
        <v>57712</v>
      </c>
      <c r="N71" s="197">
        <f t="shared" si="0"/>
        <v>1409</v>
      </c>
      <c r="O71" s="456">
        <f t="shared" si="1"/>
        <v>2.5025309486172986</v>
      </c>
      <c r="Q71" s="472"/>
    </row>
    <row r="72" spans="1:17" ht="10.5" customHeight="1">
      <c r="A72" s="191" t="s">
        <v>41</v>
      </c>
      <c r="B72" s="197">
        <v>38957</v>
      </c>
      <c r="C72" s="197">
        <v>39077</v>
      </c>
      <c r="D72" s="197">
        <v>39494</v>
      </c>
      <c r="E72" s="197">
        <v>40037</v>
      </c>
      <c r="F72" s="197">
        <v>40535</v>
      </c>
      <c r="G72" s="197">
        <v>40841</v>
      </c>
      <c r="H72" s="197">
        <v>41077</v>
      </c>
      <c r="I72" s="197">
        <v>41207</v>
      </c>
      <c r="J72" s="197">
        <v>41217</v>
      </c>
      <c r="K72" s="197">
        <v>41580</v>
      </c>
      <c r="L72" s="197">
        <v>41824</v>
      </c>
      <c r="M72" s="197">
        <v>42119</v>
      </c>
      <c r="N72" s="197">
        <f t="shared" si="0"/>
        <v>539</v>
      </c>
      <c r="O72" s="456">
        <f t="shared" si="1"/>
        <v>1.2962962962963065</v>
      </c>
      <c r="Q72" s="472"/>
    </row>
    <row r="73" spans="1:17" ht="12.75" customHeight="1">
      <c r="A73" s="194" t="s">
        <v>21</v>
      </c>
      <c r="B73" s="199">
        <v>1068532</v>
      </c>
      <c r="C73" s="199">
        <v>1089538</v>
      </c>
      <c r="D73" s="199">
        <v>1119088</v>
      </c>
      <c r="E73" s="199">
        <v>1138854</v>
      </c>
      <c r="F73" s="199">
        <v>1154635</v>
      </c>
      <c r="G73" s="199">
        <v>1163486</v>
      </c>
      <c r="H73" s="199">
        <v>1175173</v>
      </c>
      <c r="I73" s="199">
        <v>1187890</v>
      </c>
      <c r="J73" s="199">
        <v>1191604</v>
      </c>
      <c r="K73" s="199">
        <v>1198726</v>
      </c>
      <c r="L73" s="199">
        <v>1208542</v>
      </c>
      <c r="M73" s="199">
        <v>1218255</v>
      </c>
      <c r="N73" s="199">
        <f t="shared" si="0"/>
        <v>19529</v>
      </c>
      <c r="O73" s="457">
        <f t="shared" si="1"/>
        <v>1.6291462769640441</v>
      </c>
      <c r="Q73" s="472"/>
    </row>
    <row r="74" spans="1:17" ht="10.5" customHeight="1">
      <c r="A74" s="192" t="s">
        <v>99</v>
      </c>
      <c r="B74" s="201"/>
      <c r="C74" s="201"/>
      <c r="D74" s="201"/>
      <c r="E74" s="201"/>
      <c r="F74" s="201"/>
      <c r="G74" s="201"/>
      <c r="H74" s="201"/>
      <c r="I74" s="201"/>
      <c r="J74" s="380"/>
      <c r="K74" s="380"/>
      <c r="L74" s="380"/>
      <c r="M74" s="380"/>
      <c r="N74" s="380"/>
      <c r="O74" s="458"/>
    </row>
    <row r="75" spans="1:17" ht="10.5" customHeight="1">
      <c r="A75" s="193" t="s">
        <v>86</v>
      </c>
      <c r="B75" s="197">
        <v>1731174</v>
      </c>
      <c r="C75" s="197">
        <v>1744862</v>
      </c>
      <c r="D75" s="197">
        <v>1764773</v>
      </c>
      <c r="E75" s="197">
        <v>1781904</v>
      </c>
      <c r="F75" s="197">
        <v>1793377</v>
      </c>
      <c r="G75" s="197">
        <v>1802719</v>
      </c>
      <c r="H75" s="197">
        <v>1813282</v>
      </c>
      <c r="I75" s="197">
        <v>1824136</v>
      </c>
      <c r="J75" s="197">
        <v>1836030</v>
      </c>
      <c r="K75" s="183">
        <v>1847486</v>
      </c>
      <c r="L75" s="183">
        <v>1857986</v>
      </c>
      <c r="M75" s="183">
        <v>1869730</v>
      </c>
      <c r="N75" s="197">
        <f t="shared" ref="N75:N82" si="2">M75-K75</f>
        <v>22244</v>
      </c>
      <c r="O75" s="456">
        <f t="shared" ref="O75:O82" si="3">((M75/K75)-1)*100</f>
        <v>1.2040145365106891</v>
      </c>
    </row>
    <row r="76" spans="1:17" ht="10.5" customHeight="1">
      <c r="A76" s="193" t="s">
        <v>87</v>
      </c>
      <c r="B76" s="197">
        <v>1068838</v>
      </c>
      <c r="C76" s="197">
        <v>1076924</v>
      </c>
      <c r="D76" s="197">
        <v>1086446</v>
      </c>
      <c r="E76" s="197">
        <v>1094751</v>
      </c>
      <c r="F76" s="197">
        <v>1101280</v>
      </c>
      <c r="G76" s="197">
        <v>1107266</v>
      </c>
      <c r="H76" s="197">
        <v>1114299</v>
      </c>
      <c r="I76" s="197">
        <v>1121693</v>
      </c>
      <c r="J76" s="197">
        <v>1129849</v>
      </c>
      <c r="K76" s="183">
        <v>1138489</v>
      </c>
      <c r="L76" s="183">
        <v>1146175</v>
      </c>
      <c r="M76" s="183">
        <v>1155843</v>
      </c>
      <c r="N76" s="197">
        <f t="shared" si="2"/>
        <v>17354</v>
      </c>
      <c r="O76" s="456">
        <f t="shared" si="3"/>
        <v>1.5243010692242098</v>
      </c>
    </row>
    <row r="77" spans="1:17" ht="10.5" customHeight="1">
      <c r="A77" s="318" t="s">
        <v>96</v>
      </c>
      <c r="B77" s="319">
        <v>588743</v>
      </c>
      <c r="C77" s="319">
        <v>593455</v>
      </c>
      <c r="D77" s="319">
        <v>598944</v>
      </c>
      <c r="E77" s="319">
        <v>604097</v>
      </c>
      <c r="F77" s="319">
        <v>608736</v>
      </c>
      <c r="G77" s="319">
        <v>612613</v>
      </c>
      <c r="H77" s="319">
        <v>617330</v>
      </c>
      <c r="I77" s="319">
        <v>622234</v>
      </c>
      <c r="J77" s="319">
        <v>627247</v>
      </c>
      <c r="K77" s="477">
        <v>632134</v>
      </c>
      <c r="L77" s="477">
        <v>637441</v>
      </c>
      <c r="M77" s="477">
        <v>643766</v>
      </c>
      <c r="N77" s="319">
        <f t="shared" si="2"/>
        <v>11632</v>
      </c>
      <c r="O77" s="459">
        <f t="shared" si="3"/>
        <v>1.8401161778989872</v>
      </c>
    </row>
    <row r="78" spans="1:17" ht="10.5" customHeight="1">
      <c r="A78" s="318" t="s">
        <v>97</v>
      </c>
      <c r="B78" s="319">
        <v>480095</v>
      </c>
      <c r="C78" s="319">
        <v>483469</v>
      </c>
      <c r="D78" s="319">
        <v>487502</v>
      </c>
      <c r="E78" s="319">
        <v>490654</v>
      </c>
      <c r="F78" s="319">
        <v>492544</v>
      </c>
      <c r="G78" s="319">
        <v>494653</v>
      </c>
      <c r="H78" s="319">
        <v>496969</v>
      </c>
      <c r="I78" s="319">
        <v>499459</v>
      </c>
      <c r="J78" s="319">
        <v>502602</v>
      </c>
      <c r="K78" s="477">
        <v>506355</v>
      </c>
      <c r="L78" s="477">
        <v>508734</v>
      </c>
      <c r="M78" s="477">
        <v>512077</v>
      </c>
      <c r="N78" s="319">
        <f t="shared" si="2"/>
        <v>5722</v>
      </c>
      <c r="O78" s="459">
        <f t="shared" si="3"/>
        <v>1.1300372268467695</v>
      </c>
    </row>
    <row r="79" spans="1:17" ht="10.5" customHeight="1">
      <c r="A79" s="193" t="s">
        <v>89</v>
      </c>
      <c r="B79" s="197">
        <v>1155290</v>
      </c>
      <c r="C79" s="197">
        <v>1159366</v>
      </c>
      <c r="D79" s="197">
        <v>1164967</v>
      </c>
      <c r="E79" s="197">
        <v>1169990</v>
      </c>
      <c r="F79" s="197">
        <v>1173019</v>
      </c>
      <c r="G79" s="197">
        <v>1175508</v>
      </c>
      <c r="H79" s="197">
        <v>1178996</v>
      </c>
      <c r="I79" s="197">
        <v>1181828</v>
      </c>
      <c r="J79" s="197">
        <v>1186532</v>
      </c>
      <c r="K79" s="183">
        <v>1191059</v>
      </c>
      <c r="L79" s="183">
        <v>1195796</v>
      </c>
      <c r="M79" s="183">
        <v>1200945</v>
      </c>
      <c r="N79" s="197">
        <f t="shared" si="2"/>
        <v>9886</v>
      </c>
      <c r="O79" s="456">
        <f t="shared" si="3"/>
        <v>0.83001765655605908</v>
      </c>
    </row>
    <row r="80" spans="1:17" ht="10.5" customHeight="1">
      <c r="A80" s="193" t="s">
        <v>90</v>
      </c>
      <c r="B80" s="197">
        <v>1420415</v>
      </c>
      <c r="C80" s="197">
        <v>1432326</v>
      </c>
      <c r="D80" s="197">
        <v>1445831</v>
      </c>
      <c r="E80" s="197">
        <v>1454716</v>
      </c>
      <c r="F80" s="197">
        <v>1460944</v>
      </c>
      <c r="G80" s="197">
        <v>1468932</v>
      </c>
      <c r="H80" s="197">
        <v>1477346</v>
      </c>
      <c r="I80" s="197">
        <v>1486722</v>
      </c>
      <c r="J80" s="197">
        <v>1496187</v>
      </c>
      <c r="K80" s="183">
        <v>1505053</v>
      </c>
      <c r="L80" s="183">
        <v>1515064</v>
      </c>
      <c r="M80" s="183">
        <v>1525255</v>
      </c>
      <c r="N80" s="197">
        <f t="shared" si="2"/>
        <v>20202</v>
      </c>
      <c r="O80" s="456">
        <f t="shared" si="3"/>
        <v>1.3422783117936765</v>
      </c>
    </row>
    <row r="81" spans="1:15" ht="10.5" customHeight="1">
      <c r="A81" s="193" t="s">
        <v>93</v>
      </c>
      <c r="B81" s="197">
        <v>833160</v>
      </c>
      <c r="C81" s="197">
        <v>838505</v>
      </c>
      <c r="D81" s="197">
        <v>844621</v>
      </c>
      <c r="E81" s="197">
        <v>849404</v>
      </c>
      <c r="F81" s="197">
        <v>853239</v>
      </c>
      <c r="G81" s="197">
        <v>856280</v>
      </c>
      <c r="H81" s="197">
        <v>860204</v>
      </c>
      <c r="I81" s="197">
        <v>863425</v>
      </c>
      <c r="J81" s="197">
        <v>867413</v>
      </c>
      <c r="K81" s="183">
        <v>870880</v>
      </c>
      <c r="L81" s="183">
        <v>874048</v>
      </c>
      <c r="M81" s="183">
        <v>877370</v>
      </c>
      <c r="N81" s="197">
        <f t="shared" si="2"/>
        <v>6490</v>
      </c>
      <c r="O81" s="456">
        <f t="shared" si="3"/>
        <v>0.74522322248760098</v>
      </c>
    </row>
    <row r="82" spans="1:15" ht="12.75" customHeight="1">
      <c r="A82" s="194" t="s">
        <v>38</v>
      </c>
      <c r="B82" s="199">
        <v>6208877</v>
      </c>
      <c r="C82" s="199">
        <v>6251983</v>
      </c>
      <c r="D82" s="199">
        <v>6306638</v>
      </c>
      <c r="E82" s="199">
        <v>6350765</v>
      </c>
      <c r="F82" s="199">
        <v>6381859</v>
      </c>
      <c r="G82" s="199">
        <v>6410705</v>
      </c>
      <c r="H82" s="199">
        <v>6444127</v>
      </c>
      <c r="I82" s="199">
        <v>6477804</v>
      </c>
      <c r="J82" s="199">
        <v>6516011</v>
      </c>
      <c r="K82" s="199">
        <v>6552967</v>
      </c>
      <c r="L82" s="185">
        <v>6589069</v>
      </c>
      <c r="M82" s="185">
        <v>6629143</v>
      </c>
      <c r="N82" s="199">
        <f t="shared" si="2"/>
        <v>76176</v>
      </c>
      <c r="O82" s="457">
        <f t="shared" si="3"/>
        <v>1.1624657960279672</v>
      </c>
    </row>
    <row r="83" spans="1:15" ht="10.5" customHeight="1">
      <c r="A83" s="192" t="s">
        <v>100</v>
      </c>
      <c r="B83" s="197"/>
      <c r="C83" s="197"/>
      <c r="D83" s="197"/>
      <c r="E83" s="197"/>
      <c r="F83" s="197"/>
      <c r="G83" s="197"/>
      <c r="H83" s="197"/>
      <c r="I83" s="197"/>
      <c r="J83" s="197"/>
      <c r="K83" s="197"/>
      <c r="L83" s="183"/>
      <c r="M83" s="183"/>
      <c r="N83" s="197"/>
      <c r="O83" s="456"/>
    </row>
    <row r="84" spans="1:15" ht="22.5" customHeight="1">
      <c r="A84" s="193" t="s">
        <v>88</v>
      </c>
      <c r="B84" s="197">
        <v>375645</v>
      </c>
      <c r="C84" s="197">
        <v>379515</v>
      </c>
      <c r="D84" s="197">
        <v>382866</v>
      </c>
      <c r="E84" s="197">
        <v>385990</v>
      </c>
      <c r="F84" s="197">
        <v>388526</v>
      </c>
      <c r="G84" s="197">
        <v>390966</v>
      </c>
      <c r="H84" s="197">
        <v>393700</v>
      </c>
      <c r="I84" s="197">
        <v>396840</v>
      </c>
      <c r="J84" s="197">
        <v>399123</v>
      </c>
      <c r="K84" s="183">
        <v>401106</v>
      </c>
      <c r="L84" s="183">
        <v>403599</v>
      </c>
      <c r="M84" s="183">
        <v>406019</v>
      </c>
      <c r="N84" s="197">
        <f t="shared" ref="N84:N91" si="4">M84-K84</f>
        <v>4913</v>
      </c>
      <c r="O84" s="456">
        <f t="shared" ref="O84:O91" si="5">((M84/K84)-1)*100</f>
        <v>1.2248632531051573</v>
      </c>
    </row>
    <row r="85" spans="1:15" ht="11.25" customHeight="1">
      <c r="A85" s="318" t="s">
        <v>98</v>
      </c>
      <c r="B85" s="319">
        <v>375645</v>
      </c>
      <c r="C85" s="319">
        <v>379515</v>
      </c>
      <c r="D85" s="319">
        <v>382866</v>
      </c>
      <c r="E85" s="319">
        <v>385990</v>
      </c>
      <c r="F85" s="319">
        <v>388526</v>
      </c>
      <c r="G85" s="319">
        <v>390966</v>
      </c>
      <c r="H85" s="319">
        <v>393700</v>
      </c>
      <c r="I85" s="319">
        <v>396840</v>
      </c>
      <c r="J85" s="319">
        <v>399123</v>
      </c>
      <c r="K85" s="477">
        <v>401106</v>
      </c>
      <c r="L85" s="477">
        <v>403599</v>
      </c>
      <c r="M85" s="477">
        <v>406019</v>
      </c>
      <c r="N85" s="319">
        <f t="shared" si="4"/>
        <v>4913</v>
      </c>
      <c r="O85" s="459">
        <f t="shared" si="5"/>
        <v>1.2248632531051573</v>
      </c>
    </row>
    <row r="86" spans="1:15" ht="11.25" customHeight="1">
      <c r="A86" s="193" t="s">
        <v>91</v>
      </c>
      <c r="B86" s="197">
        <v>1304436</v>
      </c>
      <c r="C86" s="197">
        <v>1309880</v>
      </c>
      <c r="D86" s="197">
        <v>1317284</v>
      </c>
      <c r="E86" s="197">
        <v>1323196</v>
      </c>
      <c r="F86" s="197">
        <v>1328760</v>
      </c>
      <c r="G86" s="197">
        <v>1332042</v>
      </c>
      <c r="H86" s="197">
        <v>1335360</v>
      </c>
      <c r="I86" s="197">
        <v>1337157</v>
      </c>
      <c r="J86" s="197">
        <v>1339562</v>
      </c>
      <c r="K86" s="183">
        <v>1341645</v>
      </c>
      <c r="L86" s="183">
        <v>1344241</v>
      </c>
      <c r="M86" s="183">
        <v>1346840</v>
      </c>
      <c r="N86" s="197">
        <f t="shared" si="4"/>
        <v>5195</v>
      </c>
      <c r="O86" s="456">
        <f t="shared" si="5"/>
        <v>0.38721122204457004</v>
      </c>
    </row>
    <row r="87" spans="1:15" ht="22.5" customHeight="1">
      <c r="A87" s="193" t="s">
        <v>92</v>
      </c>
      <c r="B87" s="197">
        <v>1060035</v>
      </c>
      <c r="C87" s="197">
        <v>1067685</v>
      </c>
      <c r="D87" s="197">
        <v>1077203</v>
      </c>
      <c r="E87" s="197">
        <v>1083400</v>
      </c>
      <c r="F87" s="197">
        <v>1087729</v>
      </c>
      <c r="G87" s="197">
        <v>1091734</v>
      </c>
      <c r="H87" s="197">
        <v>1094791</v>
      </c>
      <c r="I87" s="197">
        <v>1098688</v>
      </c>
      <c r="J87" s="197">
        <v>1102531</v>
      </c>
      <c r="K87" s="183">
        <v>1105326</v>
      </c>
      <c r="L87" s="183">
        <v>1106992</v>
      </c>
      <c r="M87" s="183">
        <v>1109800</v>
      </c>
      <c r="N87" s="197">
        <f t="shared" si="4"/>
        <v>4474</v>
      </c>
      <c r="O87" s="456">
        <f t="shared" si="5"/>
        <v>0.40476746226905114</v>
      </c>
    </row>
    <row r="88" spans="1:15" ht="11.25" customHeight="1">
      <c r="A88" s="193" t="s">
        <v>94</v>
      </c>
      <c r="B88" s="197">
        <v>266950</v>
      </c>
      <c r="C88" s="197">
        <v>269023</v>
      </c>
      <c r="D88" s="197">
        <v>271352</v>
      </c>
      <c r="E88" s="197">
        <v>273638</v>
      </c>
      <c r="F88" s="197">
        <v>275594</v>
      </c>
      <c r="G88" s="197">
        <v>276846</v>
      </c>
      <c r="H88" s="197">
        <v>278748</v>
      </c>
      <c r="I88" s="197">
        <v>280327</v>
      </c>
      <c r="J88" s="197">
        <v>281972</v>
      </c>
      <c r="K88" s="183">
        <v>283227</v>
      </c>
      <c r="L88" s="183">
        <v>284638</v>
      </c>
      <c r="M88" s="183">
        <v>286752</v>
      </c>
      <c r="N88" s="197">
        <f t="shared" si="4"/>
        <v>3525</v>
      </c>
      <c r="O88" s="456">
        <f t="shared" si="5"/>
        <v>1.244584732387799</v>
      </c>
    </row>
    <row r="89" spans="1:15" ht="11.25" customHeight="1">
      <c r="A89" s="193" t="s">
        <v>95</v>
      </c>
      <c r="B89" s="197">
        <v>468605</v>
      </c>
      <c r="C89" s="197">
        <v>472281</v>
      </c>
      <c r="D89" s="197">
        <v>476835</v>
      </c>
      <c r="E89" s="197">
        <v>480105</v>
      </c>
      <c r="F89" s="197">
        <v>482451</v>
      </c>
      <c r="G89" s="197">
        <v>484737</v>
      </c>
      <c r="H89" s="197">
        <v>487145</v>
      </c>
      <c r="I89" s="197">
        <v>489204</v>
      </c>
      <c r="J89" s="197">
        <v>491285</v>
      </c>
      <c r="K89" s="183">
        <v>493073</v>
      </c>
      <c r="L89" s="183">
        <v>494325</v>
      </c>
      <c r="M89" s="183">
        <v>495832</v>
      </c>
      <c r="N89" s="197">
        <f t="shared" si="4"/>
        <v>2759</v>
      </c>
      <c r="O89" s="456">
        <f t="shared" si="5"/>
        <v>0.55955203387734187</v>
      </c>
    </row>
    <row r="90" spans="1:15" ht="12.75" customHeight="1">
      <c r="A90" s="194" t="s">
        <v>39</v>
      </c>
      <c r="B90" s="199">
        <v>3475671</v>
      </c>
      <c r="C90" s="199">
        <v>3498384</v>
      </c>
      <c r="D90" s="199">
        <v>3525540</v>
      </c>
      <c r="E90" s="199">
        <v>3546329</v>
      </c>
      <c r="F90" s="199">
        <v>3563060</v>
      </c>
      <c r="G90" s="199">
        <v>3576325</v>
      </c>
      <c r="H90" s="199">
        <v>3589744</v>
      </c>
      <c r="I90" s="199">
        <v>3602216</v>
      </c>
      <c r="J90" s="199">
        <v>4013596</v>
      </c>
      <c r="K90" s="199">
        <v>3624377</v>
      </c>
      <c r="L90" s="199">
        <v>3633795</v>
      </c>
      <c r="M90" s="199">
        <v>3645243</v>
      </c>
      <c r="N90" s="199">
        <f t="shared" si="4"/>
        <v>20866</v>
      </c>
      <c r="O90" s="457">
        <f t="shared" si="5"/>
        <v>0.57571273628542752</v>
      </c>
    </row>
    <row r="91" spans="1:15" ht="15" customHeight="1">
      <c r="A91" s="195" t="s">
        <v>71</v>
      </c>
      <c r="B91" s="202">
        <v>10753080</v>
      </c>
      <c r="C91" s="202">
        <v>10839905</v>
      </c>
      <c r="D91" s="202">
        <v>10951266</v>
      </c>
      <c r="E91" s="202">
        <v>11035948</v>
      </c>
      <c r="F91" s="202">
        <v>11099554</v>
      </c>
      <c r="G91" s="202">
        <v>11150516</v>
      </c>
      <c r="H91" s="202">
        <v>11209044</v>
      </c>
      <c r="I91" s="202">
        <v>11267910</v>
      </c>
      <c r="J91" s="202">
        <v>11322088</v>
      </c>
      <c r="K91" s="202">
        <v>11376070</v>
      </c>
      <c r="L91" s="202">
        <v>11431406</v>
      </c>
      <c r="M91" s="202">
        <v>11492641</v>
      </c>
      <c r="N91" s="202">
        <f t="shared" si="4"/>
        <v>116571</v>
      </c>
      <c r="O91" s="460">
        <f t="shared" si="5"/>
        <v>1.0247036102977614</v>
      </c>
    </row>
    <row r="92" spans="1:15" ht="6" customHeight="1">
      <c r="A92" s="8"/>
      <c r="B92" s="52"/>
      <c r="C92" s="52"/>
      <c r="D92" s="52"/>
      <c r="E92" s="52"/>
      <c r="F92" s="52"/>
      <c r="G92" s="52"/>
      <c r="H92" s="52"/>
      <c r="I92" s="52"/>
      <c r="J92" s="52"/>
      <c r="K92" s="315"/>
      <c r="L92" s="316"/>
      <c r="M92" s="10"/>
    </row>
    <row r="93" spans="1:15" s="84" customFormat="1" ht="11.25">
      <c r="A93" s="70" t="s">
        <v>160</v>
      </c>
      <c r="B93" s="70"/>
      <c r="C93" s="70"/>
      <c r="D93" s="70"/>
      <c r="E93" s="70"/>
      <c r="F93" s="70"/>
      <c r="G93" s="70"/>
      <c r="H93" s="70"/>
      <c r="I93" s="70"/>
      <c r="J93" s="70"/>
      <c r="K93" s="51"/>
      <c r="L93" s="51"/>
      <c r="M93" s="10"/>
    </row>
    <row r="94" spans="1:15">
      <c r="A94" s="10"/>
      <c r="B94" s="10"/>
      <c r="C94" s="10"/>
      <c r="D94" s="10"/>
      <c r="E94" s="10"/>
      <c r="F94" s="10"/>
      <c r="G94" s="10"/>
      <c r="H94" s="10"/>
      <c r="I94" s="10"/>
      <c r="J94" s="10"/>
      <c r="K94" s="52"/>
      <c r="L94" s="52"/>
      <c r="M94" s="11"/>
    </row>
    <row r="95" spans="1:15">
      <c r="A95" s="10"/>
      <c r="B95" s="10"/>
      <c r="C95" s="10"/>
      <c r="D95" s="10"/>
      <c r="E95" s="10"/>
      <c r="F95" s="10"/>
      <c r="G95" s="10"/>
      <c r="H95" s="10"/>
      <c r="I95" s="10"/>
      <c r="J95" s="10"/>
      <c r="K95" s="70"/>
      <c r="L95" s="70"/>
      <c r="M95" s="84"/>
    </row>
    <row r="96" spans="1:15">
      <c r="A96" s="10"/>
      <c r="B96" s="10"/>
      <c r="C96" s="10"/>
      <c r="D96" s="10"/>
      <c r="E96" s="10"/>
      <c r="F96" s="10"/>
      <c r="G96" s="10"/>
      <c r="H96" s="10"/>
      <c r="I96" s="10"/>
      <c r="J96" s="10"/>
      <c r="K96" s="10"/>
      <c r="L96" s="10"/>
    </row>
    <row r="97" spans="1:14">
      <c r="A97" s="10"/>
      <c r="B97" s="10"/>
      <c r="C97" s="10"/>
      <c r="D97" s="10"/>
      <c r="E97" s="10"/>
      <c r="F97" s="10"/>
      <c r="G97" s="10"/>
      <c r="H97" s="10"/>
      <c r="I97" s="10"/>
      <c r="J97" s="10"/>
      <c r="K97" s="10"/>
      <c r="L97" s="10"/>
      <c r="M97" s="10"/>
    </row>
    <row r="98" spans="1:14">
      <c r="A98" s="10"/>
      <c r="B98" s="10"/>
      <c r="C98" s="10"/>
      <c r="D98" s="10"/>
      <c r="E98" s="10"/>
      <c r="F98" s="10"/>
      <c r="G98" s="10"/>
      <c r="H98" s="10"/>
      <c r="I98" s="10"/>
      <c r="J98" s="10"/>
      <c r="K98" s="10"/>
      <c r="L98" s="10"/>
      <c r="M98" s="10"/>
    </row>
    <row r="99" spans="1:14">
      <c r="A99" s="10"/>
      <c r="B99" s="10"/>
      <c r="C99" s="10"/>
      <c r="D99" s="10"/>
      <c r="E99" s="10"/>
      <c r="F99" s="10"/>
      <c r="G99" s="10"/>
      <c r="H99" s="10"/>
      <c r="I99" s="10"/>
      <c r="J99" s="10"/>
      <c r="K99" s="10"/>
      <c r="L99" s="10"/>
      <c r="M99" s="10"/>
    </row>
    <row r="100" spans="1:14">
      <c r="A100" s="10"/>
      <c r="B100" s="10"/>
      <c r="C100" s="10"/>
      <c r="D100" s="10"/>
      <c r="E100" s="10"/>
      <c r="F100" s="10"/>
      <c r="G100" s="10"/>
      <c r="H100" s="10"/>
      <c r="I100" s="10"/>
      <c r="J100" s="10"/>
      <c r="K100" s="10"/>
      <c r="L100" s="10"/>
      <c r="M100" s="10"/>
    </row>
    <row r="101" spans="1:14">
      <c r="A101" s="10"/>
      <c r="B101" s="10"/>
      <c r="C101" s="10"/>
      <c r="D101" s="10"/>
      <c r="E101" s="10"/>
      <c r="F101" s="10"/>
      <c r="G101" s="10"/>
      <c r="H101" s="10"/>
      <c r="I101" s="10"/>
      <c r="J101" s="10"/>
      <c r="K101" s="10"/>
      <c r="L101" s="10"/>
      <c r="M101" s="10"/>
    </row>
    <row r="102" spans="1:14">
      <c r="A102" s="10"/>
      <c r="B102" s="10"/>
      <c r="C102" s="10"/>
      <c r="D102" s="10"/>
      <c r="E102" s="10"/>
      <c r="F102" s="10"/>
      <c r="G102" s="10"/>
      <c r="H102" s="10"/>
      <c r="I102" s="10"/>
      <c r="J102" s="10"/>
      <c r="K102" s="10"/>
      <c r="L102" s="10"/>
      <c r="M102" s="10"/>
    </row>
    <row r="103" spans="1:14">
      <c r="A103" s="10"/>
      <c r="B103" s="10"/>
      <c r="C103" s="10"/>
      <c r="D103" s="10"/>
      <c r="E103" s="10"/>
      <c r="F103" s="10"/>
      <c r="G103" s="10"/>
      <c r="H103" s="10"/>
      <c r="I103" s="10"/>
      <c r="J103" s="10"/>
      <c r="K103" s="10"/>
      <c r="L103" s="10"/>
      <c r="M103" s="10"/>
      <c r="N103" s="10"/>
    </row>
    <row r="104" spans="1:14">
      <c r="A104" s="10"/>
      <c r="B104" s="10"/>
      <c r="C104" s="10"/>
      <c r="D104" s="10"/>
      <c r="E104" s="10"/>
      <c r="F104" s="10"/>
      <c r="G104" s="10"/>
      <c r="H104" s="10"/>
      <c r="I104" s="10"/>
      <c r="J104" s="10"/>
      <c r="K104" s="10"/>
      <c r="L104" s="10"/>
      <c r="M104" s="10"/>
      <c r="N104" s="10"/>
    </row>
    <row r="105" spans="1:14">
      <c r="A105" s="10"/>
      <c r="B105" s="10"/>
      <c r="C105" s="10"/>
      <c r="D105" s="10"/>
      <c r="E105" s="10"/>
      <c r="F105" s="10"/>
      <c r="G105" s="10"/>
      <c r="H105" s="10"/>
      <c r="I105" s="10"/>
      <c r="J105" s="10"/>
      <c r="K105" s="10"/>
      <c r="L105" s="10"/>
      <c r="M105" s="10"/>
      <c r="N105" s="10"/>
    </row>
    <row r="106" spans="1:14">
      <c r="A106" s="10"/>
      <c r="B106" s="10"/>
      <c r="C106" s="10"/>
      <c r="D106" s="10"/>
      <c r="E106" s="10"/>
      <c r="F106" s="10"/>
      <c r="G106" s="10"/>
      <c r="H106" s="10"/>
      <c r="I106" s="10"/>
      <c r="J106" s="10"/>
      <c r="K106" s="10"/>
      <c r="L106" s="10"/>
      <c r="M106" s="10"/>
      <c r="N106" s="10"/>
    </row>
    <row r="107" spans="1:14">
      <c r="A107" s="10"/>
      <c r="B107" s="10"/>
      <c r="C107" s="10"/>
      <c r="D107" s="10"/>
      <c r="E107" s="10"/>
      <c r="F107" s="10"/>
      <c r="G107" s="10"/>
      <c r="H107" s="10"/>
      <c r="I107" s="10"/>
      <c r="J107" s="10"/>
      <c r="K107" s="10"/>
      <c r="L107" s="10"/>
      <c r="M107" s="10"/>
      <c r="N107" s="10"/>
    </row>
    <row r="108" spans="1:14">
      <c r="A108" s="10"/>
      <c r="B108" s="10"/>
      <c r="C108" s="10"/>
      <c r="D108" s="10"/>
      <c r="E108" s="10"/>
      <c r="F108" s="10"/>
      <c r="G108" s="10"/>
      <c r="H108" s="10"/>
      <c r="I108" s="10"/>
      <c r="J108" s="10"/>
      <c r="K108" s="10"/>
      <c r="L108" s="10"/>
      <c r="M108" s="10"/>
      <c r="N108" s="10"/>
    </row>
    <row r="109" spans="1:14">
      <c r="A109" s="10"/>
      <c r="B109" s="10"/>
      <c r="C109" s="10"/>
      <c r="D109" s="10"/>
      <c r="E109" s="10"/>
      <c r="F109" s="10"/>
      <c r="G109" s="10"/>
      <c r="H109" s="10"/>
      <c r="I109" s="10"/>
      <c r="J109" s="10"/>
      <c r="K109" s="10"/>
      <c r="L109" s="10"/>
      <c r="M109" s="10"/>
      <c r="N109" s="10"/>
    </row>
    <row r="110" spans="1:14">
      <c r="A110" s="10"/>
      <c r="B110" s="10"/>
      <c r="C110" s="10"/>
      <c r="D110" s="10"/>
      <c r="E110" s="10"/>
      <c r="F110" s="10"/>
      <c r="G110" s="10"/>
      <c r="H110" s="10"/>
      <c r="I110" s="10"/>
      <c r="J110" s="10"/>
      <c r="K110" s="10"/>
      <c r="L110" s="10"/>
      <c r="M110" s="10"/>
      <c r="N110" s="10"/>
    </row>
    <row r="111" spans="1:14">
      <c r="A111" s="10"/>
      <c r="B111" s="10"/>
      <c r="C111" s="10"/>
      <c r="D111" s="10"/>
      <c r="E111" s="10"/>
      <c r="F111" s="10"/>
      <c r="G111" s="10"/>
      <c r="H111" s="10"/>
      <c r="I111" s="10"/>
      <c r="J111" s="10"/>
      <c r="K111" s="10"/>
      <c r="L111" s="10"/>
      <c r="M111" s="10"/>
      <c r="N111" s="10"/>
    </row>
    <row r="112" spans="1:14">
      <c r="A112" s="10"/>
      <c r="B112" s="10"/>
      <c r="C112" s="10"/>
      <c r="D112" s="10"/>
      <c r="E112" s="10"/>
      <c r="F112" s="10"/>
      <c r="G112" s="10"/>
      <c r="H112" s="10"/>
      <c r="I112" s="10"/>
      <c r="J112" s="10"/>
      <c r="K112" s="10"/>
      <c r="L112" s="10"/>
      <c r="M112" s="10"/>
      <c r="N112" s="10"/>
    </row>
    <row r="113" spans="1:14">
      <c r="A113" s="10"/>
      <c r="B113" s="10"/>
      <c r="C113" s="10"/>
      <c r="D113" s="10"/>
      <c r="E113" s="10"/>
      <c r="F113" s="10"/>
      <c r="G113" s="10"/>
      <c r="H113" s="10"/>
      <c r="I113" s="10"/>
      <c r="J113" s="10"/>
      <c r="K113" s="10"/>
      <c r="L113" s="10"/>
      <c r="M113" s="10"/>
      <c r="N113" s="10"/>
    </row>
    <row r="114" spans="1:14">
      <c r="A114" s="10"/>
      <c r="B114" s="10"/>
      <c r="C114" s="10"/>
      <c r="D114" s="10"/>
      <c r="E114" s="10"/>
      <c r="F114" s="10"/>
      <c r="G114" s="10"/>
      <c r="H114" s="10"/>
      <c r="I114" s="10"/>
      <c r="J114" s="10"/>
      <c r="K114" s="10"/>
      <c r="L114" s="10"/>
      <c r="M114" s="10"/>
      <c r="N114" s="10"/>
    </row>
    <row r="115" spans="1:14">
      <c r="A115" s="10"/>
      <c r="B115" s="10"/>
      <c r="C115" s="10"/>
      <c r="D115" s="10"/>
      <c r="E115" s="10"/>
      <c r="F115" s="10"/>
      <c r="G115" s="10"/>
      <c r="H115" s="10"/>
      <c r="I115" s="10"/>
      <c r="J115" s="10"/>
      <c r="K115" s="10"/>
      <c r="L115" s="10"/>
      <c r="M115" s="10"/>
      <c r="N115" s="10"/>
    </row>
    <row r="116" spans="1:14">
      <c r="A116" s="10"/>
      <c r="B116" s="10"/>
      <c r="C116" s="10"/>
      <c r="D116" s="10"/>
      <c r="E116" s="10"/>
      <c r="F116" s="10"/>
      <c r="G116" s="10"/>
      <c r="H116" s="10"/>
      <c r="I116" s="10"/>
      <c r="J116" s="10"/>
      <c r="K116" s="10"/>
      <c r="L116" s="10"/>
      <c r="M116" s="10"/>
      <c r="N116" s="10"/>
    </row>
    <row r="117" spans="1:14">
      <c r="F117" s="10"/>
      <c r="G117" s="10"/>
    </row>
    <row r="118" spans="1:14">
      <c r="F118" s="10"/>
      <c r="G118" s="10"/>
    </row>
    <row r="119" spans="1:14">
      <c r="F119" s="10"/>
      <c r="G119" s="10"/>
    </row>
    <row r="120" spans="1:14">
      <c r="F120" s="10"/>
      <c r="G120" s="10"/>
    </row>
    <row r="121" spans="1:14">
      <c r="F121" s="10"/>
      <c r="G121" s="10"/>
    </row>
    <row r="122" spans="1:14">
      <c r="F122" s="10"/>
      <c r="G122" s="10"/>
    </row>
    <row r="123" spans="1:14">
      <c r="F123" s="10"/>
      <c r="G123" s="10"/>
    </row>
    <row r="124" spans="1:14">
      <c r="F124" s="10"/>
      <c r="G124" s="10"/>
    </row>
  </sheetData>
  <mergeCells count="29">
    <mergeCell ref="A7:A8"/>
    <mergeCell ref="B7:B8"/>
    <mergeCell ref="A51:A52"/>
    <mergeCell ref="D51:D52"/>
    <mergeCell ref="C7:C8"/>
    <mergeCell ref="D7:D8"/>
    <mergeCell ref="I7:I8"/>
    <mergeCell ref="E7:E8"/>
    <mergeCell ref="B51:B52"/>
    <mergeCell ref="C51:C52"/>
    <mergeCell ref="F51:F52"/>
    <mergeCell ref="E51:E52"/>
    <mergeCell ref="F7:F8"/>
    <mergeCell ref="H51:H52"/>
    <mergeCell ref="N51:O51"/>
    <mergeCell ref="J7:J8"/>
    <mergeCell ref="G51:G52"/>
    <mergeCell ref="J51:J52"/>
    <mergeCell ref="I51:I52"/>
    <mergeCell ref="M51:M52"/>
    <mergeCell ref="N7:N8"/>
    <mergeCell ref="K51:K52"/>
    <mergeCell ref="O7:O8"/>
    <mergeCell ref="L51:L52"/>
    <mergeCell ref="K7:K8"/>
    <mergeCell ref="L7:L8"/>
    <mergeCell ref="G7:G8"/>
    <mergeCell ref="M7:M8"/>
    <mergeCell ref="H7:H8"/>
  </mergeCells>
  <phoneticPr fontId="6" type="noConversion"/>
  <hyperlinks>
    <hyperlink ref="O1" location="F!A1" display="Retour au menu"/>
  </hyperlinks>
  <pageMargins left="0.7" right="0.7" top="0.75" bottom="0.75" header="0.3" footer="0.3"/>
  <pageSetup paperSize="9" scale="83"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4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topLeftCell="A15" zoomScaleNormal="100" zoomScaleSheetLayoutView="80" workbookViewId="0">
      <selection activeCell="B3" sqref="B3:H6"/>
    </sheetView>
  </sheetViews>
  <sheetFormatPr baseColWidth="10" defaultColWidth="10.28515625" defaultRowHeight="11.25"/>
  <cols>
    <col min="1" max="1" width="22.85546875" style="5" customWidth="1"/>
    <col min="2" max="10" width="12.28515625" style="5" customWidth="1"/>
    <col min="11" max="16384" width="10.28515625" style="5"/>
  </cols>
  <sheetData>
    <row r="1" spans="1:10" ht="23.25">
      <c r="A1" s="71" t="s">
        <v>109</v>
      </c>
      <c r="J1" s="332" t="s">
        <v>107</v>
      </c>
    </row>
    <row r="2" spans="1:10" ht="3" customHeight="1"/>
    <row r="3" spans="1:10" s="81" customFormat="1" ht="15.75" customHeight="1">
      <c r="A3" s="82" t="s">
        <v>120</v>
      </c>
    </row>
    <row r="4" spans="1:10" s="81" customFormat="1" ht="4.5" customHeight="1">
      <c r="A4" s="82"/>
    </row>
    <row r="5" spans="1:10" ht="19.5" customHeight="1">
      <c r="A5" s="122" t="s">
        <v>214</v>
      </c>
      <c r="B5" s="133"/>
      <c r="C5" s="133"/>
      <c r="D5" s="133"/>
      <c r="E5" s="133"/>
      <c r="F5" s="133"/>
      <c r="G5" s="133"/>
      <c r="H5" s="133"/>
      <c r="I5" s="133"/>
      <c r="J5" s="122"/>
    </row>
    <row r="6" spans="1:10" ht="4.5" customHeight="1">
      <c r="A6" s="6"/>
      <c r="J6" s="6"/>
    </row>
    <row r="7" spans="1:10" ht="12.75" customHeight="1">
      <c r="A7" s="614" t="s">
        <v>59</v>
      </c>
      <c r="B7" s="616" t="s">
        <v>73</v>
      </c>
      <c r="C7" s="616"/>
      <c r="D7" s="616" t="s">
        <v>103</v>
      </c>
      <c r="E7" s="616"/>
      <c r="F7" s="616"/>
      <c r="G7" s="616"/>
      <c r="H7" s="616"/>
      <c r="I7" s="616"/>
      <c r="J7" s="612" t="s">
        <v>8</v>
      </c>
    </row>
    <row r="8" spans="1:10" ht="22.5">
      <c r="A8" s="615"/>
      <c r="B8" s="287" t="s">
        <v>6</v>
      </c>
      <c r="C8" s="287" t="s">
        <v>7</v>
      </c>
      <c r="D8" s="287" t="s">
        <v>125</v>
      </c>
      <c r="E8" s="287" t="s">
        <v>31</v>
      </c>
      <c r="F8" s="282" t="s">
        <v>25</v>
      </c>
      <c r="G8" s="287" t="s">
        <v>123</v>
      </c>
      <c r="H8" s="282" t="s">
        <v>26</v>
      </c>
      <c r="I8" s="282" t="s">
        <v>29</v>
      </c>
      <c r="J8" s="613"/>
    </row>
    <row r="9" spans="1:10" ht="12" customHeight="1">
      <c r="A9" s="214" t="s">
        <v>9</v>
      </c>
      <c r="B9" s="211">
        <v>9046</v>
      </c>
      <c r="C9" s="211">
        <v>2115</v>
      </c>
      <c r="D9" s="210">
        <v>301</v>
      </c>
      <c r="E9" s="210">
        <v>5446</v>
      </c>
      <c r="F9" s="210">
        <v>2556</v>
      </c>
      <c r="G9" s="210">
        <v>1976</v>
      </c>
      <c r="H9" s="210">
        <v>800</v>
      </c>
      <c r="I9" s="210">
        <v>82</v>
      </c>
      <c r="J9" s="331">
        <f>SUM(B9:C9)</f>
        <v>11161</v>
      </c>
    </row>
    <row r="10" spans="1:10" ht="12" customHeight="1">
      <c r="A10" s="214" t="s">
        <v>10</v>
      </c>
      <c r="B10" s="211">
        <v>2131</v>
      </c>
      <c r="C10" s="211">
        <v>1159</v>
      </c>
      <c r="D10" s="210">
        <v>72</v>
      </c>
      <c r="E10" s="210">
        <v>585</v>
      </c>
      <c r="F10" s="210">
        <v>723</v>
      </c>
      <c r="G10" s="210">
        <v>1739</v>
      </c>
      <c r="H10" s="210">
        <v>156</v>
      </c>
      <c r="I10" s="210">
        <v>15</v>
      </c>
      <c r="J10" s="211">
        <f t="shared" ref="J10:J31" si="0">SUM(B10:C10)</f>
        <v>3290</v>
      </c>
    </row>
    <row r="11" spans="1:10" ht="12" customHeight="1">
      <c r="A11" s="214" t="s">
        <v>23</v>
      </c>
      <c r="B11" s="211">
        <v>1716</v>
      </c>
      <c r="C11" s="211">
        <v>569</v>
      </c>
      <c r="D11" s="210">
        <v>50</v>
      </c>
      <c r="E11" s="210">
        <v>823</v>
      </c>
      <c r="F11" s="210">
        <v>555</v>
      </c>
      <c r="G11" s="210">
        <v>673</v>
      </c>
      <c r="H11" s="210">
        <v>170</v>
      </c>
      <c r="I11" s="210">
        <v>14</v>
      </c>
      <c r="J11" s="211">
        <f t="shared" si="0"/>
        <v>2285</v>
      </c>
    </row>
    <row r="12" spans="1:10" ht="12" customHeight="1">
      <c r="A12" s="214" t="s">
        <v>11</v>
      </c>
      <c r="B12" s="211">
        <v>11682</v>
      </c>
      <c r="C12" s="211">
        <v>3988</v>
      </c>
      <c r="D12" s="210">
        <v>392</v>
      </c>
      <c r="E12" s="210">
        <v>4859</v>
      </c>
      <c r="F12" s="210">
        <v>4246</v>
      </c>
      <c r="G12" s="210">
        <v>5224</v>
      </c>
      <c r="H12" s="210">
        <v>852</v>
      </c>
      <c r="I12" s="210">
        <v>97</v>
      </c>
      <c r="J12" s="211">
        <f t="shared" si="0"/>
        <v>15670</v>
      </c>
    </row>
    <row r="13" spans="1:10" ht="12" customHeight="1">
      <c r="A13" s="214" t="s">
        <v>12</v>
      </c>
      <c r="B13" s="211">
        <v>2908</v>
      </c>
      <c r="C13" s="211">
        <v>1585</v>
      </c>
      <c r="D13" s="210">
        <v>110</v>
      </c>
      <c r="E13" s="210">
        <v>1011</v>
      </c>
      <c r="F13" s="210">
        <v>902</v>
      </c>
      <c r="G13" s="210">
        <v>2256</v>
      </c>
      <c r="H13" s="210">
        <v>186</v>
      </c>
      <c r="I13" s="210">
        <v>28</v>
      </c>
      <c r="J13" s="211">
        <f t="shared" si="0"/>
        <v>4493</v>
      </c>
    </row>
    <row r="14" spans="1:10" ht="12" customHeight="1">
      <c r="A14" s="214" t="s">
        <v>13</v>
      </c>
      <c r="B14" s="211">
        <v>2046</v>
      </c>
      <c r="C14" s="211">
        <v>728</v>
      </c>
      <c r="D14" s="210">
        <v>64</v>
      </c>
      <c r="E14" s="210">
        <v>922</v>
      </c>
      <c r="F14" s="210">
        <v>818</v>
      </c>
      <c r="G14" s="210">
        <v>767</v>
      </c>
      <c r="H14" s="210">
        <v>184</v>
      </c>
      <c r="I14" s="210">
        <v>19</v>
      </c>
      <c r="J14" s="211">
        <f t="shared" si="0"/>
        <v>2774</v>
      </c>
    </row>
    <row r="15" spans="1:10" ht="12" customHeight="1">
      <c r="A15" s="214" t="s">
        <v>14</v>
      </c>
      <c r="B15" s="211">
        <v>4268</v>
      </c>
      <c r="C15" s="211">
        <v>1764</v>
      </c>
      <c r="D15" s="210">
        <v>135</v>
      </c>
      <c r="E15" s="210">
        <v>1923</v>
      </c>
      <c r="F15" s="210">
        <v>1257</v>
      </c>
      <c r="G15" s="210">
        <v>2377</v>
      </c>
      <c r="H15" s="210">
        <v>304</v>
      </c>
      <c r="I15" s="210">
        <v>36</v>
      </c>
      <c r="J15" s="211">
        <f t="shared" si="0"/>
        <v>6032</v>
      </c>
    </row>
    <row r="16" spans="1:10" ht="12" customHeight="1">
      <c r="A16" s="214" t="s">
        <v>15</v>
      </c>
      <c r="B16" s="211">
        <v>1778</v>
      </c>
      <c r="C16" s="211">
        <v>584</v>
      </c>
      <c r="D16" s="210">
        <v>56</v>
      </c>
      <c r="E16" s="210">
        <v>982</v>
      </c>
      <c r="F16" s="210">
        <v>549</v>
      </c>
      <c r="G16" s="210">
        <v>592</v>
      </c>
      <c r="H16" s="210">
        <v>166</v>
      </c>
      <c r="I16" s="210">
        <v>17</v>
      </c>
      <c r="J16" s="211">
        <f t="shared" si="0"/>
        <v>2362</v>
      </c>
    </row>
    <row r="17" spans="1:10" ht="12" customHeight="1">
      <c r="A17" s="214" t="s">
        <v>5</v>
      </c>
      <c r="B17" s="211">
        <v>6270</v>
      </c>
      <c r="C17" s="211">
        <v>3406</v>
      </c>
      <c r="D17" s="210">
        <v>223</v>
      </c>
      <c r="E17" s="210">
        <v>1601</v>
      </c>
      <c r="F17" s="210">
        <v>2335</v>
      </c>
      <c r="G17" s="210">
        <v>5125</v>
      </c>
      <c r="H17" s="210">
        <v>339</v>
      </c>
      <c r="I17" s="210">
        <v>53</v>
      </c>
      <c r="J17" s="211">
        <f t="shared" si="0"/>
        <v>9676</v>
      </c>
    </row>
    <row r="18" spans="1:10" ht="12" customHeight="1">
      <c r="A18" s="214" t="s">
        <v>16</v>
      </c>
      <c r="B18" s="211">
        <v>3610</v>
      </c>
      <c r="C18" s="211">
        <v>1160</v>
      </c>
      <c r="D18" s="210">
        <v>125</v>
      </c>
      <c r="E18" s="210">
        <v>1889</v>
      </c>
      <c r="F18" s="210">
        <v>1067</v>
      </c>
      <c r="G18" s="210">
        <v>1357</v>
      </c>
      <c r="H18" s="210">
        <v>315</v>
      </c>
      <c r="I18" s="210">
        <v>17</v>
      </c>
      <c r="J18" s="211">
        <f t="shared" si="0"/>
        <v>4770</v>
      </c>
    </row>
    <row r="19" spans="1:10" ht="12" customHeight="1">
      <c r="A19" s="214" t="s">
        <v>17</v>
      </c>
      <c r="B19" s="211">
        <v>1730</v>
      </c>
      <c r="C19" s="211">
        <v>438</v>
      </c>
      <c r="D19" s="210">
        <v>44</v>
      </c>
      <c r="E19" s="210">
        <v>1064</v>
      </c>
      <c r="F19" s="210">
        <v>407</v>
      </c>
      <c r="G19" s="210">
        <v>490</v>
      </c>
      <c r="H19" s="210">
        <v>153</v>
      </c>
      <c r="I19" s="210">
        <v>10</v>
      </c>
      <c r="J19" s="211">
        <f t="shared" si="0"/>
        <v>2168</v>
      </c>
    </row>
    <row r="20" spans="1:10" ht="12" customHeight="1">
      <c r="A20" s="214" t="s">
        <v>24</v>
      </c>
      <c r="B20" s="211">
        <v>5407</v>
      </c>
      <c r="C20" s="211">
        <v>1283</v>
      </c>
      <c r="D20" s="210">
        <v>161</v>
      </c>
      <c r="E20" s="210">
        <v>2775</v>
      </c>
      <c r="F20" s="210">
        <v>1971</v>
      </c>
      <c r="G20" s="210">
        <v>1303</v>
      </c>
      <c r="H20" s="210">
        <v>428</v>
      </c>
      <c r="I20" s="210">
        <v>52</v>
      </c>
      <c r="J20" s="211">
        <f t="shared" si="0"/>
        <v>6690</v>
      </c>
    </row>
    <row r="21" spans="1:10" ht="12" customHeight="1">
      <c r="A21" s="214" t="s">
        <v>28</v>
      </c>
      <c r="B21" s="211">
        <v>3790</v>
      </c>
      <c r="C21" s="211">
        <v>1525</v>
      </c>
      <c r="D21" s="210">
        <v>124</v>
      </c>
      <c r="E21" s="210">
        <v>1765</v>
      </c>
      <c r="F21" s="210">
        <v>1161</v>
      </c>
      <c r="G21" s="210">
        <v>2008</v>
      </c>
      <c r="H21" s="210">
        <v>235</v>
      </c>
      <c r="I21" s="210">
        <v>22</v>
      </c>
      <c r="J21" s="211">
        <f t="shared" si="0"/>
        <v>5315</v>
      </c>
    </row>
    <row r="22" spans="1:10" ht="12" customHeight="1">
      <c r="A22" s="214" t="s">
        <v>42</v>
      </c>
      <c r="B22" s="211">
        <v>2038</v>
      </c>
      <c r="C22" s="211">
        <v>489</v>
      </c>
      <c r="D22" s="210">
        <v>88</v>
      </c>
      <c r="E22" s="210">
        <v>1144</v>
      </c>
      <c r="F22" s="210">
        <v>618</v>
      </c>
      <c r="G22" s="210">
        <v>470</v>
      </c>
      <c r="H22" s="210">
        <v>189</v>
      </c>
      <c r="I22" s="210">
        <v>18</v>
      </c>
      <c r="J22" s="211">
        <f t="shared" si="0"/>
        <v>2527</v>
      </c>
    </row>
    <row r="23" spans="1:10" ht="12" customHeight="1">
      <c r="A23" s="214" t="s">
        <v>18</v>
      </c>
      <c r="B23" s="211">
        <v>8824</v>
      </c>
      <c r="C23" s="211">
        <v>3064</v>
      </c>
      <c r="D23" s="210">
        <v>277</v>
      </c>
      <c r="E23" s="210">
        <v>4339</v>
      </c>
      <c r="F23" s="210">
        <v>2833</v>
      </c>
      <c r="G23" s="210">
        <v>3610</v>
      </c>
      <c r="H23" s="210">
        <v>772</v>
      </c>
      <c r="I23" s="210">
        <v>57</v>
      </c>
      <c r="J23" s="211">
        <f t="shared" si="0"/>
        <v>11888</v>
      </c>
    </row>
    <row r="24" spans="1:10" ht="12" customHeight="1">
      <c r="A24" s="214" t="s">
        <v>19</v>
      </c>
      <c r="B24" s="211">
        <v>7232</v>
      </c>
      <c r="C24" s="211">
        <v>4112</v>
      </c>
      <c r="D24" s="210">
        <v>226</v>
      </c>
      <c r="E24" s="210">
        <v>1976</v>
      </c>
      <c r="F24" s="210">
        <v>2887</v>
      </c>
      <c r="G24" s="210">
        <v>5775</v>
      </c>
      <c r="H24" s="210">
        <v>412</v>
      </c>
      <c r="I24" s="210">
        <v>68</v>
      </c>
      <c r="J24" s="211">
        <f t="shared" si="0"/>
        <v>11344</v>
      </c>
    </row>
    <row r="25" spans="1:10" ht="12" customHeight="1">
      <c r="A25" s="214" t="s">
        <v>20</v>
      </c>
      <c r="B25" s="211">
        <v>1648</v>
      </c>
      <c r="C25" s="211">
        <v>1065</v>
      </c>
      <c r="D25" s="210">
        <v>55</v>
      </c>
      <c r="E25" s="210">
        <v>346</v>
      </c>
      <c r="F25" s="210">
        <v>603</v>
      </c>
      <c r="G25" s="210">
        <v>1616</v>
      </c>
      <c r="H25" s="210">
        <v>78</v>
      </c>
      <c r="I25" s="210">
        <v>15</v>
      </c>
      <c r="J25" s="211">
        <f t="shared" si="0"/>
        <v>2713</v>
      </c>
    </row>
    <row r="26" spans="1:10" ht="12" customHeight="1">
      <c r="A26" s="214" t="s">
        <v>40</v>
      </c>
      <c r="B26" s="211">
        <v>3201</v>
      </c>
      <c r="C26" s="211">
        <v>1823</v>
      </c>
      <c r="D26" s="210">
        <v>119</v>
      </c>
      <c r="E26" s="210">
        <v>828</v>
      </c>
      <c r="F26" s="210">
        <v>1180</v>
      </c>
      <c r="G26" s="210">
        <v>2677</v>
      </c>
      <c r="H26" s="210">
        <v>191</v>
      </c>
      <c r="I26" s="210">
        <v>29</v>
      </c>
      <c r="J26" s="211">
        <f t="shared" si="0"/>
        <v>5024</v>
      </c>
    </row>
    <row r="27" spans="1:10" ht="12" customHeight="1">
      <c r="A27" s="214" t="s">
        <v>41</v>
      </c>
      <c r="B27" s="211">
        <v>2714</v>
      </c>
      <c r="C27" s="211">
        <v>1586</v>
      </c>
      <c r="D27" s="210">
        <v>100</v>
      </c>
      <c r="E27" s="210">
        <v>618</v>
      </c>
      <c r="F27" s="210">
        <v>1023</v>
      </c>
      <c r="G27" s="210">
        <v>2371</v>
      </c>
      <c r="H27" s="210">
        <v>154</v>
      </c>
      <c r="I27" s="210">
        <v>34</v>
      </c>
      <c r="J27" s="211">
        <f t="shared" si="0"/>
        <v>4300</v>
      </c>
    </row>
    <row r="28" spans="1:10" ht="15" customHeight="1">
      <c r="A28" s="284" t="s">
        <v>21</v>
      </c>
      <c r="B28" s="442">
        <f>SUM(B9:B27)</f>
        <v>82039</v>
      </c>
      <c r="C28" s="442">
        <f t="shared" ref="C28:I28" si="1">SUM(C9:C27)</f>
        <v>32443</v>
      </c>
      <c r="D28" s="442">
        <f t="shared" si="1"/>
        <v>2722</v>
      </c>
      <c r="E28" s="442">
        <f t="shared" si="1"/>
        <v>34896</v>
      </c>
      <c r="F28" s="442">
        <f t="shared" si="1"/>
        <v>27691</v>
      </c>
      <c r="G28" s="442">
        <f t="shared" si="1"/>
        <v>42406</v>
      </c>
      <c r="H28" s="442">
        <f t="shared" si="1"/>
        <v>6084</v>
      </c>
      <c r="I28" s="442">
        <f t="shared" si="1"/>
        <v>683</v>
      </c>
      <c r="J28" s="285">
        <f t="shared" si="0"/>
        <v>114482</v>
      </c>
    </row>
    <row r="29" spans="1:10" ht="15" customHeight="1">
      <c r="A29" s="252" t="s">
        <v>38</v>
      </c>
      <c r="B29" s="442">
        <v>453463</v>
      </c>
      <c r="C29" s="442">
        <v>249946</v>
      </c>
      <c r="D29" s="442">
        <v>64699</v>
      </c>
      <c r="E29" s="442">
        <v>161870</v>
      </c>
      <c r="F29" s="442">
        <v>207284</v>
      </c>
      <c r="G29" s="442">
        <v>208649</v>
      </c>
      <c r="H29" s="442">
        <v>54376</v>
      </c>
      <c r="I29" s="442">
        <v>6531</v>
      </c>
      <c r="J29" s="285">
        <f t="shared" si="0"/>
        <v>703409</v>
      </c>
    </row>
    <row r="30" spans="1:10" ht="15" customHeight="1">
      <c r="A30" s="252" t="s">
        <v>39</v>
      </c>
      <c r="B30" s="310">
        <v>198051</v>
      </c>
      <c r="C30" s="310">
        <v>115465</v>
      </c>
      <c r="D30" s="442">
        <v>30676</v>
      </c>
      <c r="E30" s="442">
        <v>63673</v>
      </c>
      <c r="F30" s="442">
        <v>89995</v>
      </c>
      <c r="G30" s="442">
        <v>105144</v>
      </c>
      <c r="H30" s="442">
        <v>22696</v>
      </c>
      <c r="I30" s="442">
        <v>1332</v>
      </c>
      <c r="J30" s="285">
        <f t="shared" si="0"/>
        <v>313516</v>
      </c>
    </row>
    <row r="31" spans="1:10" ht="15" customHeight="1">
      <c r="A31" s="252" t="s">
        <v>71</v>
      </c>
      <c r="B31" s="442">
        <f>SUM(B28:B30)</f>
        <v>733553</v>
      </c>
      <c r="C31" s="442">
        <f t="shared" ref="C31:I31" si="2">SUM(C28:C30)</f>
        <v>397854</v>
      </c>
      <c r="D31" s="442">
        <f t="shared" si="2"/>
        <v>98097</v>
      </c>
      <c r="E31" s="442">
        <f t="shared" si="2"/>
        <v>260439</v>
      </c>
      <c r="F31" s="442">
        <f t="shared" si="2"/>
        <v>324970</v>
      </c>
      <c r="G31" s="442">
        <f t="shared" si="2"/>
        <v>356199</v>
      </c>
      <c r="H31" s="442">
        <f t="shared" si="2"/>
        <v>83156</v>
      </c>
      <c r="I31" s="442">
        <f t="shared" si="2"/>
        <v>8546</v>
      </c>
      <c r="J31" s="285">
        <f t="shared" si="0"/>
        <v>1131407</v>
      </c>
    </row>
    <row r="32" spans="1:10" ht="15" customHeight="1">
      <c r="A32" s="235" t="s">
        <v>72</v>
      </c>
      <c r="B32" s="286">
        <f>B28/B31*100</f>
        <v>11.18378631128221</v>
      </c>
      <c r="C32" s="286">
        <f t="shared" ref="C32:I32" si="3">C28/C31*100</f>
        <v>8.1544988865262127</v>
      </c>
      <c r="D32" s="286">
        <f t="shared" si="3"/>
        <v>2.7748045302098943</v>
      </c>
      <c r="E32" s="286">
        <f t="shared" si="3"/>
        <v>13.3989149090574</v>
      </c>
      <c r="F32" s="286">
        <f t="shared" si="3"/>
        <v>8.5210942548542938</v>
      </c>
      <c r="G32" s="286">
        <f t="shared" si="3"/>
        <v>11.905142911687006</v>
      </c>
      <c r="H32" s="286">
        <f t="shared" si="3"/>
        <v>7.3163692337293762</v>
      </c>
      <c r="I32" s="286">
        <f t="shared" si="3"/>
        <v>7.9920430610812083</v>
      </c>
      <c r="J32" s="450"/>
    </row>
    <row r="33" spans="1:10" s="126" customFormat="1" ht="9" customHeight="1">
      <c r="A33" s="143"/>
      <c r="B33" s="144"/>
      <c r="C33" s="144"/>
      <c r="D33" s="144"/>
      <c r="E33" s="144"/>
      <c r="F33" s="144"/>
      <c r="G33" s="144"/>
      <c r="H33" s="144"/>
      <c r="I33" s="144"/>
      <c r="J33" s="144"/>
    </row>
    <row r="34" spans="1:10" s="119" customFormat="1" ht="9">
      <c r="A34" s="119" t="s">
        <v>169</v>
      </c>
    </row>
    <row r="35" spans="1:10" ht="4.5" customHeight="1"/>
    <row r="36" spans="1:10" ht="12.75" customHeight="1">
      <c r="A36" s="614" t="s">
        <v>60</v>
      </c>
      <c r="B36" s="616" t="s">
        <v>73</v>
      </c>
      <c r="C36" s="616"/>
      <c r="D36" s="616" t="s">
        <v>103</v>
      </c>
      <c r="E36" s="616"/>
      <c r="F36" s="616"/>
      <c r="G36" s="616"/>
      <c r="H36" s="616"/>
      <c r="I36" s="617"/>
      <c r="J36" s="618"/>
    </row>
    <row r="37" spans="1:10" ht="22.5">
      <c r="A37" s="615"/>
      <c r="B37" s="287" t="s">
        <v>6</v>
      </c>
      <c r="C37" s="287" t="s">
        <v>7</v>
      </c>
      <c r="D37" s="287" t="s">
        <v>125</v>
      </c>
      <c r="E37" s="287" t="s">
        <v>31</v>
      </c>
      <c r="F37" s="287" t="s">
        <v>25</v>
      </c>
      <c r="G37" s="287" t="s">
        <v>123</v>
      </c>
      <c r="H37" s="287" t="s">
        <v>26</v>
      </c>
      <c r="I37" s="443" t="s">
        <v>29</v>
      </c>
      <c r="J37" s="618"/>
    </row>
    <row r="38" spans="1:10" ht="12" customHeight="1">
      <c r="A38" s="214" t="s">
        <v>9</v>
      </c>
      <c r="B38" s="288">
        <f>B9/$J9*100</f>
        <v>81.050085117820984</v>
      </c>
      <c r="C38" s="288">
        <f t="shared" ref="C38:I38" si="4">C9/$J9*100</f>
        <v>18.949914882179016</v>
      </c>
      <c r="D38" s="288">
        <f t="shared" si="4"/>
        <v>2.6968909595914345</v>
      </c>
      <c r="E38" s="288">
        <f t="shared" si="4"/>
        <v>48.794910850282228</v>
      </c>
      <c r="F38" s="288">
        <f t="shared" si="4"/>
        <v>22.901173729952511</v>
      </c>
      <c r="G38" s="288">
        <f t="shared" si="4"/>
        <v>17.704506764626828</v>
      </c>
      <c r="H38" s="288">
        <f t="shared" si="4"/>
        <v>7.1678165038975008</v>
      </c>
      <c r="I38" s="289">
        <f t="shared" si="4"/>
        <v>0.73470119164949377</v>
      </c>
      <c r="J38" s="173"/>
    </row>
    <row r="39" spans="1:10" ht="12" customHeight="1">
      <c r="A39" s="214" t="s">
        <v>10</v>
      </c>
      <c r="B39" s="288">
        <f t="shared" ref="B39:I39" si="5">B10/$J10*100</f>
        <v>64.772036474164125</v>
      </c>
      <c r="C39" s="288">
        <f t="shared" si="5"/>
        <v>35.227963525835868</v>
      </c>
      <c r="D39" s="288">
        <f t="shared" si="5"/>
        <v>2.188449848024316</v>
      </c>
      <c r="E39" s="288">
        <f t="shared" si="5"/>
        <v>17.781155015197569</v>
      </c>
      <c r="F39" s="288">
        <f t="shared" si="5"/>
        <v>21.975683890577507</v>
      </c>
      <c r="G39" s="288">
        <f t="shared" si="5"/>
        <v>52.857142857142861</v>
      </c>
      <c r="H39" s="288">
        <f t="shared" si="5"/>
        <v>4.7416413373860182</v>
      </c>
      <c r="I39" s="289">
        <f t="shared" si="5"/>
        <v>0.45592705167173248</v>
      </c>
      <c r="J39" s="173"/>
    </row>
    <row r="40" spans="1:10" ht="12" customHeight="1">
      <c r="A40" s="214" t="s">
        <v>23</v>
      </c>
      <c r="B40" s="288">
        <f t="shared" ref="B40:I40" si="6">B11/$J11*100</f>
        <v>75.098468271334795</v>
      </c>
      <c r="C40" s="288">
        <f t="shared" si="6"/>
        <v>24.901531728665208</v>
      </c>
      <c r="D40" s="288">
        <f t="shared" si="6"/>
        <v>2.1881838074398248</v>
      </c>
      <c r="E40" s="288">
        <f t="shared" si="6"/>
        <v>36.017505470459518</v>
      </c>
      <c r="F40" s="288">
        <f t="shared" si="6"/>
        <v>24.288840262582056</v>
      </c>
      <c r="G40" s="288">
        <f t="shared" si="6"/>
        <v>29.452954048140047</v>
      </c>
      <c r="H40" s="288">
        <f t="shared" si="6"/>
        <v>7.4398249452954053</v>
      </c>
      <c r="I40" s="289">
        <f t="shared" si="6"/>
        <v>0.61269146608315095</v>
      </c>
      <c r="J40" s="173"/>
    </row>
    <row r="41" spans="1:10" ht="12" customHeight="1">
      <c r="A41" s="214" t="s">
        <v>11</v>
      </c>
      <c r="B41" s="288">
        <f t="shared" ref="B41:I41" si="7">B12/$J12*100</f>
        <v>74.550095724313977</v>
      </c>
      <c r="C41" s="288">
        <f t="shared" si="7"/>
        <v>25.449904275686023</v>
      </c>
      <c r="D41" s="288">
        <f t="shared" si="7"/>
        <v>2.501595405232929</v>
      </c>
      <c r="E41" s="288">
        <f t="shared" si="7"/>
        <v>31.00829610721123</v>
      </c>
      <c r="F41" s="288">
        <f t="shared" si="7"/>
        <v>27.096362476068919</v>
      </c>
      <c r="G41" s="288">
        <f t="shared" si="7"/>
        <v>33.337587747287813</v>
      </c>
      <c r="H41" s="288">
        <f t="shared" si="7"/>
        <v>5.4371410338225905</v>
      </c>
      <c r="I41" s="289">
        <f t="shared" si="7"/>
        <v>0.61901723037651557</v>
      </c>
      <c r="J41" s="173"/>
    </row>
    <row r="42" spans="1:10" ht="12" customHeight="1">
      <c r="A42" s="214" t="s">
        <v>12</v>
      </c>
      <c r="B42" s="288">
        <f t="shared" ref="B42:I42" si="8">B13/$J13*100</f>
        <v>64.722902292454933</v>
      </c>
      <c r="C42" s="288">
        <f t="shared" si="8"/>
        <v>35.277097707545067</v>
      </c>
      <c r="D42" s="288">
        <f t="shared" si="8"/>
        <v>2.4482528377476074</v>
      </c>
      <c r="E42" s="288">
        <f t="shared" si="8"/>
        <v>22.501669263298467</v>
      </c>
      <c r="F42" s="288">
        <f t="shared" si="8"/>
        <v>20.07567326953038</v>
      </c>
      <c r="G42" s="288">
        <f t="shared" si="8"/>
        <v>50.211440017805472</v>
      </c>
      <c r="H42" s="288">
        <f t="shared" si="8"/>
        <v>4.1397729801914096</v>
      </c>
      <c r="I42" s="289">
        <f t="shared" si="8"/>
        <v>0.62319163142666367</v>
      </c>
      <c r="J42" s="173"/>
    </row>
    <row r="43" spans="1:10" ht="12" customHeight="1">
      <c r="A43" s="214" t="s">
        <v>13</v>
      </c>
      <c r="B43" s="288">
        <f t="shared" ref="B43:I43" si="9">B14/$J14*100</f>
        <v>73.756308579668357</v>
      </c>
      <c r="C43" s="288">
        <f t="shared" si="9"/>
        <v>26.24369142033165</v>
      </c>
      <c r="D43" s="288">
        <f t="shared" si="9"/>
        <v>2.3071377072819033</v>
      </c>
      <c r="E43" s="288">
        <f t="shared" si="9"/>
        <v>33.237202595529922</v>
      </c>
      <c r="F43" s="288">
        <f t="shared" si="9"/>
        <v>29.488103821196827</v>
      </c>
      <c r="G43" s="288">
        <f t="shared" si="9"/>
        <v>27.649603460706562</v>
      </c>
      <c r="H43" s="288">
        <f t="shared" si="9"/>
        <v>6.6330209084354719</v>
      </c>
      <c r="I43" s="289">
        <f t="shared" si="9"/>
        <v>0.68493150684931503</v>
      </c>
      <c r="J43" s="173"/>
    </row>
    <row r="44" spans="1:10" ht="12" customHeight="1">
      <c r="A44" s="214" t="s">
        <v>14</v>
      </c>
      <c r="B44" s="288">
        <f t="shared" ref="B44:I44" si="10">B15/$J15*100</f>
        <v>70.755968169761275</v>
      </c>
      <c r="C44" s="288">
        <f t="shared" si="10"/>
        <v>29.244031830238725</v>
      </c>
      <c r="D44" s="288">
        <f t="shared" si="10"/>
        <v>2.2380636604774535</v>
      </c>
      <c r="E44" s="288">
        <f t="shared" si="10"/>
        <v>31.879973474801059</v>
      </c>
      <c r="F44" s="288">
        <f t="shared" si="10"/>
        <v>20.838859416445622</v>
      </c>
      <c r="G44" s="288">
        <f t="shared" si="10"/>
        <v>39.406498673740053</v>
      </c>
      <c r="H44" s="288">
        <f t="shared" si="10"/>
        <v>5.0397877984084882</v>
      </c>
      <c r="I44" s="289">
        <f t="shared" si="10"/>
        <v>0.59681697612732088</v>
      </c>
      <c r="J44" s="173"/>
    </row>
    <row r="45" spans="1:10" ht="12" customHeight="1">
      <c r="A45" s="214" t="s">
        <v>15</v>
      </c>
      <c r="B45" s="288">
        <f t="shared" ref="B45:I45" si="11">B16/$J16*100</f>
        <v>75.275190516511429</v>
      </c>
      <c r="C45" s="288">
        <f t="shared" si="11"/>
        <v>24.724809483488571</v>
      </c>
      <c r="D45" s="288">
        <f t="shared" si="11"/>
        <v>2.3708721422523285</v>
      </c>
      <c r="E45" s="288">
        <f t="shared" si="11"/>
        <v>41.574936494496193</v>
      </c>
      <c r="F45" s="288">
        <f t="shared" si="11"/>
        <v>23.243014394580864</v>
      </c>
      <c r="G45" s="288">
        <f t="shared" si="11"/>
        <v>25.06350550381033</v>
      </c>
      <c r="H45" s="288">
        <f t="shared" si="11"/>
        <v>7.0279424216765456</v>
      </c>
      <c r="I45" s="289">
        <f t="shared" si="11"/>
        <v>0.71972904318374253</v>
      </c>
      <c r="J45" s="173"/>
    </row>
    <row r="46" spans="1:10" ht="12" customHeight="1">
      <c r="A46" s="214" t="s">
        <v>5</v>
      </c>
      <c r="B46" s="288">
        <f t="shared" ref="B46:I46" si="12">B17/$J17*100</f>
        <v>64.799503927242668</v>
      </c>
      <c r="C46" s="288">
        <f t="shared" si="12"/>
        <v>35.200496072757339</v>
      </c>
      <c r="D46" s="288">
        <f t="shared" si="12"/>
        <v>2.3046713517982638</v>
      </c>
      <c r="E46" s="288">
        <f t="shared" si="12"/>
        <v>16.546093427035967</v>
      </c>
      <c r="F46" s="288">
        <f t="shared" si="12"/>
        <v>24.13187267465895</v>
      </c>
      <c r="G46" s="288">
        <f t="shared" si="12"/>
        <v>52.96610169491526</v>
      </c>
      <c r="H46" s="288">
        <f t="shared" si="12"/>
        <v>3.5035138486978088</v>
      </c>
      <c r="I46" s="289">
        <f t="shared" si="12"/>
        <v>0.54774700289375777</v>
      </c>
      <c r="J46" s="173"/>
    </row>
    <row r="47" spans="1:10" ht="12" customHeight="1">
      <c r="A47" s="214" t="s">
        <v>16</v>
      </c>
      <c r="B47" s="288">
        <f t="shared" ref="B47:I47" si="13">B18/$J18*100</f>
        <v>75.681341719077565</v>
      </c>
      <c r="C47" s="288">
        <f t="shared" si="13"/>
        <v>24.318658280922431</v>
      </c>
      <c r="D47" s="288">
        <f t="shared" si="13"/>
        <v>2.6205450733752618</v>
      </c>
      <c r="E47" s="288">
        <f t="shared" si="13"/>
        <v>39.60167714884696</v>
      </c>
      <c r="F47" s="288">
        <f t="shared" si="13"/>
        <v>22.368972746331238</v>
      </c>
      <c r="G47" s="288">
        <f t="shared" si="13"/>
        <v>28.448637316561843</v>
      </c>
      <c r="H47" s="288">
        <f t="shared" si="13"/>
        <v>6.6037735849056602</v>
      </c>
      <c r="I47" s="289">
        <f t="shared" si="13"/>
        <v>0.35639412997903563</v>
      </c>
      <c r="J47" s="173"/>
    </row>
    <row r="48" spans="1:10" ht="12" customHeight="1">
      <c r="A48" s="214" t="s">
        <v>17</v>
      </c>
      <c r="B48" s="288">
        <f t="shared" ref="B48:I48" si="14">B19/$J19*100</f>
        <v>79.79704797047971</v>
      </c>
      <c r="C48" s="288">
        <f t="shared" si="14"/>
        <v>20.202952029520297</v>
      </c>
      <c r="D48" s="288">
        <f t="shared" si="14"/>
        <v>2.0295202952029521</v>
      </c>
      <c r="E48" s="288">
        <f t="shared" si="14"/>
        <v>49.077490774907751</v>
      </c>
      <c r="F48" s="288">
        <f t="shared" si="14"/>
        <v>18.773062730627306</v>
      </c>
      <c r="G48" s="288">
        <f t="shared" si="14"/>
        <v>22.601476014760145</v>
      </c>
      <c r="H48" s="288">
        <f t="shared" si="14"/>
        <v>7.0571955719557193</v>
      </c>
      <c r="I48" s="289">
        <f t="shared" si="14"/>
        <v>0.46125461254612543</v>
      </c>
      <c r="J48" s="173"/>
    </row>
    <row r="49" spans="1:10" ht="12" customHeight="1">
      <c r="A49" s="214" t="s">
        <v>24</v>
      </c>
      <c r="B49" s="288">
        <f t="shared" ref="B49:I49" si="15">B20/$J20*100</f>
        <v>80.822122571001501</v>
      </c>
      <c r="C49" s="288">
        <f t="shared" si="15"/>
        <v>19.177877428998507</v>
      </c>
      <c r="D49" s="288">
        <f t="shared" si="15"/>
        <v>2.4065769805680119</v>
      </c>
      <c r="E49" s="288">
        <f t="shared" si="15"/>
        <v>41.479820627802688</v>
      </c>
      <c r="F49" s="288">
        <f t="shared" si="15"/>
        <v>29.461883408071749</v>
      </c>
      <c r="G49" s="288">
        <f t="shared" si="15"/>
        <v>19.476831091180866</v>
      </c>
      <c r="H49" s="288">
        <f t="shared" si="15"/>
        <v>6.3976083707025415</v>
      </c>
      <c r="I49" s="289">
        <f t="shared" si="15"/>
        <v>0.77727952167414049</v>
      </c>
      <c r="J49" s="173"/>
    </row>
    <row r="50" spans="1:10" ht="12" customHeight="1">
      <c r="A50" s="214" t="s">
        <v>28</v>
      </c>
      <c r="B50" s="288">
        <f t="shared" ref="B50:I50" si="16">B21/$J21*100</f>
        <v>71.307619943555977</v>
      </c>
      <c r="C50" s="288">
        <f t="shared" si="16"/>
        <v>28.692380056444026</v>
      </c>
      <c r="D50" s="288">
        <f t="shared" si="16"/>
        <v>2.3330197554092194</v>
      </c>
      <c r="E50" s="288">
        <f t="shared" si="16"/>
        <v>33.207902163687677</v>
      </c>
      <c r="F50" s="288">
        <f t="shared" si="16"/>
        <v>21.843838193791157</v>
      </c>
      <c r="G50" s="288">
        <f t="shared" si="16"/>
        <v>37.779868297271875</v>
      </c>
      <c r="H50" s="288">
        <f t="shared" si="16"/>
        <v>4.4214487300094074</v>
      </c>
      <c r="I50" s="289">
        <f t="shared" si="16"/>
        <v>0.41392285983066796</v>
      </c>
      <c r="J50" s="173"/>
    </row>
    <row r="51" spans="1:10" ht="12" customHeight="1">
      <c r="A51" s="214" t="s">
        <v>42</v>
      </c>
      <c r="B51" s="288">
        <f t="shared" ref="B51:I51" si="17">B22/$J22*100</f>
        <v>80.648990898298379</v>
      </c>
      <c r="C51" s="288">
        <f t="shared" si="17"/>
        <v>19.351009101701621</v>
      </c>
      <c r="D51" s="288">
        <f t="shared" si="17"/>
        <v>3.4823901859912936</v>
      </c>
      <c r="E51" s="288">
        <f t="shared" si="17"/>
        <v>45.27107241788682</v>
      </c>
      <c r="F51" s="288">
        <f t="shared" si="17"/>
        <v>24.455876533438861</v>
      </c>
      <c r="G51" s="288">
        <f t="shared" si="17"/>
        <v>18.599129402453503</v>
      </c>
      <c r="H51" s="288">
        <f t="shared" si="17"/>
        <v>7.4792243767313016</v>
      </c>
      <c r="I51" s="289">
        <f t="shared" si="17"/>
        <v>0.71230708349821925</v>
      </c>
      <c r="J51" s="173"/>
    </row>
    <row r="52" spans="1:10" ht="12" customHeight="1">
      <c r="A52" s="214" t="s">
        <v>18</v>
      </c>
      <c r="B52" s="288">
        <f t="shared" ref="B52:I52" si="18">B23/$J23*100</f>
        <v>74.226110363391655</v>
      </c>
      <c r="C52" s="288">
        <f t="shared" si="18"/>
        <v>25.773889636608345</v>
      </c>
      <c r="D52" s="288">
        <f t="shared" si="18"/>
        <v>2.3300807537012114</v>
      </c>
      <c r="E52" s="288">
        <f t="shared" si="18"/>
        <v>36.498990578734855</v>
      </c>
      <c r="F52" s="288">
        <f t="shared" si="18"/>
        <v>23.830753701211304</v>
      </c>
      <c r="G52" s="288">
        <f t="shared" si="18"/>
        <v>30.366756393001349</v>
      </c>
      <c r="H52" s="288">
        <f t="shared" si="18"/>
        <v>6.4939434724091525</v>
      </c>
      <c r="I52" s="289">
        <f t="shared" si="18"/>
        <v>0.47947510094212648</v>
      </c>
      <c r="J52" s="173"/>
    </row>
    <row r="53" spans="1:10" ht="12" customHeight="1">
      <c r="A53" s="214" t="s">
        <v>19</v>
      </c>
      <c r="B53" s="288">
        <f t="shared" ref="B53:I53" si="19">B24/$J24*100</f>
        <v>63.751763046544433</v>
      </c>
      <c r="C53" s="288">
        <f t="shared" si="19"/>
        <v>36.248236953455567</v>
      </c>
      <c r="D53" s="288">
        <f t="shared" si="19"/>
        <v>1.9922425952045135</v>
      </c>
      <c r="E53" s="288">
        <f t="shared" si="19"/>
        <v>17.418899858956276</v>
      </c>
      <c r="F53" s="288">
        <f t="shared" si="19"/>
        <v>25.44957686882934</v>
      </c>
      <c r="G53" s="288">
        <f t="shared" si="19"/>
        <v>50.907968970380821</v>
      </c>
      <c r="H53" s="288">
        <f t="shared" si="19"/>
        <v>3.6318758815232721</v>
      </c>
      <c r="I53" s="289">
        <f t="shared" si="19"/>
        <v>0.59943582510578286</v>
      </c>
      <c r="J53" s="173"/>
    </row>
    <row r="54" spans="1:10" ht="12" customHeight="1">
      <c r="A54" s="214" t="s">
        <v>20</v>
      </c>
      <c r="B54" s="288">
        <f t="shared" ref="B54:I54" si="20">B25/$J25*100</f>
        <v>60.74456321415407</v>
      </c>
      <c r="C54" s="288">
        <f t="shared" si="20"/>
        <v>39.255436785845923</v>
      </c>
      <c r="D54" s="288">
        <f t="shared" si="20"/>
        <v>2.0272760781422776</v>
      </c>
      <c r="E54" s="288">
        <f t="shared" si="20"/>
        <v>12.753409509767785</v>
      </c>
      <c r="F54" s="288">
        <f t="shared" si="20"/>
        <v>22.226317729450791</v>
      </c>
      <c r="G54" s="288">
        <f t="shared" si="20"/>
        <v>59.56505713232584</v>
      </c>
      <c r="H54" s="288">
        <f t="shared" si="20"/>
        <v>2.8750460744563213</v>
      </c>
      <c r="I54" s="289">
        <f t="shared" si="20"/>
        <v>0.5528934758569849</v>
      </c>
      <c r="J54" s="173"/>
    </row>
    <row r="55" spans="1:10" ht="12" customHeight="1">
      <c r="A55" s="214" t="s">
        <v>40</v>
      </c>
      <c r="B55" s="288">
        <f t="shared" ref="B55:I55" si="21">B26/$J26*100</f>
        <v>63.714171974522294</v>
      </c>
      <c r="C55" s="288">
        <f t="shared" si="21"/>
        <v>36.285828025477706</v>
      </c>
      <c r="D55" s="288">
        <f t="shared" si="21"/>
        <v>2.3686305732484079</v>
      </c>
      <c r="E55" s="288">
        <f t="shared" si="21"/>
        <v>16.480891719745223</v>
      </c>
      <c r="F55" s="288">
        <f t="shared" si="21"/>
        <v>23.487261146496817</v>
      </c>
      <c r="G55" s="288">
        <f t="shared" si="21"/>
        <v>53.284235668789812</v>
      </c>
      <c r="H55" s="288">
        <f t="shared" si="21"/>
        <v>3.8017515923566876</v>
      </c>
      <c r="I55" s="289">
        <f t="shared" si="21"/>
        <v>0.57722929936305734</v>
      </c>
      <c r="J55" s="173"/>
    </row>
    <row r="56" spans="1:10" ht="12" customHeight="1">
      <c r="A56" s="214" t="s">
        <v>41</v>
      </c>
      <c r="B56" s="288">
        <f t="shared" ref="B56:I56" si="22">B27/$J27*100</f>
        <v>63.116279069767444</v>
      </c>
      <c r="C56" s="288">
        <f t="shared" si="22"/>
        <v>36.883720930232563</v>
      </c>
      <c r="D56" s="288">
        <f t="shared" si="22"/>
        <v>2.3255813953488373</v>
      </c>
      <c r="E56" s="288">
        <f t="shared" si="22"/>
        <v>14.372093023255813</v>
      </c>
      <c r="F56" s="288">
        <f t="shared" si="22"/>
        <v>23.790697674418603</v>
      </c>
      <c r="G56" s="288">
        <f t="shared" si="22"/>
        <v>55.139534883720934</v>
      </c>
      <c r="H56" s="288">
        <f t="shared" si="22"/>
        <v>3.5813953488372094</v>
      </c>
      <c r="I56" s="289">
        <f t="shared" si="22"/>
        <v>0.79069767441860461</v>
      </c>
      <c r="J56" s="173"/>
    </row>
    <row r="57" spans="1:10" ht="15" customHeight="1">
      <c r="A57" s="284" t="s">
        <v>21</v>
      </c>
      <c r="B57" s="290">
        <f t="shared" ref="B57:I57" si="23">B28/$J28*100</f>
        <v>71.661047151517266</v>
      </c>
      <c r="C57" s="290">
        <f t="shared" si="23"/>
        <v>28.33895284848273</v>
      </c>
      <c r="D57" s="290">
        <f t="shared" si="23"/>
        <v>2.377666358030083</v>
      </c>
      <c r="E57" s="290">
        <f t="shared" si="23"/>
        <v>30.481647769955099</v>
      </c>
      <c r="F57" s="290">
        <f t="shared" si="23"/>
        <v>24.188081969217869</v>
      </c>
      <c r="G57" s="290">
        <f t="shared" si="23"/>
        <v>37.041630998759629</v>
      </c>
      <c r="H57" s="290">
        <f t="shared" si="23"/>
        <v>5.3143725651194078</v>
      </c>
      <c r="I57" s="291">
        <f t="shared" si="23"/>
        <v>0.59660033891790853</v>
      </c>
      <c r="J57" s="174"/>
    </row>
    <row r="58" spans="1:10" ht="15" customHeight="1">
      <c r="A58" s="252" t="s">
        <v>38</v>
      </c>
      <c r="B58" s="290">
        <f t="shared" ref="B58:I58" si="24">B29/$J29*100</f>
        <v>64.466476829270022</v>
      </c>
      <c r="C58" s="290">
        <f t="shared" si="24"/>
        <v>35.533523170729978</v>
      </c>
      <c r="D58" s="290">
        <f t="shared" si="24"/>
        <v>9.1979204133015084</v>
      </c>
      <c r="E58" s="290">
        <f t="shared" si="24"/>
        <v>23.012216221288043</v>
      </c>
      <c r="F58" s="290">
        <f t="shared" si="24"/>
        <v>29.468488461193985</v>
      </c>
      <c r="G58" s="290">
        <f t="shared" si="24"/>
        <v>29.662543413575886</v>
      </c>
      <c r="H58" s="290">
        <f t="shared" si="24"/>
        <v>7.7303531800133358</v>
      </c>
      <c r="I58" s="291">
        <f t="shared" si="24"/>
        <v>0.9284783106272454</v>
      </c>
      <c r="J58" s="174"/>
    </row>
    <row r="59" spans="1:10" ht="15" customHeight="1">
      <c r="A59" s="252" t="s">
        <v>39</v>
      </c>
      <c r="B59" s="290">
        <f t="shared" ref="B59:I59" si="25">B30/$J30*100</f>
        <v>63.170938644279715</v>
      </c>
      <c r="C59" s="290">
        <f t="shared" si="25"/>
        <v>36.829061355720285</v>
      </c>
      <c r="D59" s="290">
        <f t="shared" si="25"/>
        <v>9.7845086056214026</v>
      </c>
      <c r="E59" s="290">
        <f t="shared" si="25"/>
        <v>20.30933030531137</v>
      </c>
      <c r="F59" s="290">
        <f t="shared" si="25"/>
        <v>28.705074063205704</v>
      </c>
      <c r="G59" s="290">
        <f t="shared" si="25"/>
        <v>33.53704436137231</v>
      </c>
      <c r="H59" s="290">
        <f t="shared" si="25"/>
        <v>7.2391839650926908</v>
      </c>
      <c r="I59" s="291">
        <f t="shared" si="25"/>
        <v>0.42485869939652204</v>
      </c>
      <c r="J59" s="174"/>
    </row>
    <row r="60" spans="1:10" s="9" customFormat="1" ht="15" customHeight="1">
      <c r="A60" s="252" t="s">
        <v>71</v>
      </c>
      <c r="B60" s="290">
        <f t="shared" ref="B60:I60" si="26">B31/$J31*100</f>
        <v>64.835465928706469</v>
      </c>
      <c r="C60" s="290">
        <f t="shared" si="26"/>
        <v>35.164534071293531</v>
      </c>
      <c r="D60" s="290">
        <f t="shared" si="26"/>
        <v>8.6703546999444061</v>
      </c>
      <c r="E60" s="290">
        <f t="shared" si="26"/>
        <v>23.019037357909223</v>
      </c>
      <c r="F60" s="290">
        <f t="shared" si="26"/>
        <v>28.722643575654033</v>
      </c>
      <c r="G60" s="290">
        <f t="shared" si="26"/>
        <v>31.482835089406375</v>
      </c>
      <c r="H60" s="290">
        <f t="shared" si="26"/>
        <v>7.34978659315348</v>
      </c>
      <c r="I60" s="291">
        <f t="shared" si="26"/>
        <v>0.75534268393248405</v>
      </c>
      <c r="J60" s="175"/>
    </row>
    <row r="61" spans="1:10" s="119" customFormat="1" ht="9" customHeight="1">
      <c r="J61" s="164"/>
    </row>
    <row r="62" spans="1:10" s="119" customFormat="1" ht="9">
      <c r="A62" s="119" t="s">
        <v>169</v>
      </c>
    </row>
  </sheetData>
  <mergeCells count="8">
    <mergeCell ref="J7:J8"/>
    <mergeCell ref="A36:A37"/>
    <mergeCell ref="A7:A8"/>
    <mergeCell ref="B7:C7"/>
    <mergeCell ref="B36:C36"/>
    <mergeCell ref="D7:I7"/>
    <mergeCell ref="D36:I36"/>
    <mergeCell ref="J36:J37"/>
  </mergeCells>
  <phoneticPr fontId="6" type="noConversion"/>
  <hyperlinks>
    <hyperlink ref="J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topLeftCell="A10" zoomScaleNormal="100" zoomScaleSheetLayoutView="80" workbookViewId="0">
      <selection activeCell="B3" sqref="B3:H6"/>
    </sheetView>
  </sheetViews>
  <sheetFormatPr baseColWidth="10" defaultColWidth="11.42578125" defaultRowHeight="12.75"/>
  <cols>
    <col min="1" max="1" width="23.7109375" style="72" customWidth="1"/>
    <col min="2" max="9" width="12.42578125" style="72" customWidth="1"/>
    <col min="10" max="10" width="7.85546875" style="72" bestFit="1" customWidth="1"/>
    <col min="11" max="16384" width="11.42578125" style="72"/>
  </cols>
  <sheetData>
    <row r="1" spans="1:10" ht="23.25">
      <c r="A1" s="71" t="s">
        <v>109</v>
      </c>
      <c r="I1" s="69" t="s">
        <v>107</v>
      </c>
    </row>
    <row r="2" spans="1:10" s="81" customFormat="1" ht="3" customHeight="1">
      <c r="A2" s="80"/>
    </row>
    <row r="3" spans="1:10" s="81" customFormat="1" ht="15.75" customHeight="1">
      <c r="A3" s="82" t="s">
        <v>110</v>
      </c>
    </row>
    <row r="4" spans="1:10" s="81" customFormat="1" ht="3" customHeight="1">
      <c r="A4" s="82"/>
    </row>
    <row r="5" spans="1:10" s="32" customFormat="1">
      <c r="A5" s="508" t="s">
        <v>172</v>
      </c>
      <c r="B5" s="508"/>
      <c r="C5" s="508"/>
      <c r="D5" s="508"/>
      <c r="E5" s="508"/>
      <c r="F5" s="508"/>
      <c r="G5" s="508"/>
      <c r="H5" s="508"/>
      <c r="I5" s="508"/>
    </row>
    <row r="6" spans="1:10" s="32" customFormat="1" ht="6" customHeight="1">
      <c r="A6" s="43"/>
    </row>
    <row r="7" spans="1:10" s="73" customFormat="1" ht="12" customHeight="1">
      <c r="A7" s="516" t="s">
        <v>59</v>
      </c>
      <c r="B7" s="502" t="s">
        <v>8</v>
      </c>
      <c r="C7" s="510" t="s">
        <v>73</v>
      </c>
      <c r="D7" s="510"/>
      <c r="E7" s="510" t="s">
        <v>2</v>
      </c>
      <c r="F7" s="510"/>
      <c r="G7" s="510"/>
      <c r="H7" s="514" t="s">
        <v>145</v>
      </c>
      <c r="I7" s="512" t="s">
        <v>111</v>
      </c>
    </row>
    <row r="8" spans="1:10" s="73" customFormat="1" ht="11.25">
      <c r="A8" s="517"/>
      <c r="B8" s="503"/>
      <c r="C8" s="377" t="s">
        <v>6</v>
      </c>
      <c r="D8" s="377" t="s">
        <v>7</v>
      </c>
      <c r="E8" s="377" t="s">
        <v>156</v>
      </c>
      <c r="F8" s="377" t="s">
        <v>157</v>
      </c>
      <c r="G8" s="377" t="s">
        <v>3</v>
      </c>
      <c r="H8" s="515"/>
      <c r="I8" s="513"/>
    </row>
    <row r="9" spans="1:10" s="32" customFormat="1" ht="10.5" customHeight="1">
      <c r="A9" s="204" t="s">
        <v>85</v>
      </c>
      <c r="B9" s="361"/>
      <c r="C9" s="209"/>
      <c r="D9" s="209"/>
      <c r="E9" s="209"/>
      <c r="F9" s="209"/>
      <c r="G9" s="209"/>
      <c r="H9" s="381"/>
      <c r="I9" s="361"/>
    </row>
    <row r="10" spans="1:10" s="32" customFormat="1" ht="10.5" customHeight="1">
      <c r="A10" s="191" t="s">
        <v>9</v>
      </c>
      <c r="B10" s="197">
        <v>120887</v>
      </c>
      <c r="C10" s="183">
        <v>60341</v>
      </c>
      <c r="D10" s="183">
        <v>60546</v>
      </c>
      <c r="E10" s="183">
        <v>31421</v>
      </c>
      <c r="F10" s="183">
        <v>74098</v>
      </c>
      <c r="G10" s="183">
        <v>15368</v>
      </c>
      <c r="H10" s="381">
        <v>17.739999999999998</v>
      </c>
      <c r="I10" s="178">
        <v>6814.3742953776782</v>
      </c>
      <c r="J10" s="405"/>
    </row>
    <row r="11" spans="1:10" s="32" customFormat="1" ht="10.5" customHeight="1">
      <c r="A11" s="191" t="s">
        <v>10</v>
      </c>
      <c r="B11" s="197">
        <v>34404</v>
      </c>
      <c r="C11" s="183">
        <v>16454</v>
      </c>
      <c r="D11" s="183">
        <v>17950</v>
      </c>
      <c r="E11" s="183">
        <v>7374</v>
      </c>
      <c r="F11" s="183">
        <v>21450</v>
      </c>
      <c r="G11" s="183">
        <v>5580</v>
      </c>
      <c r="H11" s="381">
        <v>9.0299999999999994</v>
      </c>
      <c r="I11" s="178">
        <v>3809.9667774086383</v>
      </c>
      <c r="J11" s="405"/>
    </row>
    <row r="12" spans="1:10" s="32" customFormat="1" ht="10.5" customHeight="1">
      <c r="A12" s="191" t="s">
        <v>23</v>
      </c>
      <c r="B12" s="197">
        <v>25502</v>
      </c>
      <c r="C12" s="183">
        <v>12374</v>
      </c>
      <c r="D12" s="183">
        <v>13128</v>
      </c>
      <c r="E12" s="183">
        <v>6423</v>
      </c>
      <c r="F12" s="183">
        <v>15196</v>
      </c>
      <c r="G12" s="183">
        <v>3883</v>
      </c>
      <c r="H12" s="381">
        <v>2.95</v>
      </c>
      <c r="I12" s="178">
        <v>8644.7457627118638</v>
      </c>
      <c r="J12" s="405"/>
    </row>
    <row r="13" spans="1:10" s="32" customFormat="1" ht="10.5" customHeight="1">
      <c r="A13" s="191" t="s">
        <v>11</v>
      </c>
      <c r="B13" s="197">
        <v>185103</v>
      </c>
      <c r="C13" s="183">
        <v>94549</v>
      </c>
      <c r="D13" s="183">
        <v>90554</v>
      </c>
      <c r="E13" s="183">
        <v>43042</v>
      </c>
      <c r="F13" s="183">
        <v>121642</v>
      </c>
      <c r="G13" s="183">
        <v>20419</v>
      </c>
      <c r="H13" s="381">
        <v>32.61</v>
      </c>
      <c r="I13" s="178">
        <v>5676.2649494020243</v>
      </c>
      <c r="J13" s="405"/>
    </row>
    <row r="14" spans="1:10" s="32" customFormat="1" ht="10.5" customHeight="1">
      <c r="A14" s="191" t="s">
        <v>12</v>
      </c>
      <c r="B14" s="197">
        <v>48473</v>
      </c>
      <c r="C14" s="183">
        <v>23355</v>
      </c>
      <c r="D14" s="183">
        <v>25118</v>
      </c>
      <c r="E14" s="183">
        <v>8462</v>
      </c>
      <c r="F14" s="183">
        <v>34721</v>
      </c>
      <c r="G14" s="183">
        <v>5290</v>
      </c>
      <c r="H14" s="381">
        <v>3.15</v>
      </c>
      <c r="I14" s="178">
        <v>15388.253968253968</v>
      </c>
      <c r="J14" s="405"/>
    </row>
    <row r="15" spans="1:10" s="32" customFormat="1" ht="10.5" customHeight="1">
      <c r="A15" s="191" t="s">
        <v>13</v>
      </c>
      <c r="B15" s="197">
        <v>42656</v>
      </c>
      <c r="C15" s="183">
        <v>20396</v>
      </c>
      <c r="D15" s="183">
        <v>22260</v>
      </c>
      <c r="E15" s="183">
        <v>10079</v>
      </c>
      <c r="F15" s="183">
        <v>25940</v>
      </c>
      <c r="G15" s="183">
        <v>6637</v>
      </c>
      <c r="H15" s="381">
        <v>5.07</v>
      </c>
      <c r="I15" s="178">
        <v>8413.4122287968439</v>
      </c>
      <c r="J15" s="405"/>
    </row>
    <row r="16" spans="1:10" s="32" customFormat="1" ht="10.5" customHeight="1">
      <c r="A16" s="191" t="s">
        <v>14</v>
      </c>
      <c r="B16" s="197">
        <v>56581</v>
      </c>
      <c r="C16" s="183">
        <v>27403</v>
      </c>
      <c r="D16" s="183">
        <v>29178</v>
      </c>
      <c r="E16" s="183">
        <v>12800</v>
      </c>
      <c r="F16" s="183">
        <v>36278</v>
      </c>
      <c r="G16" s="183">
        <v>7503</v>
      </c>
      <c r="H16" s="381">
        <v>6.25</v>
      </c>
      <c r="I16" s="178">
        <v>9052.9599999999991</v>
      </c>
      <c r="J16" s="405"/>
    </row>
    <row r="17" spans="1:10" s="32" customFormat="1" ht="10.5" customHeight="1">
      <c r="A17" s="191" t="s">
        <v>15</v>
      </c>
      <c r="B17" s="197">
        <v>25234</v>
      </c>
      <c r="C17" s="183">
        <v>12063</v>
      </c>
      <c r="D17" s="183">
        <v>13171</v>
      </c>
      <c r="E17" s="183">
        <v>6029</v>
      </c>
      <c r="F17" s="183">
        <v>15004</v>
      </c>
      <c r="G17" s="183">
        <v>4201</v>
      </c>
      <c r="H17" s="381">
        <v>2.46</v>
      </c>
      <c r="I17" s="178">
        <v>10257.723577235773</v>
      </c>
      <c r="J17" s="405"/>
    </row>
    <row r="18" spans="1:10" s="32" customFormat="1" ht="10.5" customHeight="1">
      <c r="A18" s="191" t="s">
        <v>5</v>
      </c>
      <c r="B18" s="197">
        <v>87632</v>
      </c>
      <c r="C18" s="183">
        <v>42919</v>
      </c>
      <c r="D18" s="183">
        <v>44713</v>
      </c>
      <c r="E18" s="183">
        <v>13200</v>
      </c>
      <c r="F18" s="183">
        <v>64665</v>
      </c>
      <c r="G18" s="183">
        <v>9767</v>
      </c>
      <c r="H18" s="381">
        <v>6.34</v>
      </c>
      <c r="I18" s="178">
        <v>13822.082018927445</v>
      </c>
      <c r="J18" s="405"/>
    </row>
    <row r="19" spans="1:10" s="32" customFormat="1" ht="10.5" customHeight="1">
      <c r="A19" s="191" t="s">
        <v>16</v>
      </c>
      <c r="B19" s="197">
        <v>52728</v>
      </c>
      <c r="C19" s="183">
        <v>25324</v>
      </c>
      <c r="D19" s="183">
        <v>27404</v>
      </c>
      <c r="E19" s="183">
        <v>12805</v>
      </c>
      <c r="F19" s="183">
        <v>32134</v>
      </c>
      <c r="G19" s="183">
        <v>7789</v>
      </c>
      <c r="H19" s="381">
        <v>5.04</v>
      </c>
      <c r="I19" s="178">
        <v>10461.904761904761</v>
      </c>
      <c r="J19" s="405"/>
    </row>
    <row r="20" spans="1:10" s="32" customFormat="1" ht="10.5" customHeight="1">
      <c r="A20" s="191" t="s">
        <v>17</v>
      </c>
      <c r="B20" s="197">
        <v>21959</v>
      </c>
      <c r="C20" s="183">
        <v>10990</v>
      </c>
      <c r="D20" s="183">
        <v>10969</v>
      </c>
      <c r="E20" s="183">
        <v>5900</v>
      </c>
      <c r="F20" s="183">
        <v>13543</v>
      </c>
      <c r="G20" s="183">
        <v>2516</v>
      </c>
      <c r="H20" s="381">
        <v>1.17</v>
      </c>
      <c r="I20" s="178">
        <v>18768.37606837607</v>
      </c>
      <c r="J20" s="405"/>
    </row>
    <row r="21" spans="1:10" s="32" customFormat="1" ht="10.5" customHeight="1">
      <c r="A21" s="191" t="s">
        <v>24</v>
      </c>
      <c r="B21" s="197">
        <v>97979</v>
      </c>
      <c r="C21" s="183">
        <v>48883</v>
      </c>
      <c r="D21" s="183">
        <v>49096</v>
      </c>
      <c r="E21" s="183">
        <v>28293</v>
      </c>
      <c r="F21" s="183">
        <v>58325</v>
      </c>
      <c r="G21" s="183">
        <v>11361</v>
      </c>
      <c r="H21" s="381">
        <v>5.89</v>
      </c>
      <c r="I21" s="178">
        <v>16634.804753820034</v>
      </c>
      <c r="J21" s="405"/>
    </row>
    <row r="22" spans="1:10" s="32" customFormat="1" ht="10.5" customHeight="1">
      <c r="A22" s="191" t="s">
        <v>28</v>
      </c>
      <c r="B22" s="197">
        <v>49678</v>
      </c>
      <c r="C22" s="183">
        <v>24955</v>
      </c>
      <c r="D22" s="183">
        <v>24723</v>
      </c>
      <c r="E22" s="183">
        <v>9159</v>
      </c>
      <c r="F22" s="183">
        <v>35824</v>
      </c>
      <c r="G22" s="183">
        <v>4695</v>
      </c>
      <c r="H22" s="381">
        <v>2.52</v>
      </c>
      <c r="I22" s="178">
        <v>19713.492063492064</v>
      </c>
      <c r="J22" s="405"/>
    </row>
    <row r="23" spans="1:10" s="32" customFormat="1" ht="10.5" customHeight="1">
      <c r="A23" s="191" t="s">
        <v>42</v>
      </c>
      <c r="B23" s="197">
        <v>27497</v>
      </c>
      <c r="C23" s="183">
        <v>14395</v>
      </c>
      <c r="D23" s="183">
        <v>13102</v>
      </c>
      <c r="E23" s="183">
        <v>6306</v>
      </c>
      <c r="F23" s="183">
        <v>18875</v>
      </c>
      <c r="G23" s="183">
        <v>2316</v>
      </c>
      <c r="H23" s="381">
        <v>1.1399999999999999</v>
      </c>
      <c r="I23" s="178">
        <v>24120.175438596492</v>
      </c>
      <c r="J23" s="405"/>
    </row>
    <row r="24" spans="1:10" s="32" customFormat="1" ht="10.5" customHeight="1">
      <c r="A24" s="191" t="s">
        <v>18</v>
      </c>
      <c r="B24" s="197">
        <v>132799</v>
      </c>
      <c r="C24" s="183">
        <v>65969</v>
      </c>
      <c r="D24" s="183">
        <v>66830</v>
      </c>
      <c r="E24" s="183">
        <v>33355</v>
      </c>
      <c r="F24" s="183">
        <v>86288</v>
      </c>
      <c r="G24" s="183">
        <v>13156</v>
      </c>
      <c r="H24" s="381">
        <v>8.14</v>
      </c>
      <c r="I24" s="178">
        <v>16314.373464373462</v>
      </c>
      <c r="J24" s="405"/>
    </row>
    <row r="25" spans="1:10" s="32" customFormat="1" ht="10.5" customHeight="1">
      <c r="A25" s="191" t="s">
        <v>19</v>
      </c>
      <c r="B25" s="197">
        <v>83980</v>
      </c>
      <c r="C25" s="183">
        <v>39056</v>
      </c>
      <c r="D25" s="183">
        <v>44924</v>
      </c>
      <c r="E25" s="183">
        <v>16887</v>
      </c>
      <c r="F25" s="183">
        <v>51079</v>
      </c>
      <c r="G25" s="183">
        <v>16014</v>
      </c>
      <c r="H25" s="381">
        <v>22.91</v>
      </c>
      <c r="I25" s="178">
        <v>3665.648188563946</v>
      </c>
      <c r="J25" s="405"/>
    </row>
    <row r="26" spans="1:10" s="32" customFormat="1" ht="10.5" customHeight="1">
      <c r="A26" s="191" t="s">
        <v>20</v>
      </c>
      <c r="B26" s="197">
        <v>25332</v>
      </c>
      <c r="C26" s="183">
        <v>11737</v>
      </c>
      <c r="D26" s="183">
        <v>13595</v>
      </c>
      <c r="E26" s="183">
        <v>5182</v>
      </c>
      <c r="F26" s="183">
        <v>14959</v>
      </c>
      <c r="G26" s="183">
        <v>5191</v>
      </c>
      <c r="H26" s="381">
        <v>12.93</v>
      </c>
      <c r="I26" s="178">
        <v>1959.1647331786544</v>
      </c>
      <c r="J26" s="405"/>
    </row>
    <row r="27" spans="1:10" s="32" customFormat="1" ht="10.5" customHeight="1">
      <c r="A27" s="191" t="s">
        <v>40</v>
      </c>
      <c r="B27" s="197">
        <v>57712</v>
      </c>
      <c r="C27" s="183">
        <v>26861</v>
      </c>
      <c r="D27" s="183">
        <v>30851</v>
      </c>
      <c r="E27" s="183">
        <v>11385</v>
      </c>
      <c r="F27" s="183">
        <v>36523</v>
      </c>
      <c r="G27" s="183">
        <v>9804</v>
      </c>
      <c r="H27" s="381">
        <v>7.22</v>
      </c>
      <c r="I27" s="178">
        <v>7993.3518005540172</v>
      </c>
      <c r="J27" s="405"/>
    </row>
    <row r="28" spans="1:10" s="32" customFormat="1" ht="10.5" customHeight="1">
      <c r="A28" s="191" t="s">
        <v>41</v>
      </c>
      <c r="B28" s="197">
        <v>42119</v>
      </c>
      <c r="C28" s="183">
        <v>19682</v>
      </c>
      <c r="D28" s="183">
        <v>22437</v>
      </c>
      <c r="E28" s="183">
        <v>8926</v>
      </c>
      <c r="F28" s="183">
        <v>25090</v>
      </c>
      <c r="G28" s="183">
        <v>8103</v>
      </c>
      <c r="H28" s="381">
        <v>8.85</v>
      </c>
      <c r="I28" s="178">
        <v>4759.2090395480227</v>
      </c>
      <c r="J28" s="405"/>
    </row>
    <row r="29" spans="1:10" s="33" customFormat="1" ht="12.75" customHeight="1">
      <c r="A29" s="206" t="s">
        <v>21</v>
      </c>
      <c r="B29" s="199">
        <v>1218255</v>
      </c>
      <c r="C29" s="185">
        <v>597706</v>
      </c>
      <c r="D29" s="185">
        <v>620549</v>
      </c>
      <c r="E29" s="185">
        <v>277028</v>
      </c>
      <c r="F29" s="185">
        <v>781634</v>
      </c>
      <c r="G29" s="185">
        <v>159593</v>
      </c>
      <c r="H29" s="485">
        <v>161.36000000000001</v>
      </c>
      <c r="I29" s="180">
        <v>7549.9194348041638</v>
      </c>
      <c r="J29" s="405"/>
    </row>
    <row r="30" spans="1:10" s="32" customFormat="1" ht="10.5" customHeight="1">
      <c r="A30" s="205" t="s">
        <v>87</v>
      </c>
      <c r="B30" s="178">
        <v>1155843</v>
      </c>
      <c r="C30" s="183">
        <v>567096</v>
      </c>
      <c r="D30" s="183">
        <v>588747</v>
      </c>
      <c r="E30" s="183">
        <v>236304</v>
      </c>
      <c r="F30" s="183">
        <v>694994</v>
      </c>
      <c r="G30" s="183">
        <v>224545</v>
      </c>
      <c r="H30" s="381">
        <v>2106</v>
      </c>
      <c r="I30" s="178">
        <v>548.83333333333337</v>
      </c>
      <c r="J30" s="405"/>
    </row>
    <row r="31" spans="1:10" s="33" customFormat="1" ht="12.75" customHeight="1">
      <c r="A31" s="362" t="s">
        <v>38</v>
      </c>
      <c r="B31" s="364">
        <v>6629143</v>
      </c>
      <c r="C31" s="363">
        <v>3280498</v>
      </c>
      <c r="D31" s="363">
        <v>3348645</v>
      </c>
      <c r="E31" s="363">
        <v>1285337</v>
      </c>
      <c r="F31" s="363">
        <v>3986275</v>
      </c>
      <c r="G31" s="363">
        <v>1357531</v>
      </c>
      <c r="H31" s="486">
        <v>13522</v>
      </c>
      <c r="I31" s="364">
        <v>490.24870581274962</v>
      </c>
      <c r="J31" s="405"/>
    </row>
    <row r="32" spans="1:10" s="32" customFormat="1" ht="10.5" customHeight="1">
      <c r="A32" s="205" t="s">
        <v>88</v>
      </c>
      <c r="B32" s="178">
        <v>406019</v>
      </c>
      <c r="C32" s="183">
        <v>197034</v>
      </c>
      <c r="D32" s="183">
        <v>208985</v>
      </c>
      <c r="E32" s="183">
        <v>83283</v>
      </c>
      <c r="F32" s="183">
        <v>244244</v>
      </c>
      <c r="G32" s="183">
        <v>78492</v>
      </c>
      <c r="H32" s="381">
        <v>1090</v>
      </c>
      <c r="I32" s="178">
        <v>372.49449541284406</v>
      </c>
      <c r="J32" s="405"/>
    </row>
    <row r="33" spans="1:10" s="33" customFormat="1" ht="12.75" customHeight="1">
      <c r="A33" s="362" t="s">
        <v>39</v>
      </c>
      <c r="B33" s="364">
        <v>3645243</v>
      </c>
      <c r="C33" s="363">
        <v>1781860</v>
      </c>
      <c r="D33" s="363">
        <v>1863383</v>
      </c>
      <c r="E33" s="363">
        <v>749675</v>
      </c>
      <c r="F33" s="363">
        <v>2208214</v>
      </c>
      <c r="G33" s="363">
        <v>687354</v>
      </c>
      <c r="H33" s="486">
        <v>16844</v>
      </c>
      <c r="I33" s="364">
        <v>216.41195677986227</v>
      </c>
      <c r="J33" s="405"/>
    </row>
    <row r="34" spans="1:10" s="33" customFormat="1" ht="15" customHeight="1">
      <c r="A34" s="206" t="s">
        <v>71</v>
      </c>
      <c r="B34" s="180">
        <v>11492641</v>
      </c>
      <c r="C34" s="185">
        <v>5660064</v>
      </c>
      <c r="D34" s="185">
        <v>5832577</v>
      </c>
      <c r="E34" s="185">
        <v>2312040</v>
      </c>
      <c r="F34" s="185">
        <v>6976123</v>
      </c>
      <c r="G34" s="185">
        <v>2204478</v>
      </c>
      <c r="H34" s="485">
        <v>30528</v>
      </c>
      <c r="I34" s="180">
        <v>376.46229690775681</v>
      </c>
      <c r="J34" s="405"/>
    </row>
    <row r="35" spans="1:10" s="33" customFormat="1" ht="4.5" customHeight="1">
      <c r="A35" s="74"/>
      <c r="B35" s="75"/>
      <c r="C35" s="75"/>
      <c r="D35" s="75"/>
      <c r="E35" s="76"/>
      <c r="F35" s="75"/>
      <c r="G35" s="76"/>
      <c r="H35" s="76"/>
      <c r="I35" s="75"/>
      <c r="J35" s="32"/>
    </row>
    <row r="36" spans="1:10" s="77" customFormat="1" ht="9" customHeight="1">
      <c r="A36" s="77" t="s">
        <v>160</v>
      </c>
      <c r="J36" s="32"/>
    </row>
    <row r="37" spans="1:10" ht="4.5" customHeight="1">
      <c r="J37" s="32"/>
    </row>
    <row r="38" spans="1:10" s="73" customFormat="1" ht="12" customHeight="1">
      <c r="A38" s="516" t="s">
        <v>60</v>
      </c>
      <c r="B38" s="502" t="s">
        <v>8</v>
      </c>
      <c r="C38" s="510" t="s">
        <v>73</v>
      </c>
      <c r="D38" s="510"/>
      <c r="E38" s="509" t="s">
        <v>2</v>
      </c>
      <c r="F38" s="510"/>
      <c r="G38" s="511"/>
    </row>
    <row r="39" spans="1:10" s="73" customFormat="1" ht="12" customHeight="1">
      <c r="A39" s="517"/>
      <c r="B39" s="503"/>
      <c r="C39" s="480" t="s">
        <v>6</v>
      </c>
      <c r="D39" s="480" t="s">
        <v>7</v>
      </c>
      <c r="E39" s="480" t="s">
        <v>141</v>
      </c>
      <c r="F39" s="480" t="s">
        <v>144</v>
      </c>
      <c r="G39" s="479" t="s">
        <v>3</v>
      </c>
    </row>
    <row r="40" spans="1:10" ht="10.5" customHeight="1">
      <c r="A40" s="204" t="s">
        <v>85</v>
      </c>
      <c r="B40" s="361"/>
      <c r="C40" s="209"/>
      <c r="D40" s="209"/>
      <c r="E40" s="383"/>
      <c r="F40" s="218"/>
      <c r="G40" s="325"/>
    </row>
    <row r="41" spans="1:10" ht="10.5" customHeight="1">
      <c r="A41" s="191" t="s">
        <v>9</v>
      </c>
      <c r="B41" s="484">
        <v>100</v>
      </c>
      <c r="C41" s="382">
        <v>49.915210072216205</v>
      </c>
      <c r="D41" s="186">
        <v>50.084789927783802</v>
      </c>
      <c r="E41" s="186">
        <v>25.99204215507044</v>
      </c>
      <c r="F41" s="186">
        <v>61.295259209013373</v>
      </c>
      <c r="G41" s="212">
        <v>12.712698635916187</v>
      </c>
    </row>
    <row r="42" spans="1:10" ht="10.5" customHeight="1">
      <c r="A42" s="191" t="s">
        <v>10</v>
      </c>
      <c r="B42" s="197">
        <v>100</v>
      </c>
      <c r="C42" s="382">
        <v>47.825834205324966</v>
      </c>
      <c r="D42" s="186">
        <v>52.174165794675041</v>
      </c>
      <c r="E42" s="186">
        <v>21.433554237879314</v>
      </c>
      <c r="F42" s="186">
        <v>62.347401464945939</v>
      </c>
      <c r="G42" s="212">
        <v>16.219044297174747</v>
      </c>
    </row>
    <row r="43" spans="1:10" ht="10.5" customHeight="1">
      <c r="A43" s="191" t="s">
        <v>23</v>
      </c>
      <c r="B43" s="197">
        <v>100</v>
      </c>
      <c r="C43" s="382">
        <v>48.521684573758925</v>
      </c>
      <c r="D43" s="186">
        <v>51.478315426241082</v>
      </c>
      <c r="E43" s="186">
        <v>25.186259901184222</v>
      </c>
      <c r="F43" s="186">
        <v>59.587483334640424</v>
      </c>
      <c r="G43" s="212">
        <v>15.226256764175359</v>
      </c>
    </row>
    <row r="44" spans="1:10" ht="10.5" customHeight="1">
      <c r="A44" s="191" t="s">
        <v>11</v>
      </c>
      <c r="B44" s="197">
        <v>100</v>
      </c>
      <c r="C44" s="382">
        <v>51.079128917413556</v>
      </c>
      <c r="D44" s="186">
        <v>48.920871082586451</v>
      </c>
      <c r="E44" s="186">
        <v>23.252999681258544</v>
      </c>
      <c r="F44" s="186">
        <v>65.715844691874253</v>
      </c>
      <c r="G44" s="212">
        <v>11.031155626867204</v>
      </c>
    </row>
    <row r="45" spans="1:10" ht="10.5" customHeight="1">
      <c r="A45" s="191" t="s">
        <v>12</v>
      </c>
      <c r="B45" s="197">
        <v>100</v>
      </c>
      <c r="C45" s="382">
        <v>48.181461844738308</v>
      </c>
      <c r="D45" s="186">
        <v>51.818538155261692</v>
      </c>
      <c r="E45" s="186">
        <v>17.457141088853589</v>
      </c>
      <c r="F45" s="186">
        <v>71.629566975429626</v>
      </c>
      <c r="G45" s="212">
        <v>10.91329193571679</v>
      </c>
    </row>
    <row r="46" spans="1:10" ht="10.5" customHeight="1">
      <c r="A46" s="191" t="s">
        <v>13</v>
      </c>
      <c r="B46" s="197">
        <v>100</v>
      </c>
      <c r="C46" s="382">
        <v>47.81507876969242</v>
      </c>
      <c r="D46" s="186">
        <v>52.18492123030758</v>
      </c>
      <c r="E46" s="186">
        <v>23.628563390847713</v>
      </c>
      <c r="F46" s="186">
        <v>60.812078019504881</v>
      </c>
      <c r="G46" s="212">
        <v>15.559358589647413</v>
      </c>
    </row>
    <row r="47" spans="1:10" ht="10.5" customHeight="1">
      <c r="A47" s="191" t="s">
        <v>14</v>
      </c>
      <c r="B47" s="197">
        <v>100</v>
      </c>
      <c r="C47" s="382">
        <v>48.431452254290306</v>
      </c>
      <c r="D47" s="186">
        <v>51.568547745709694</v>
      </c>
      <c r="E47" s="186">
        <v>22.622435093052438</v>
      </c>
      <c r="F47" s="186">
        <v>64.116929711387215</v>
      </c>
      <c r="G47" s="212">
        <v>13.260635195560347</v>
      </c>
    </row>
    <row r="48" spans="1:10" ht="10.5" customHeight="1">
      <c r="A48" s="191" t="s">
        <v>15</v>
      </c>
      <c r="B48" s="197">
        <v>100</v>
      </c>
      <c r="C48" s="382">
        <v>47.804549417452641</v>
      </c>
      <c r="D48" s="186">
        <v>52.195450582547352</v>
      </c>
      <c r="E48" s="186">
        <v>23.892367440754541</v>
      </c>
      <c r="F48" s="186">
        <v>59.45945945945946</v>
      </c>
      <c r="G48" s="212">
        <v>16.648173099786003</v>
      </c>
    </row>
    <row r="49" spans="1:7" ht="10.5" customHeight="1">
      <c r="A49" s="191" t="s">
        <v>5</v>
      </c>
      <c r="B49" s="197">
        <v>100</v>
      </c>
      <c r="C49" s="382">
        <v>48.97640131458828</v>
      </c>
      <c r="D49" s="186">
        <v>51.02359868541172</v>
      </c>
      <c r="E49" s="186">
        <v>15.062990688333027</v>
      </c>
      <c r="F49" s="186">
        <v>73.791537337958729</v>
      </c>
      <c r="G49" s="212">
        <v>11.145471973708235</v>
      </c>
    </row>
    <row r="50" spans="1:7" ht="10.5" customHeight="1">
      <c r="A50" s="191" t="s">
        <v>16</v>
      </c>
      <c r="B50" s="197">
        <v>100</v>
      </c>
      <c r="C50" s="382">
        <v>48.027613412228796</v>
      </c>
      <c r="D50" s="186">
        <v>51.972386587771204</v>
      </c>
      <c r="E50" s="186">
        <v>24.285009861932938</v>
      </c>
      <c r="F50" s="186">
        <v>60.942952510999845</v>
      </c>
      <c r="G50" s="212">
        <v>14.772037627067213</v>
      </c>
    </row>
    <row r="51" spans="1:7" ht="10.5" customHeight="1">
      <c r="A51" s="191" t="s">
        <v>17</v>
      </c>
      <c r="B51" s="197">
        <v>100</v>
      </c>
      <c r="C51" s="382">
        <v>50.04781638508129</v>
      </c>
      <c r="D51" s="186">
        <v>49.95218361491871</v>
      </c>
      <c r="E51" s="186">
        <v>26.868254474247461</v>
      </c>
      <c r="F51" s="186">
        <v>61.674028871988703</v>
      </c>
      <c r="G51" s="212">
        <v>11.457716653763834</v>
      </c>
    </row>
    <row r="52" spans="1:7" ht="10.5" customHeight="1">
      <c r="A52" s="191" t="s">
        <v>24</v>
      </c>
      <c r="B52" s="197">
        <v>100</v>
      </c>
      <c r="C52" s="382">
        <v>49.891303238449055</v>
      </c>
      <c r="D52" s="186">
        <v>50.108696761550945</v>
      </c>
      <c r="E52" s="186">
        <v>28.876596005266435</v>
      </c>
      <c r="F52" s="186">
        <v>59.528062135763783</v>
      </c>
      <c r="G52" s="212">
        <v>11.59534185896978</v>
      </c>
    </row>
    <row r="53" spans="1:7" ht="10.5" customHeight="1">
      <c r="A53" s="191" t="s">
        <v>28</v>
      </c>
      <c r="B53" s="197">
        <v>100</v>
      </c>
      <c r="C53" s="382">
        <v>50.233503764241718</v>
      </c>
      <c r="D53" s="186">
        <v>49.766496235758282</v>
      </c>
      <c r="E53" s="186">
        <v>18.436732557671405</v>
      </c>
      <c r="F53" s="186">
        <v>72.112403880993597</v>
      </c>
      <c r="G53" s="212">
        <v>9.4508635613349981</v>
      </c>
    </row>
    <row r="54" spans="1:7" ht="10.5" customHeight="1">
      <c r="A54" s="191" t="s">
        <v>42</v>
      </c>
      <c r="B54" s="197">
        <v>100</v>
      </c>
      <c r="C54" s="382">
        <v>52.351165581699824</v>
      </c>
      <c r="D54" s="186">
        <v>47.648834418300176</v>
      </c>
      <c r="E54" s="186">
        <v>22.933410917554642</v>
      </c>
      <c r="F54" s="186">
        <v>68.643852056587988</v>
      </c>
      <c r="G54" s="212">
        <v>8.4227370258573657</v>
      </c>
    </row>
    <row r="55" spans="1:7" ht="10.5" customHeight="1">
      <c r="A55" s="191" t="s">
        <v>18</v>
      </c>
      <c r="B55" s="197">
        <v>100</v>
      </c>
      <c r="C55" s="382">
        <v>49.67582587218277</v>
      </c>
      <c r="D55" s="186">
        <v>50.324174127817223</v>
      </c>
      <c r="E55" s="186">
        <v>25.116906000798199</v>
      </c>
      <c r="F55" s="186">
        <v>64.976392894524807</v>
      </c>
      <c r="G55" s="212">
        <v>9.9067011046769924</v>
      </c>
    </row>
    <row r="56" spans="1:7" ht="10.5" customHeight="1">
      <c r="A56" s="191" t="s">
        <v>19</v>
      </c>
      <c r="B56" s="197">
        <v>100</v>
      </c>
      <c r="C56" s="382">
        <v>46.506311026434865</v>
      </c>
      <c r="D56" s="186">
        <v>53.493688973565135</v>
      </c>
      <c r="E56" s="186">
        <v>20.108359133126935</v>
      </c>
      <c r="F56" s="186">
        <v>60.822814955941894</v>
      </c>
      <c r="G56" s="212">
        <v>19.068825910931174</v>
      </c>
    </row>
    <row r="57" spans="1:7" ht="10.5" customHeight="1">
      <c r="A57" s="191" t="s">
        <v>20</v>
      </c>
      <c r="B57" s="197">
        <v>100</v>
      </c>
      <c r="C57" s="382">
        <v>46.332701721143216</v>
      </c>
      <c r="D57" s="186">
        <v>53.667298278856777</v>
      </c>
      <c r="E57" s="186">
        <v>20.456339807358283</v>
      </c>
      <c r="F57" s="186">
        <v>59.05179219958945</v>
      </c>
      <c r="G57" s="212">
        <v>20.491867993052264</v>
      </c>
    </row>
    <row r="58" spans="1:7" ht="10.5" customHeight="1">
      <c r="A58" s="191" t="s">
        <v>40</v>
      </c>
      <c r="B58" s="197">
        <v>100</v>
      </c>
      <c r="C58" s="382">
        <v>46.54317992791794</v>
      </c>
      <c r="D58" s="186">
        <v>53.456820072082067</v>
      </c>
      <c r="E58" s="186">
        <v>19.727266426393125</v>
      </c>
      <c r="F58" s="186">
        <v>63.284932076517883</v>
      </c>
      <c r="G58" s="212">
        <v>16.987801497088995</v>
      </c>
    </row>
    <row r="59" spans="1:7" ht="10.5" customHeight="1">
      <c r="A59" s="191" t="s">
        <v>41</v>
      </c>
      <c r="B59" s="197">
        <v>100</v>
      </c>
      <c r="C59" s="382">
        <v>46.729504499157152</v>
      </c>
      <c r="D59" s="186">
        <v>53.270495500842848</v>
      </c>
      <c r="E59" s="186">
        <v>21.192336000379878</v>
      </c>
      <c r="F59" s="186">
        <v>59.569315510814604</v>
      </c>
      <c r="G59" s="212">
        <v>19.238348488805528</v>
      </c>
    </row>
    <row r="60" spans="1:7" ht="12.75" customHeight="1">
      <c r="A60" s="206" t="s">
        <v>21</v>
      </c>
      <c r="B60" s="199">
        <v>100</v>
      </c>
      <c r="C60" s="187">
        <v>49.062470500839318</v>
      </c>
      <c r="D60" s="187">
        <v>50.937529499160682</v>
      </c>
      <c r="E60" s="187">
        <v>22.73973839631276</v>
      </c>
      <c r="F60" s="187">
        <v>64.160130678716683</v>
      </c>
      <c r="G60" s="213">
        <v>13.100130924970552</v>
      </c>
    </row>
    <row r="61" spans="1:7" s="32" customFormat="1" ht="10.5" customHeight="1">
      <c r="A61" s="205" t="s">
        <v>87</v>
      </c>
      <c r="B61" s="178">
        <v>100</v>
      </c>
      <c r="C61" s="186">
        <v>49.063410861163668</v>
      </c>
      <c r="D61" s="186">
        <v>50.936589138836332</v>
      </c>
      <c r="E61" s="186">
        <v>20.444299095984491</v>
      </c>
      <c r="F61" s="186">
        <v>60.128754510776986</v>
      </c>
      <c r="G61" s="212">
        <v>19.426946393238527</v>
      </c>
    </row>
    <row r="62" spans="1:7" s="33" customFormat="1" ht="12.75" customHeight="1">
      <c r="A62" s="362" t="s">
        <v>38</v>
      </c>
      <c r="B62" s="364">
        <v>100</v>
      </c>
      <c r="C62" s="365">
        <v>49.486004450349014</v>
      </c>
      <c r="D62" s="365">
        <v>50.513995549650993</v>
      </c>
      <c r="E62" s="365">
        <v>19.389188014197313</v>
      </c>
      <c r="F62" s="365">
        <v>60.132584257120413</v>
      </c>
      <c r="G62" s="366">
        <v>20.478227728682274</v>
      </c>
    </row>
    <row r="63" spans="1:7" s="32" customFormat="1" ht="10.5" customHeight="1">
      <c r="A63" s="205" t="s">
        <v>88</v>
      </c>
      <c r="B63" s="178">
        <v>100</v>
      </c>
      <c r="C63" s="186">
        <v>48.528270844467869</v>
      </c>
      <c r="D63" s="186">
        <v>51.471729155532131</v>
      </c>
      <c r="E63" s="186">
        <v>20.512094261598595</v>
      </c>
      <c r="F63" s="186">
        <v>60.155805516490609</v>
      </c>
      <c r="G63" s="212">
        <v>19.332100221910796</v>
      </c>
    </row>
    <row r="64" spans="1:7" s="33" customFormat="1" ht="12.75" customHeight="1">
      <c r="A64" s="362" t="s">
        <v>39</v>
      </c>
      <c r="B64" s="364">
        <v>100</v>
      </c>
      <c r="C64" s="365">
        <v>48.881789225025599</v>
      </c>
      <c r="D64" s="365">
        <v>51.118210774974393</v>
      </c>
      <c r="E64" s="365">
        <v>20.565844307224513</v>
      </c>
      <c r="F64" s="365">
        <v>60.577964212536727</v>
      </c>
      <c r="G64" s="366">
        <v>18.856191480238767</v>
      </c>
    </row>
    <row r="65" spans="1:7" s="33" customFormat="1" ht="15" customHeight="1">
      <c r="A65" s="206" t="s">
        <v>71</v>
      </c>
      <c r="B65" s="180">
        <v>100</v>
      </c>
      <c r="C65" s="187">
        <v>49.249463199972922</v>
      </c>
      <c r="D65" s="187">
        <v>50.750536800027078</v>
      </c>
      <c r="E65" s="187">
        <v>20.117569147074203</v>
      </c>
      <c r="F65" s="187">
        <v>60.700782352811679</v>
      </c>
      <c r="G65" s="213">
        <v>19.181648500114115</v>
      </c>
    </row>
    <row r="66" spans="1:7" ht="6" customHeight="1">
      <c r="A66" s="74"/>
      <c r="B66" s="75"/>
    </row>
    <row r="67" spans="1:7" s="84" customFormat="1" ht="9">
      <c r="A67" s="77" t="s">
        <v>160</v>
      </c>
      <c r="B67" s="77"/>
    </row>
  </sheetData>
  <mergeCells count="11">
    <mergeCell ref="A5:I5"/>
    <mergeCell ref="E38:G38"/>
    <mergeCell ref="E7:G7"/>
    <mergeCell ref="I7:I8"/>
    <mergeCell ref="H7:H8"/>
    <mergeCell ref="A38:A39"/>
    <mergeCell ref="B38:B39"/>
    <mergeCell ref="A7:A8"/>
    <mergeCell ref="B7:B8"/>
    <mergeCell ref="C7:D7"/>
    <mergeCell ref="C38:D38"/>
  </mergeCells>
  <phoneticPr fontId="6" type="noConversion"/>
  <hyperlinks>
    <hyperlink ref="I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zoomScaleNormal="100" zoomScaleSheetLayoutView="80" workbookViewId="0">
      <selection activeCell="B3" sqref="B3:H6"/>
    </sheetView>
  </sheetViews>
  <sheetFormatPr baseColWidth="10" defaultColWidth="11.42578125" defaultRowHeight="12.75"/>
  <cols>
    <col min="1" max="1" width="23.7109375" style="72" customWidth="1"/>
    <col min="2" max="9" width="11" style="72" customWidth="1"/>
    <col min="10" max="10" width="6.7109375" style="72" bestFit="1" customWidth="1"/>
    <col min="11" max="11" width="7.85546875" style="72" bestFit="1" customWidth="1"/>
    <col min="12" max="12" width="5.7109375" style="72" bestFit="1" customWidth="1"/>
    <col min="13" max="13" width="9.42578125" style="72" customWidth="1"/>
    <col min="14" max="16384" width="11.42578125" style="72"/>
  </cols>
  <sheetData>
    <row r="1" spans="1:13" ht="23.25">
      <c r="A1" s="71" t="s">
        <v>109</v>
      </c>
    </row>
    <row r="2" spans="1:13" s="81" customFormat="1" ht="3" customHeight="1">
      <c r="A2" s="80"/>
    </row>
    <row r="3" spans="1:13" s="81" customFormat="1" ht="15.75" customHeight="1">
      <c r="A3" s="82" t="s">
        <v>110</v>
      </c>
      <c r="I3" s="69" t="s">
        <v>107</v>
      </c>
    </row>
    <row r="4" spans="1:13" s="81" customFormat="1" ht="3" customHeight="1">
      <c r="A4" s="82"/>
    </row>
    <row r="5" spans="1:13" s="32" customFormat="1" ht="19.5" customHeight="1">
      <c r="A5" s="67" t="s">
        <v>161</v>
      </c>
      <c r="B5" s="68"/>
      <c r="C5" s="68"/>
      <c r="D5" s="68"/>
      <c r="E5" s="68"/>
      <c r="F5" s="68"/>
      <c r="G5" s="68"/>
      <c r="H5" s="68"/>
      <c r="I5" s="68"/>
    </row>
    <row r="6" spans="1:13" s="32" customFormat="1" ht="6" customHeight="1">
      <c r="A6" s="43"/>
    </row>
    <row r="7" spans="1:13" s="32" customFormat="1" ht="6" customHeight="1">
      <c r="A7" s="522"/>
      <c r="B7" s="526" t="s">
        <v>0</v>
      </c>
      <c r="C7" s="526"/>
      <c r="D7" s="526"/>
      <c r="E7" s="526"/>
      <c r="F7" s="526"/>
      <c r="G7" s="526"/>
      <c r="H7" s="526"/>
      <c r="I7" s="527"/>
    </row>
    <row r="8" spans="1:13" s="73" customFormat="1" ht="12" customHeight="1">
      <c r="A8" s="523"/>
      <c r="B8" s="518"/>
      <c r="C8" s="518"/>
      <c r="D8" s="518"/>
      <c r="E8" s="518"/>
      <c r="F8" s="518"/>
      <c r="G8" s="518"/>
      <c r="H8" s="518"/>
      <c r="I8" s="520"/>
      <c r="J8" s="83"/>
      <c r="K8" s="83"/>
      <c r="L8" s="83"/>
      <c r="M8" s="32"/>
    </row>
    <row r="9" spans="1:13" s="32" customFormat="1" ht="6" customHeight="1">
      <c r="A9" s="523"/>
      <c r="B9" s="518"/>
      <c r="C9" s="518"/>
      <c r="D9" s="518"/>
      <c r="E9" s="518"/>
      <c r="F9" s="518"/>
      <c r="G9" s="518"/>
      <c r="H9" s="518"/>
      <c r="I9" s="520"/>
    </row>
    <row r="10" spans="1:13" s="73" customFormat="1" ht="3.95" customHeight="1">
      <c r="A10" s="524"/>
      <c r="B10" s="526" t="s">
        <v>1</v>
      </c>
      <c r="C10" s="528" t="s">
        <v>151</v>
      </c>
      <c r="D10" s="526" t="s">
        <v>140</v>
      </c>
      <c r="E10" s="526" t="s">
        <v>8</v>
      </c>
      <c r="F10" s="526" t="s">
        <v>1</v>
      </c>
      <c r="G10" s="528" t="s">
        <v>151</v>
      </c>
      <c r="H10" s="526" t="s">
        <v>140</v>
      </c>
      <c r="I10" s="527" t="s">
        <v>8</v>
      </c>
    </row>
    <row r="11" spans="1:13" s="73" customFormat="1" ht="21.95" customHeight="1">
      <c r="A11" s="524"/>
      <c r="B11" s="518"/>
      <c r="C11" s="529"/>
      <c r="D11" s="518"/>
      <c r="E11" s="518"/>
      <c r="F11" s="518"/>
      <c r="G11" s="529"/>
      <c r="H11" s="518"/>
      <c r="I11" s="520"/>
    </row>
    <row r="12" spans="1:13" s="73" customFormat="1" ht="3.95" customHeight="1">
      <c r="A12" s="524"/>
      <c r="B12" s="519"/>
      <c r="C12" s="530"/>
      <c r="D12" s="519"/>
      <c r="E12" s="519"/>
      <c r="F12" s="519"/>
      <c r="G12" s="530"/>
      <c r="H12" s="519"/>
      <c r="I12" s="521"/>
    </row>
    <row r="13" spans="1:13" s="73" customFormat="1" ht="3.95" customHeight="1">
      <c r="A13" s="523"/>
      <c r="B13" s="518" t="s">
        <v>142</v>
      </c>
      <c r="C13" s="518"/>
      <c r="D13" s="518"/>
      <c r="E13" s="518"/>
      <c r="F13" s="518" t="s">
        <v>27</v>
      </c>
      <c r="G13" s="518"/>
      <c r="H13" s="518"/>
      <c r="I13" s="520"/>
    </row>
    <row r="14" spans="1:13" s="73" customFormat="1" ht="12.75" customHeight="1">
      <c r="A14" s="523"/>
      <c r="B14" s="518"/>
      <c r="C14" s="518"/>
      <c r="D14" s="518"/>
      <c r="E14" s="518"/>
      <c r="F14" s="518"/>
      <c r="G14" s="518"/>
      <c r="H14" s="518"/>
      <c r="I14" s="520"/>
    </row>
    <row r="15" spans="1:13" s="73" customFormat="1" ht="3.95" customHeight="1">
      <c r="A15" s="525"/>
      <c r="B15" s="519"/>
      <c r="C15" s="519"/>
      <c r="D15" s="519"/>
      <c r="E15" s="519"/>
      <c r="F15" s="519"/>
      <c r="G15" s="519"/>
      <c r="H15" s="519"/>
      <c r="I15" s="521"/>
    </row>
    <row r="16" spans="1:13" s="73" customFormat="1" ht="3.95" customHeight="1">
      <c r="A16" s="358"/>
      <c r="B16" s="359"/>
      <c r="C16" s="360"/>
      <c r="D16" s="360"/>
      <c r="E16" s="360"/>
      <c r="F16" s="403"/>
      <c r="G16" s="403"/>
      <c r="H16" s="403"/>
      <c r="I16" s="404"/>
    </row>
    <row r="17" spans="1:9" s="32" customFormat="1" ht="10.5" customHeight="1">
      <c r="A17" s="204" t="s">
        <v>85</v>
      </c>
      <c r="B17" s="209"/>
      <c r="C17" s="209"/>
      <c r="D17" s="209"/>
      <c r="E17" s="209"/>
      <c r="F17" s="209"/>
      <c r="G17" s="209"/>
      <c r="H17" s="209"/>
      <c r="I17" s="361"/>
    </row>
    <row r="18" spans="1:9" s="32" customFormat="1" ht="10.5" customHeight="1">
      <c r="A18" s="191" t="s">
        <v>9</v>
      </c>
      <c r="B18" s="183">
        <v>80279</v>
      </c>
      <c r="C18" s="183">
        <v>22655</v>
      </c>
      <c r="D18" s="183">
        <v>15448</v>
      </c>
      <c r="E18" s="183">
        <v>118382</v>
      </c>
      <c r="F18" s="186">
        <f>B18/E18*100</f>
        <v>67.813518947137226</v>
      </c>
      <c r="G18" s="186">
        <f>C18/E18*100</f>
        <v>19.137199912148805</v>
      </c>
      <c r="H18" s="186">
        <f>D18/E18*100</f>
        <v>13.049281140713958</v>
      </c>
      <c r="I18" s="212">
        <f>E18/E18*100</f>
        <v>100</v>
      </c>
    </row>
    <row r="19" spans="1:9" s="32" customFormat="1" ht="10.5" customHeight="1">
      <c r="A19" s="191" t="s">
        <v>10</v>
      </c>
      <c r="B19" s="183">
        <v>23831</v>
      </c>
      <c r="C19" s="183">
        <v>7026</v>
      </c>
      <c r="D19" s="183">
        <v>2883</v>
      </c>
      <c r="E19" s="183">
        <v>33740</v>
      </c>
      <c r="F19" s="186">
        <f t="shared" ref="F19:F42" si="0">B19/E19*100</f>
        <v>70.631298162418503</v>
      </c>
      <c r="G19" s="186">
        <f t="shared" ref="G19:G42" si="1">C19/E19*100</f>
        <v>20.82394783639597</v>
      </c>
      <c r="H19" s="186">
        <f t="shared" ref="H19:H42" si="2">D19/E19*100</f>
        <v>8.5447540011855363</v>
      </c>
      <c r="I19" s="212">
        <f t="shared" ref="I19:I42" si="3">E19/E19*100</f>
        <v>100</v>
      </c>
    </row>
    <row r="20" spans="1:9" s="32" customFormat="1" ht="10.5" customHeight="1">
      <c r="A20" s="191" t="s">
        <v>23</v>
      </c>
      <c r="B20" s="183">
        <v>20090</v>
      </c>
      <c r="C20" s="183">
        <v>2861</v>
      </c>
      <c r="D20" s="183">
        <v>1879</v>
      </c>
      <c r="E20" s="183">
        <v>24830</v>
      </c>
      <c r="F20" s="186">
        <f t="shared" si="0"/>
        <v>80.910189287152633</v>
      </c>
      <c r="G20" s="186">
        <f t="shared" si="1"/>
        <v>11.522351993556182</v>
      </c>
      <c r="H20" s="186">
        <f t="shared" si="2"/>
        <v>7.5674587192911797</v>
      </c>
      <c r="I20" s="212">
        <f t="shared" si="3"/>
        <v>100</v>
      </c>
    </row>
    <row r="21" spans="1:9" s="32" customFormat="1" ht="10.5" customHeight="1">
      <c r="A21" s="191" t="s">
        <v>11</v>
      </c>
      <c r="B21" s="183">
        <v>114478</v>
      </c>
      <c r="C21" s="183">
        <v>39226</v>
      </c>
      <c r="D21" s="183">
        <v>25573</v>
      </c>
      <c r="E21" s="183">
        <v>179277</v>
      </c>
      <c r="F21" s="186">
        <f t="shared" si="0"/>
        <v>63.855374643707783</v>
      </c>
      <c r="G21" s="186">
        <f t="shared" si="1"/>
        <v>21.880107319957386</v>
      </c>
      <c r="H21" s="186">
        <f t="shared" si="2"/>
        <v>14.264518036334833</v>
      </c>
      <c r="I21" s="212">
        <f t="shared" si="3"/>
        <v>100</v>
      </c>
    </row>
    <row r="22" spans="1:9" s="32" customFormat="1" ht="10.5" customHeight="1">
      <c r="A22" s="191" t="s">
        <v>12</v>
      </c>
      <c r="B22" s="183">
        <v>24926</v>
      </c>
      <c r="C22" s="183">
        <v>17548</v>
      </c>
      <c r="D22" s="183">
        <v>5312</v>
      </c>
      <c r="E22" s="183">
        <v>47786</v>
      </c>
      <c r="F22" s="186">
        <f t="shared" si="0"/>
        <v>52.161721006152426</v>
      </c>
      <c r="G22" s="186">
        <f t="shared" si="1"/>
        <v>36.722052483991128</v>
      </c>
      <c r="H22" s="186">
        <f t="shared" si="2"/>
        <v>11.116226509856443</v>
      </c>
      <c r="I22" s="212">
        <f t="shared" si="3"/>
        <v>100</v>
      </c>
    </row>
    <row r="23" spans="1:9" s="32" customFormat="1" ht="10.5" customHeight="1">
      <c r="A23" s="191" t="s">
        <v>13</v>
      </c>
      <c r="B23" s="183">
        <v>30297</v>
      </c>
      <c r="C23" s="183">
        <v>5806</v>
      </c>
      <c r="D23" s="183">
        <v>5028</v>
      </c>
      <c r="E23" s="183">
        <v>41131</v>
      </c>
      <c r="F23" s="186">
        <f t="shared" si="0"/>
        <v>73.659770003160631</v>
      </c>
      <c r="G23" s="186">
        <f t="shared" si="1"/>
        <v>14.115873671926286</v>
      </c>
      <c r="H23" s="186">
        <f t="shared" si="2"/>
        <v>12.224356324913083</v>
      </c>
      <c r="I23" s="212">
        <f t="shared" si="3"/>
        <v>100</v>
      </c>
    </row>
    <row r="24" spans="1:9" s="32" customFormat="1" ht="10.5" customHeight="1">
      <c r="A24" s="191" t="s">
        <v>14</v>
      </c>
      <c r="B24" s="183">
        <v>36475</v>
      </c>
      <c r="C24" s="183">
        <v>13671</v>
      </c>
      <c r="D24" s="183">
        <v>5862</v>
      </c>
      <c r="E24" s="183">
        <v>56008</v>
      </c>
      <c r="F24" s="186">
        <f t="shared" si="0"/>
        <v>65.124625053563776</v>
      </c>
      <c r="G24" s="186">
        <f t="shared" si="1"/>
        <v>24.409012998143123</v>
      </c>
      <c r="H24" s="186">
        <f t="shared" si="2"/>
        <v>10.466361948293102</v>
      </c>
      <c r="I24" s="212">
        <f t="shared" si="3"/>
        <v>100</v>
      </c>
    </row>
    <row r="25" spans="1:9" s="32" customFormat="1" ht="10.5" customHeight="1">
      <c r="A25" s="191" t="s">
        <v>15</v>
      </c>
      <c r="B25" s="183">
        <v>19384</v>
      </c>
      <c r="C25" s="183">
        <v>3418</v>
      </c>
      <c r="D25" s="183">
        <v>2063</v>
      </c>
      <c r="E25" s="183">
        <v>24865</v>
      </c>
      <c r="F25" s="186">
        <f t="shared" si="0"/>
        <v>77.956967625175949</v>
      </c>
      <c r="G25" s="186">
        <f t="shared" si="1"/>
        <v>13.746229640056304</v>
      </c>
      <c r="H25" s="186">
        <f t="shared" si="2"/>
        <v>8.2968027347677449</v>
      </c>
      <c r="I25" s="212">
        <f t="shared" si="3"/>
        <v>100</v>
      </c>
    </row>
    <row r="26" spans="1:9" s="32" customFormat="1" ht="10.5" customHeight="1">
      <c r="A26" s="191" t="s">
        <v>5</v>
      </c>
      <c r="B26" s="183">
        <v>44424</v>
      </c>
      <c r="C26" s="183">
        <v>31493</v>
      </c>
      <c r="D26" s="183">
        <v>10596</v>
      </c>
      <c r="E26" s="183">
        <v>86513</v>
      </c>
      <c r="F26" s="186">
        <f t="shared" si="0"/>
        <v>51.349508166402735</v>
      </c>
      <c r="G26" s="186">
        <f t="shared" si="1"/>
        <v>36.402621571324538</v>
      </c>
      <c r="H26" s="186">
        <f t="shared" si="2"/>
        <v>12.247870262272723</v>
      </c>
      <c r="I26" s="212">
        <f t="shared" si="3"/>
        <v>100</v>
      </c>
    </row>
    <row r="27" spans="1:9" s="32" customFormat="1" ht="10.5" customHeight="1">
      <c r="A27" s="191" t="s">
        <v>16</v>
      </c>
      <c r="B27" s="183">
        <v>39987</v>
      </c>
      <c r="C27" s="183">
        <v>7560</v>
      </c>
      <c r="D27" s="183">
        <v>4654</v>
      </c>
      <c r="E27" s="183">
        <v>52201</v>
      </c>
      <c r="F27" s="186">
        <f t="shared" si="0"/>
        <v>76.601980804965422</v>
      </c>
      <c r="G27" s="186">
        <f t="shared" si="1"/>
        <v>14.482481178521484</v>
      </c>
      <c r="H27" s="186">
        <f t="shared" si="2"/>
        <v>8.9155380165130946</v>
      </c>
      <c r="I27" s="212">
        <f t="shared" si="3"/>
        <v>100</v>
      </c>
    </row>
    <row r="28" spans="1:9" s="32" customFormat="1" ht="10.5" customHeight="1">
      <c r="A28" s="191" t="s">
        <v>17</v>
      </c>
      <c r="B28" s="183">
        <v>15306</v>
      </c>
      <c r="C28" s="183">
        <v>3949</v>
      </c>
      <c r="D28" s="183">
        <v>2519</v>
      </c>
      <c r="E28" s="183">
        <v>21774</v>
      </c>
      <c r="F28" s="186">
        <f t="shared" si="0"/>
        <v>70.294847065307238</v>
      </c>
      <c r="G28" s="186">
        <f t="shared" si="1"/>
        <v>18.1363093597869</v>
      </c>
      <c r="H28" s="186">
        <f t="shared" si="2"/>
        <v>11.568843574905852</v>
      </c>
      <c r="I28" s="212">
        <f t="shared" si="3"/>
        <v>100</v>
      </c>
    </row>
    <row r="29" spans="1:9" s="32" customFormat="1" ht="10.5" customHeight="1">
      <c r="A29" s="191" t="s">
        <v>24</v>
      </c>
      <c r="B29" s="183">
        <v>69280</v>
      </c>
      <c r="C29" s="183">
        <v>13542</v>
      </c>
      <c r="D29" s="183">
        <v>14183</v>
      </c>
      <c r="E29" s="183">
        <v>97005</v>
      </c>
      <c r="F29" s="186">
        <f t="shared" si="0"/>
        <v>71.418999020669034</v>
      </c>
      <c r="G29" s="186">
        <f t="shared" si="1"/>
        <v>13.960105149219112</v>
      </c>
      <c r="H29" s="186">
        <f t="shared" si="2"/>
        <v>14.620895830111849</v>
      </c>
      <c r="I29" s="212">
        <f t="shared" si="3"/>
        <v>100</v>
      </c>
    </row>
    <row r="30" spans="1:9" s="32" customFormat="1" ht="10.5" customHeight="1">
      <c r="A30" s="191" t="s">
        <v>28</v>
      </c>
      <c r="B30" s="183">
        <v>25780</v>
      </c>
      <c r="C30" s="183">
        <v>17772</v>
      </c>
      <c r="D30" s="183">
        <v>6450</v>
      </c>
      <c r="E30" s="183">
        <v>50002</v>
      </c>
      <c r="F30" s="186">
        <f t="shared" si="0"/>
        <v>51.557937682492707</v>
      </c>
      <c r="G30" s="186">
        <f t="shared" si="1"/>
        <v>35.542578296868129</v>
      </c>
      <c r="H30" s="186">
        <f t="shared" si="2"/>
        <v>12.899484020639173</v>
      </c>
      <c r="I30" s="212">
        <f t="shared" si="3"/>
        <v>100</v>
      </c>
    </row>
    <row r="31" spans="1:9" s="32" customFormat="1" ht="10.5" customHeight="1">
      <c r="A31" s="191" t="s">
        <v>42</v>
      </c>
      <c r="B31" s="183">
        <v>15386</v>
      </c>
      <c r="C31" s="183">
        <v>6689</v>
      </c>
      <c r="D31" s="183">
        <v>4957</v>
      </c>
      <c r="E31" s="183">
        <v>27032</v>
      </c>
      <c r="F31" s="186">
        <f t="shared" si="0"/>
        <v>56.917727138206573</v>
      </c>
      <c r="G31" s="186">
        <f t="shared" si="1"/>
        <v>24.744746966558154</v>
      </c>
      <c r="H31" s="186">
        <f t="shared" si="2"/>
        <v>18.337525895235277</v>
      </c>
      <c r="I31" s="212">
        <f t="shared" si="3"/>
        <v>100</v>
      </c>
    </row>
    <row r="32" spans="1:9" s="32" customFormat="1" ht="10.5" customHeight="1">
      <c r="A32" s="191" t="s">
        <v>18</v>
      </c>
      <c r="B32" s="183">
        <v>84730</v>
      </c>
      <c r="C32" s="183">
        <v>29210</v>
      </c>
      <c r="D32" s="183">
        <v>19070</v>
      </c>
      <c r="E32" s="183">
        <v>133010</v>
      </c>
      <c r="F32" s="186">
        <f t="shared" si="0"/>
        <v>63.701977294940228</v>
      </c>
      <c r="G32" s="186">
        <f t="shared" si="1"/>
        <v>21.960754830463873</v>
      </c>
      <c r="H32" s="186">
        <f t="shared" si="2"/>
        <v>14.337267874595893</v>
      </c>
      <c r="I32" s="212">
        <f t="shared" si="3"/>
        <v>100</v>
      </c>
    </row>
    <row r="33" spans="1:13" s="32" customFormat="1" ht="10.5" customHeight="1">
      <c r="A33" s="191" t="s">
        <v>19</v>
      </c>
      <c r="B33" s="183">
        <v>55475</v>
      </c>
      <c r="C33" s="183">
        <v>21655</v>
      </c>
      <c r="D33" s="183">
        <v>5145</v>
      </c>
      <c r="E33" s="183">
        <v>82275</v>
      </c>
      <c r="F33" s="186">
        <f t="shared" si="0"/>
        <v>67.426314190215749</v>
      </c>
      <c r="G33" s="186">
        <f t="shared" si="1"/>
        <v>26.320267395928287</v>
      </c>
      <c r="H33" s="186">
        <f t="shared" si="2"/>
        <v>6.2534184138559716</v>
      </c>
      <c r="I33" s="212">
        <f t="shared" si="3"/>
        <v>100</v>
      </c>
    </row>
    <row r="34" spans="1:13" s="32" customFormat="1" ht="10.5" customHeight="1">
      <c r="A34" s="191" t="s">
        <v>20</v>
      </c>
      <c r="B34" s="183">
        <v>19996</v>
      </c>
      <c r="C34" s="183">
        <v>3827</v>
      </c>
      <c r="D34" s="183">
        <v>1189</v>
      </c>
      <c r="E34" s="183">
        <v>25012</v>
      </c>
      <c r="F34" s="186">
        <f t="shared" si="0"/>
        <v>79.94562609947225</v>
      </c>
      <c r="G34" s="186">
        <f t="shared" si="1"/>
        <v>15.300655685271069</v>
      </c>
      <c r="H34" s="186">
        <f t="shared" si="2"/>
        <v>4.7537182152566766</v>
      </c>
      <c r="I34" s="212">
        <f t="shared" si="3"/>
        <v>100</v>
      </c>
    </row>
    <row r="35" spans="1:13" s="32" customFormat="1" ht="10.5" customHeight="1">
      <c r="A35" s="191" t="s">
        <v>40</v>
      </c>
      <c r="B35" s="183">
        <v>35260</v>
      </c>
      <c r="C35" s="183">
        <v>15885</v>
      </c>
      <c r="D35" s="183">
        <v>5158</v>
      </c>
      <c r="E35" s="183">
        <v>56303</v>
      </c>
      <c r="F35" s="186">
        <f t="shared" si="0"/>
        <v>62.62543736568211</v>
      </c>
      <c r="G35" s="186">
        <f t="shared" si="1"/>
        <v>28.21341669182814</v>
      </c>
      <c r="H35" s="186">
        <f t="shared" si="2"/>
        <v>9.1611459424897426</v>
      </c>
      <c r="I35" s="212">
        <f t="shared" si="3"/>
        <v>100</v>
      </c>
    </row>
    <row r="36" spans="1:13" s="32" customFormat="1" ht="10.5" customHeight="1">
      <c r="A36" s="191" t="s">
        <v>41</v>
      </c>
      <c r="B36" s="183">
        <v>26235</v>
      </c>
      <c r="C36" s="183">
        <v>12305</v>
      </c>
      <c r="D36" s="183">
        <v>3040</v>
      </c>
      <c r="E36" s="183">
        <v>41580</v>
      </c>
      <c r="F36" s="186">
        <f t="shared" si="0"/>
        <v>63.095238095238095</v>
      </c>
      <c r="G36" s="186">
        <f t="shared" si="1"/>
        <v>29.593554593554593</v>
      </c>
      <c r="H36" s="186">
        <f t="shared" si="2"/>
        <v>7.311207311207311</v>
      </c>
      <c r="I36" s="212">
        <f t="shared" si="3"/>
        <v>100</v>
      </c>
    </row>
    <row r="37" spans="1:13" s="33" customFormat="1" ht="12.75" customHeight="1">
      <c r="A37" s="370" t="s">
        <v>21</v>
      </c>
      <c r="B37" s="371">
        <v>781619</v>
      </c>
      <c r="C37" s="371">
        <v>276098</v>
      </c>
      <c r="D37" s="371">
        <v>141009</v>
      </c>
      <c r="E37" s="371">
        <v>1198726</v>
      </c>
      <c r="F37" s="372">
        <f t="shared" si="0"/>
        <v>65.204141730470511</v>
      </c>
      <c r="G37" s="372">
        <f t="shared" si="1"/>
        <v>23.032619631175098</v>
      </c>
      <c r="H37" s="372">
        <f t="shared" si="2"/>
        <v>11.763238638354387</v>
      </c>
      <c r="I37" s="347">
        <f t="shared" si="3"/>
        <v>100</v>
      </c>
    </row>
    <row r="38" spans="1:13" s="32" customFormat="1" ht="10.5" customHeight="1">
      <c r="A38" s="373" t="s">
        <v>87</v>
      </c>
      <c r="B38" s="374">
        <v>1023996</v>
      </c>
      <c r="C38" s="374">
        <v>77130</v>
      </c>
      <c r="D38" s="374">
        <v>37363</v>
      </c>
      <c r="E38" s="374">
        <v>1138489</v>
      </c>
      <c r="F38" s="375">
        <f t="shared" si="0"/>
        <v>89.943425013329076</v>
      </c>
      <c r="G38" s="375">
        <f t="shared" si="1"/>
        <v>6.7747690140177026</v>
      </c>
      <c r="H38" s="375">
        <f t="shared" si="2"/>
        <v>3.2818059726532276</v>
      </c>
      <c r="I38" s="349">
        <f t="shared" si="3"/>
        <v>100</v>
      </c>
    </row>
    <row r="39" spans="1:13" s="33" customFormat="1" ht="12.75" customHeight="1">
      <c r="A39" s="206" t="s">
        <v>38</v>
      </c>
      <c r="B39" s="185">
        <v>5981668</v>
      </c>
      <c r="C39" s="185">
        <v>363768</v>
      </c>
      <c r="D39" s="185">
        <v>207531</v>
      </c>
      <c r="E39" s="185">
        <v>6552967</v>
      </c>
      <c r="F39" s="187">
        <f t="shared" si="0"/>
        <v>91.281826995313736</v>
      </c>
      <c r="G39" s="187">
        <f t="shared" si="1"/>
        <v>5.5511953592929739</v>
      </c>
      <c r="H39" s="187">
        <f t="shared" si="2"/>
        <v>3.1669776453933007</v>
      </c>
      <c r="I39" s="213">
        <f t="shared" si="3"/>
        <v>100</v>
      </c>
    </row>
    <row r="40" spans="1:13" s="32" customFormat="1" ht="10.5" customHeight="1">
      <c r="A40" s="205" t="s">
        <v>88</v>
      </c>
      <c r="B40" s="183">
        <v>361372</v>
      </c>
      <c r="C40" s="183">
        <v>30549</v>
      </c>
      <c r="D40" s="183">
        <v>9185</v>
      </c>
      <c r="E40" s="183">
        <v>401106</v>
      </c>
      <c r="F40" s="186">
        <f t="shared" si="0"/>
        <v>90.093890393063177</v>
      </c>
      <c r="G40" s="186">
        <f t="shared" si="1"/>
        <v>7.6161912312456064</v>
      </c>
      <c r="H40" s="186">
        <f t="shared" si="2"/>
        <v>2.2899183756912138</v>
      </c>
      <c r="I40" s="212">
        <f t="shared" si="3"/>
        <v>100</v>
      </c>
    </row>
    <row r="41" spans="1:13" s="33" customFormat="1" ht="12.75" customHeight="1">
      <c r="A41" s="362" t="s">
        <v>39</v>
      </c>
      <c r="B41" s="363">
        <v>3255227</v>
      </c>
      <c r="C41" s="363">
        <v>267777</v>
      </c>
      <c r="D41" s="363">
        <v>101373</v>
      </c>
      <c r="E41" s="363">
        <v>3624377</v>
      </c>
      <c r="F41" s="365">
        <f t="shared" si="0"/>
        <v>89.814801274812197</v>
      </c>
      <c r="G41" s="365">
        <f t="shared" si="1"/>
        <v>7.3882214791673162</v>
      </c>
      <c r="H41" s="365">
        <f t="shared" si="2"/>
        <v>2.7969772460204885</v>
      </c>
      <c r="I41" s="366">
        <f t="shared" si="3"/>
        <v>100</v>
      </c>
    </row>
    <row r="42" spans="1:13" s="33" customFormat="1" ht="15" customHeight="1">
      <c r="A42" s="206" t="s">
        <v>71</v>
      </c>
      <c r="B42" s="185">
        <v>10018514</v>
      </c>
      <c r="C42" s="185">
        <v>907643</v>
      </c>
      <c r="D42" s="185">
        <v>449913</v>
      </c>
      <c r="E42" s="185">
        <v>11376070</v>
      </c>
      <c r="F42" s="187">
        <f t="shared" si="0"/>
        <v>88.066564288018625</v>
      </c>
      <c r="G42" s="187">
        <f t="shared" si="1"/>
        <v>7.9785286131326547</v>
      </c>
      <c r="H42" s="187">
        <f t="shared" si="2"/>
        <v>3.9549070988487234</v>
      </c>
      <c r="I42" s="213">
        <f t="shared" si="3"/>
        <v>100</v>
      </c>
    </row>
    <row r="43" spans="1:13" s="33" customFormat="1" ht="4.5" customHeight="1">
      <c r="A43" s="74"/>
      <c r="B43" s="76"/>
      <c r="C43" s="76"/>
      <c r="D43" s="75"/>
      <c r="E43" s="75"/>
      <c r="F43" s="76"/>
      <c r="G43" s="32"/>
      <c r="H43" s="76"/>
      <c r="I43" s="75"/>
      <c r="J43" s="76"/>
      <c r="K43" s="75"/>
      <c r="L43" s="76"/>
      <c r="M43" s="75"/>
    </row>
    <row r="44" spans="1:13" s="77" customFormat="1" ht="9" customHeight="1">
      <c r="A44" s="77" t="s">
        <v>160</v>
      </c>
      <c r="G44" s="32"/>
    </row>
  </sheetData>
  <mergeCells count="12">
    <mergeCell ref="B13:E15"/>
    <mergeCell ref="F13:I15"/>
    <mergeCell ref="A7:A15"/>
    <mergeCell ref="B7:I9"/>
    <mergeCell ref="B10:B12"/>
    <mergeCell ref="C10:C12"/>
    <mergeCell ref="D10:D12"/>
    <mergeCell ref="E10:E12"/>
    <mergeCell ref="F10:F12"/>
    <mergeCell ref="G10:G12"/>
    <mergeCell ref="H10:H12"/>
    <mergeCell ref="I10:I12"/>
  </mergeCells>
  <hyperlinks>
    <hyperlink ref="I3"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4"/>
  <sheetViews>
    <sheetView showGridLines="0" topLeftCell="A38" zoomScaleNormal="100" zoomScaleSheetLayoutView="80" workbookViewId="0">
      <selection activeCell="B3" sqref="B3:H6"/>
    </sheetView>
  </sheetViews>
  <sheetFormatPr baseColWidth="10" defaultColWidth="9.140625" defaultRowHeight="11.25"/>
  <cols>
    <col min="1" max="1" width="17" style="32" customWidth="1"/>
    <col min="2" max="31" width="7.28515625" style="32" customWidth="1"/>
    <col min="32" max="32" width="7.28515625" style="44" customWidth="1"/>
    <col min="33" max="16384" width="9.140625" style="32"/>
  </cols>
  <sheetData>
    <row r="1" spans="1:32" ht="23.25">
      <c r="A1" s="368" t="s">
        <v>109</v>
      </c>
      <c r="B1" s="368"/>
      <c r="C1" s="368"/>
      <c r="D1" s="368"/>
      <c r="E1" s="368"/>
      <c r="F1" s="368"/>
      <c r="G1" s="368"/>
      <c r="H1" s="368"/>
      <c r="I1" s="368"/>
      <c r="J1" s="368"/>
      <c r="K1" s="368"/>
      <c r="L1" s="368"/>
      <c r="M1" s="368"/>
      <c r="N1" s="368"/>
      <c r="O1" s="368"/>
      <c r="P1" s="368"/>
      <c r="Q1" s="368"/>
      <c r="R1" s="368"/>
      <c r="S1" s="368"/>
      <c r="T1" s="368"/>
      <c r="U1" s="368"/>
      <c r="AF1" s="69" t="s">
        <v>107</v>
      </c>
    </row>
    <row r="2" spans="1:32" s="81" customFormat="1" ht="3" customHeight="1">
      <c r="A2" s="80"/>
    </row>
    <row r="3" spans="1:32" s="81" customFormat="1" ht="15.75" customHeight="1">
      <c r="A3" s="369" t="s">
        <v>113</v>
      </c>
      <c r="B3" s="369"/>
      <c r="C3" s="369"/>
      <c r="D3" s="369"/>
      <c r="E3" s="369"/>
      <c r="F3" s="369"/>
      <c r="G3" s="369"/>
      <c r="H3" s="369"/>
      <c r="I3" s="369"/>
      <c r="J3" s="369"/>
      <c r="K3" s="369"/>
      <c r="L3" s="369"/>
      <c r="M3" s="369"/>
      <c r="N3" s="369"/>
      <c r="O3" s="369"/>
      <c r="P3" s="369"/>
      <c r="Q3" s="369"/>
      <c r="R3" s="369"/>
      <c r="S3" s="369"/>
      <c r="T3" s="369"/>
      <c r="U3" s="369"/>
    </row>
    <row r="4" spans="1:32" s="81" customFormat="1" ht="4.5" customHeight="1">
      <c r="A4" s="82"/>
    </row>
    <row r="5" spans="1:32" ht="19.5" customHeight="1">
      <c r="A5" s="367" t="s">
        <v>173</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row>
    <row r="6" spans="1:32" ht="4.5" customHeight="1"/>
    <row r="7" spans="1:32" s="33" customFormat="1" ht="34.5" customHeight="1">
      <c r="A7" s="533" t="s">
        <v>6</v>
      </c>
      <c r="B7" s="531">
        <v>1992</v>
      </c>
      <c r="C7" s="531">
        <v>1993</v>
      </c>
      <c r="D7" s="531">
        <v>1994</v>
      </c>
      <c r="E7" s="531">
        <v>1995</v>
      </c>
      <c r="F7" s="531">
        <v>1996</v>
      </c>
      <c r="G7" s="531">
        <v>1997</v>
      </c>
      <c r="H7" s="531">
        <v>1998</v>
      </c>
      <c r="I7" s="531">
        <v>1999</v>
      </c>
      <c r="J7" s="531">
        <v>2000</v>
      </c>
      <c r="K7" s="531">
        <v>2001</v>
      </c>
      <c r="L7" s="531">
        <v>2002</v>
      </c>
      <c r="M7" s="531">
        <v>2003</v>
      </c>
      <c r="N7" s="531">
        <v>2004</v>
      </c>
      <c r="O7" s="531">
        <v>2005</v>
      </c>
      <c r="P7" s="531">
        <v>2006</v>
      </c>
      <c r="Q7" s="531">
        <v>2007</v>
      </c>
      <c r="R7" s="531">
        <v>2008</v>
      </c>
      <c r="S7" s="531">
        <v>2009</v>
      </c>
      <c r="T7" s="531">
        <v>2010</v>
      </c>
      <c r="U7" s="531">
        <v>2011</v>
      </c>
      <c r="V7" s="531">
        <v>2012</v>
      </c>
      <c r="W7" s="531">
        <v>2013</v>
      </c>
      <c r="X7" s="531">
        <v>2014</v>
      </c>
      <c r="Y7" s="531">
        <v>2015</v>
      </c>
      <c r="Z7" s="531">
        <v>2016</v>
      </c>
      <c r="AA7" s="531">
        <v>2017</v>
      </c>
      <c r="AB7" s="531">
        <v>2018</v>
      </c>
      <c r="AC7" s="531">
        <v>2019</v>
      </c>
      <c r="AD7" s="537" t="s">
        <v>174</v>
      </c>
      <c r="AE7" s="535" t="s">
        <v>175</v>
      </c>
      <c r="AF7" s="536"/>
    </row>
    <row r="8" spans="1:32" s="33" customFormat="1" ht="34.5" customHeight="1">
      <c r="A8" s="534"/>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8"/>
      <c r="AE8" s="446" t="s">
        <v>114</v>
      </c>
      <c r="AF8" s="445" t="s">
        <v>27</v>
      </c>
    </row>
    <row r="9" spans="1:32" ht="12" customHeight="1">
      <c r="A9" s="214" t="s">
        <v>9</v>
      </c>
      <c r="B9" s="183">
        <v>2789</v>
      </c>
      <c r="C9" s="183">
        <v>3273.6666666666665</v>
      </c>
      <c r="D9" s="183">
        <v>3692</v>
      </c>
      <c r="E9" s="183">
        <v>3815.5</v>
      </c>
      <c r="F9" s="183">
        <v>3817.0833333333335</v>
      </c>
      <c r="G9" s="183">
        <v>3905.4166666666665</v>
      </c>
      <c r="H9" s="183">
        <v>3900</v>
      </c>
      <c r="I9" s="183">
        <v>3692.8333333333335</v>
      </c>
      <c r="J9" s="183">
        <v>3506.4166666666665</v>
      </c>
      <c r="K9" s="183">
        <v>3684.9166666666665</v>
      </c>
      <c r="L9" s="183">
        <v>4059.5</v>
      </c>
      <c r="M9" s="183">
        <v>4487.25</v>
      </c>
      <c r="N9" s="183">
        <v>4761.75</v>
      </c>
      <c r="O9" s="183">
        <v>5052.75</v>
      </c>
      <c r="P9" s="183">
        <v>5253.333333333333</v>
      </c>
      <c r="Q9" s="183">
        <v>5242.5</v>
      </c>
      <c r="R9" s="183">
        <v>5225.75</v>
      </c>
      <c r="S9" s="183">
        <v>5815.916666666667</v>
      </c>
      <c r="T9" s="183">
        <v>6369.75</v>
      </c>
      <c r="U9" s="183">
        <v>6371.916666666667</v>
      </c>
      <c r="V9" s="183">
        <v>6508.333333333333</v>
      </c>
      <c r="W9" s="183">
        <v>6615.0833333332494</v>
      </c>
      <c r="X9" s="183">
        <v>6673.916666666667</v>
      </c>
      <c r="Y9" s="183">
        <v>6176.3333333333303</v>
      </c>
      <c r="Z9" s="183">
        <v>5870.583333333333</v>
      </c>
      <c r="AA9" s="183">
        <v>5548.9166666666479</v>
      </c>
      <c r="AB9" s="183">
        <v>5208.3333674743772</v>
      </c>
      <c r="AC9" s="183">
        <v>5060.8333333333358</v>
      </c>
      <c r="AD9" s="186">
        <f>AC9/AC$28*100</f>
        <v>11.09673694173711</v>
      </c>
      <c r="AE9" s="183">
        <f>AC9-AB9</f>
        <v>-147.5000341410414</v>
      </c>
      <c r="AF9" s="212">
        <f>((AC9/AB9)-1)*100</f>
        <v>-2.8320006369439987</v>
      </c>
    </row>
    <row r="10" spans="1:32" ht="12" customHeight="1">
      <c r="A10" s="214" t="s">
        <v>10</v>
      </c>
      <c r="B10" s="183">
        <v>430.5</v>
      </c>
      <c r="C10" s="183">
        <v>501.5</v>
      </c>
      <c r="D10" s="183">
        <v>580.91666666666663</v>
      </c>
      <c r="E10" s="183">
        <v>624.58333333333326</v>
      </c>
      <c r="F10" s="183">
        <v>661.16666666666663</v>
      </c>
      <c r="G10" s="183">
        <v>654.91666666666663</v>
      </c>
      <c r="H10" s="183">
        <v>611.25</v>
      </c>
      <c r="I10" s="183">
        <v>537.83333333333337</v>
      </c>
      <c r="J10" s="183">
        <v>492.75</v>
      </c>
      <c r="K10" s="183">
        <v>473.5</v>
      </c>
      <c r="L10" s="183">
        <v>551.25</v>
      </c>
      <c r="M10" s="183">
        <v>643.66666666666663</v>
      </c>
      <c r="N10" s="183">
        <v>686.25</v>
      </c>
      <c r="O10" s="183">
        <v>684.83333333333337</v>
      </c>
      <c r="P10" s="183">
        <v>686.25</v>
      </c>
      <c r="Q10" s="183">
        <v>658.58333333333326</v>
      </c>
      <c r="R10" s="183">
        <v>695.33333333333337</v>
      </c>
      <c r="S10" s="183">
        <v>784.58333333333337</v>
      </c>
      <c r="T10" s="183">
        <v>830.66666666666663</v>
      </c>
      <c r="U10" s="183">
        <v>811.58333333333337</v>
      </c>
      <c r="V10" s="183">
        <v>824.75</v>
      </c>
      <c r="W10" s="183">
        <v>850.91666666667004</v>
      </c>
      <c r="X10" s="183">
        <v>861</v>
      </c>
      <c r="Y10" s="183">
        <v>809.33333333333303</v>
      </c>
      <c r="Z10" s="183">
        <v>770.75</v>
      </c>
      <c r="AA10" s="183">
        <v>757.08333333333394</v>
      </c>
      <c r="AB10" s="183">
        <v>710.00000576674938</v>
      </c>
      <c r="AC10" s="183">
        <v>678.75000000000023</v>
      </c>
      <c r="AD10" s="186">
        <f t="shared" ref="AD10:AD28" si="0">AC10/AC$28*100</f>
        <v>1.4882746976856371</v>
      </c>
      <c r="AE10" s="183">
        <f t="shared" ref="AE10:AE28" si="1">AC10-AB10</f>
        <v>-31.250005766749155</v>
      </c>
      <c r="AF10" s="212">
        <f t="shared" ref="AF10:AF28" si="2">((AC10/AB10)-1)*100</f>
        <v>-4.4014092271733691</v>
      </c>
    </row>
    <row r="11" spans="1:32" ht="12" customHeight="1">
      <c r="A11" s="214" t="s">
        <v>23</v>
      </c>
      <c r="B11" s="183">
        <v>367.33333333333331</v>
      </c>
      <c r="C11" s="183">
        <v>430.66666666666669</v>
      </c>
      <c r="D11" s="183">
        <v>468.58333333333331</v>
      </c>
      <c r="E11" s="183">
        <v>461.91666666666663</v>
      </c>
      <c r="F11" s="183">
        <v>500.66666666666669</v>
      </c>
      <c r="G11" s="183">
        <v>498.08333333333331</v>
      </c>
      <c r="H11" s="183">
        <v>483.41666666666669</v>
      </c>
      <c r="I11" s="183">
        <v>457.58333333333331</v>
      </c>
      <c r="J11" s="183">
        <v>437.66666666666669</v>
      </c>
      <c r="K11" s="183">
        <v>441.75</v>
      </c>
      <c r="L11" s="183">
        <v>493.41666666666669</v>
      </c>
      <c r="M11" s="183">
        <v>560.58333333333337</v>
      </c>
      <c r="N11" s="183">
        <v>646.5</v>
      </c>
      <c r="O11" s="183">
        <v>699.08333333333337</v>
      </c>
      <c r="P11" s="183">
        <v>696.75</v>
      </c>
      <c r="Q11" s="183">
        <v>712.5</v>
      </c>
      <c r="R11" s="183">
        <v>719.91666666666663</v>
      </c>
      <c r="S11" s="183">
        <v>812.58333333333337</v>
      </c>
      <c r="T11" s="183">
        <v>879.08333333333337</v>
      </c>
      <c r="U11" s="183">
        <v>881.16666666666663</v>
      </c>
      <c r="V11" s="183">
        <v>874.41666666666663</v>
      </c>
      <c r="W11" s="183">
        <v>928.33333333333587</v>
      </c>
      <c r="X11" s="183">
        <v>901.25</v>
      </c>
      <c r="Y11" s="183">
        <v>878.91666666666697</v>
      </c>
      <c r="Z11" s="183">
        <v>874</v>
      </c>
      <c r="AA11" s="183">
        <v>830.00000000000114</v>
      </c>
      <c r="AB11" s="183">
        <v>802.83333890140057</v>
      </c>
      <c r="AC11" s="183">
        <v>764.91666666666742</v>
      </c>
      <c r="AD11" s="186">
        <f t="shared" si="0"/>
        <v>1.6772097544575166</v>
      </c>
      <c r="AE11" s="183">
        <f t="shared" si="1"/>
        <v>-37.916672234733142</v>
      </c>
      <c r="AF11" s="212">
        <f t="shared" si="2"/>
        <v>-4.722857210516251</v>
      </c>
    </row>
    <row r="12" spans="1:32" ht="12" customHeight="1">
      <c r="A12" s="214" t="s">
        <v>11</v>
      </c>
      <c r="B12" s="183">
        <v>5211.166666666667</v>
      </c>
      <c r="C12" s="183">
        <v>6195.166666666667</v>
      </c>
      <c r="D12" s="183">
        <v>6499.416666666667</v>
      </c>
      <c r="E12" s="183">
        <v>6841.166666666667</v>
      </c>
      <c r="F12" s="183">
        <v>7018.5</v>
      </c>
      <c r="G12" s="183">
        <v>7162.583333333333</v>
      </c>
      <c r="H12" s="183">
        <v>7071</v>
      </c>
      <c r="I12" s="183">
        <v>6649.416666666667</v>
      </c>
      <c r="J12" s="183">
        <v>6197.083333333333</v>
      </c>
      <c r="K12" s="183">
        <v>6332.333333333333</v>
      </c>
      <c r="L12" s="183">
        <v>7054.833333333333</v>
      </c>
      <c r="M12" s="183">
        <v>7606.833333333333</v>
      </c>
      <c r="N12" s="183">
        <v>7991.75</v>
      </c>
      <c r="O12" s="183">
        <v>8401.75</v>
      </c>
      <c r="P12" s="183">
        <v>8522.75</v>
      </c>
      <c r="Q12" s="183">
        <v>8349.75</v>
      </c>
      <c r="R12" s="183">
        <v>8112.666666666667</v>
      </c>
      <c r="S12" s="183">
        <v>8735.5</v>
      </c>
      <c r="T12" s="183">
        <v>9524.5833333333339</v>
      </c>
      <c r="U12" s="183">
        <v>9510.9166666666661</v>
      </c>
      <c r="V12" s="183">
        <v>9572.4166666666661</v>
      </c>
      <c r="W12" s="183">
        <v>9724.0833333333212</v>
      </c>
      <c r="X12" s="183">
        <v>9875.3333333333339</v>
      </c>
      <c r="Y12" s="183">
        <v>9379.5833333333303</v>
      </c>
      <c r="Z12" s="183">
        <v>8903.6666666666661</v>
      </c>
      <c r="AA12" s="183">
        <v>8449.2499999999854</v>
      </c>
      <c r="AB12" s="183">
        <v>8196.1667144745588</v>
      </c>
      <c r="AC12" s="183">
        <v>8028.6666666666697</v>
      </c>
      <c r="AD12" s="186">
        <f t="shared" si="0"/>
        <v>17.604215773336406</v>
      </c>
      <c r="AE12" s="183">
        <f t="shared" si="1"/>
        <v>-167.50004780788913</v>
      </c>
      <c r="AF12" s="212">
        <f t="shared" si="2"/>
        <v>-2.0436388575659548</v>
      </c>
    </row>
    <row r="13" spans="1:32" ht="12" customHeight="1">
      <c r="A13" s="214" t="s">
        <v>12</v>
      </c>
      <c r="B13" s="183">
        <v>1177.6666666666667</v>
      </c>
      <c r="C13" s="183">
        <v>1331.75</v>
      </c>
      <c r="D13" s="183">
        <v>1496.6666666666999</v>
      </c>
      <c r="E13" s="183">
        <v>1558.75</v>
      </c>
      <c r="F13" s="183">
        <v>1586.0833333333333</v>
      </c>
      <c r="G13" s="183">
        <v>1633.3333333333333</v>
      </c>
      <c r="H13" s="183">
        <v>1636.25</v>
      </c>
      <c r="I13" s="183">
        <v>1508.1666666666667</v>
      </c>
      <c r="J13" s="183">
        <v>1438.5833333333333</v>
      </c>
      <c r="K13" s="183">
        <v>1421.25</v>
      </c>
      <c r="L13" s="183">
        <v>1561.6666666666667</v>
      </c>
      <c r="M13" s="183">
        <v>1579.3333333333333</v>
      </c>
      <c r="N13" s="183">
        <v>1698.25</v>
      </c>
      <c r="O13" s="183">
        <v>1705.1666666666667</v>
      </c>
      <c r="P13" s="183">
        <v>1752.0833333333333</v>
      </c>
      <c r="Q13" s="183">
        <v>1696.5</v>
      </c>
      <c r="R13" s="183">
        <v>1621.75</v>
      </c>
      <c r="S13" s="183">
        <v>1807.8333333333333</v>
      </c>
      <c r="T13" s="183">
        <v>1999.4166666666667</v>
      </c>
      <c r="U13" s="183">
        <v>2042.6666666666667</v>
      </c>
      <c r="V13" s="183">
        <v>2042.25</v>
      </c>
      <c r="W13" s="183">
        <v>2015.4999999999875</v>
      </c>
      <c r="X13" s="183">
        <v>2025.4166666666667</v>
      </c>
      <c r="Y13" s="183">
        <v>1868.3333333333301</v>
      </c>
      <c r="Z13" s="183">
        <v>1745.5</v>
      </c>
      <c r="AA13" s="183">
        <v>1671.3333333333314</v>
      </c>
      <c r="AB13" s="183">
        <v>1605.500012807548</v>
      </c>
      <c r="AC13" s="183">
        <v>1509.5833333333335</v>
      </c>
      <c r="AD13" s="186">
        <f t="shared" si="0"/>
        <v>3.3100179433487185</v>
      </c>
      <c r="AE13" s="183">
        <f t="shared" si="1"/>
        <v>-95.916679474214561</v>
      </c>
      <c r="AF13" s="212">
        <f t="shared" si="2"/>
        <v>-5.9742559146097047</v>
      </c>
    </row>
    <row r="14" spans="1:32" ht="12" customHeight="1">
      <c r="A14" s="214" t="s">
        <v>13</v>
      </c>
      <c r="B14" s="183">
        <v>537.66666666666663</v>
      </c>
      <c r="C14" s="183">
        <v>658.33333333333337</v>
      </c>
      <c r="D14" s="183">
        <v>730.16666666666663</v>
      </c>
      <c r="E14" s="183">
        <v>731.08333333333326</v>
      </c>
      <c r="F14" s="183">
        <v>744.5</v>
      </c>
      <c r="G14" s="183">
        <v>746.25</v>
      </c>
      <c r="H14" s="183">
        <v>717.91666666666663</v>
      </c>
      <c r="I14" s="183">
        <v>697.16666666666663</v>
      </c>
      <c r="J14" s="183">
        <v>640.91666666666663</v>
      </c>
      <c r="K14" s="183">
        <v>652.08333333333337</v>
      </c>
      <c r="L14" s="183">
        <v>805.5</v>
      </c>
      <c r="M14" s="183">
        <v>870.91666666666663</v>
      </c>
      <c r="N14" s="183">
        <v>997.66666666666663</v>
      </c>
      <c r="O14" s="183">
        <v>1041.6666666666667</v>
      </c>
      <c r="P14" s="183">
        <v>1091.5833333333333</v>
      </c>
      <c r="Q14" s="183">
        <v>1069.0833333333335</v>
      </c>
      <c r="R14" s="183">
        <v>1082.25</v>
      </c>
      <c r="S14" s="183">
        <v>1320</v>
      </c>
      <c r="T14" s="183">
        <v>1430.9166666666667</v>
      </c>
      <c r="U14" s="183">
        <v>1438.1666666666667</v>
      </c>
      <c r="V14" s="183">
        <v>1459.5</v>
      </c>
      <c r="W14" s="183">
        <v>1463.4999999999943</v>
      </c>
      <c r="X14" s="183">
        <v>1483.9166666666667</v>
      </c>
      <c r="Y14" s="183">
        <v>1413.6666666666699</v>
      </c>
      <c r="Z14" s="183">
        <v>1362.1666666666667</v>
      </c>
      <c r="AA14" s="183">
        <v>1317.0000000000002</v>
      </c>
      <c r="AB14" s="183">
        <v>1292.0000087618828</v>
      </c>
      <c r="AC14" s="183">
        <v>1242.4166666666656</v>
      </c>
      <c r="AD14" s="186">
        <f t="shared" si="0"/>
        <v>2.7242096338606676</v>
      </c>
      <c r="AE14" s="183">
        <f t="shared" si="1"/>
        <v>-49.583342095217176</v>
      </c>
      <c r="AF14" s="212">
        <f t="shared" si="2"/>
        <v>-3.8377199503839554</v>
      </c>
    </row>
    <row r="15" spans="1:32" ht="12" customHeight="1">
      <c r="A15" s="214" t="s">
        <v>14</v>
      </c>
      <c r="B15" s="183">
        <v>1342.9166666666667</v>
      </c>
      <c r="C15" s="183">
        <v>1569.5833333333333</v>
      </c>
      <c r="D15" s="183">
        <v>1848.8333333333333</v>
      </c>
      <c r="E15" s="183">
        <v>1884.4166666666667</v>
      </c>
      <c r="F15" s="183">
        <v>1909.5</v>
      </c>
      <c r="G15" s="183">
        <v>1895.8333333333333</v>
      </c>
      <c r="H15" s="183">
        <v>1864.1666666666667</v>
      </c>
      <c r="I15" s="183">
        <v>1786.4166666666667</v>
      </c>
      <c r="J15" s="183">
        <v>1686.8333333333333</v>
      </c>
      <c r="K15" s="183">
        <v>1685.75</v>
      </c>
      <c r="L15" s="183">
        <v>1898.8333333333333</v>
      </c>
      <c r="M15" s="183">
        <v>2051.25</v>
      </c>
      <c r="N15" s="183">
        <v>2129.8333333333335</v>
      </c>
      <c r="O15" s="183">
        <v>2229.9166666666665</v>
      </c>
      <c r="P15" s="183">
        <v>2290.8333333333335</v>
      </c>
      <c r="Q15" s="183">
        <v>2257.5833333333335</v>
      </c>
      <c r="R15" s="183">
        <v>2232.5</v>
      </c>
      <c r="S15" s="183">
        <v>2438.3333333333335</v>
      </c>
      <c r="T15" s="183">
        <v>2700.1666666666665</v>
      </c>
      <c r="U15" s="183">
        <v>2752.1666666666665</v>
      </c>
      <c r="V15" s="183">
        <v>2902.3333333333335</v>
      </c>
      <c r="W15" s="183">
        <v>2970.6666666666792</v>
      </c>
      <c r="X15" s="183">
        <v>2930.0833333333335</v>
      </c>
      <c r="Y15" s="183">
        <v>2713.25</v>
      </c>
      <c r="Z15" s="183">
        <v>2533.5833333333335</v>
      </c>
      <c r="AA15" s="183">
        <v>2459.5000000000068</v>
      </c>
      <c r="AB15" s="183">
        <v>2398.1666820272803</v>
      </c>
      <c r="AC15" s="183">
        <v>2339.4999999999995</v>
      </c>
      <c r="AD15" s="186">
        <f t="shared" si="0"/>
        <v>5.1297512415993314</v>
      </c>
      <c r="AE15" s="183">
        <f t="shared" si="1"/>
        <v>-58.666682027280785</v>
      </c>
      <c r="AF15" s="212">
        <f t="shared" si="2"/>
        <v>-2.4463137807288371</v>
      </c>
    </row>
    <row r="16" spans="1:32" ht="12" customHeight="1">
      <c r="A16" s="214" t="s">
        <v>15</v>
      </c>
      <c r="B16" s="183">
        <v>361.25</v>
      </c>
      <c r="C16" s="183">
        <v>450.16666666666669</v>
      </c>
      <c r="D16" s="183">
        <v>526.46666666666704</v>
      </c>
      <c r="E16" s="183">
        <v>502.83333333333337</v>
      </c>
      <c r="F16" s="183">
        <v>478.41666666666669</v>
      </c>
      <c r="G16" s="183">
        <v>488.5</v>
      </c>
      <c r="H16" s="183">
        <v>487.5</v>
      </c>
      <c r="I16" s="183">
        <v>461.75</v>
      </c>
      <c r="J16" s="183">
        <v>476</v>
      </c>
      <c r="K16" s="183">
        <v>468.33333333333331</v>
      </c>
      <c r="L16" s="183">
        <v>491</v>
      </c>
      <c r="M16" s="183">
        <v>538.41666666666663</v>
      </c>
      <c r="N16" s="183">
        <v>646.08333333333337</v>
      </c>
      <c r="O16" s="183">
        <v>687.66666666666663</v>
      </c>
      <c r="P16" s="183">
        <v>717.25</v>
      </c>
      <c r="Q16" s="183">
        <v>722.25</v>
      </c>
      <c r="R16" s="183">
        <v>720.83333333333337</v>
      </c>
      <c r="S16" s="183">
        <v>785.58333333333337</v>
      </c>
      <c r="T16" s="183">
        <v>881</v>
      </c>
      <c r="U16" s="183">
        <v>890.25</v>
      </c>
      <c r="V16" s="183">
        <v>931.5</v>
      </c>
      <c r="W16" s="183">
        <v>958.08333333333621</v>
      </c>
      <c r="X16" s="183">
        <v>951.75</v>
      </c>
      <c r="Y16" s="183">
        <v>857.58333333333303</v>
      </c>
      <c r="Z16" s="183">
        <v>807.33333333333337</v>
      </c>
      <c r="AA16" s="183">
        <v>813.41666666666731</v>
      </c>
      <c r="AB16" s="183">
        <v>763.8333381190896</v>
      </c>
      <c r="AC16" s="183">
        <v>745.25000000000057</v>
      </c>
      <c r="AD16" s="186">
        <f t="shared" si="0"/>
        <v>1.6340872463355014</v>
      </c>
      <c r="AE16" s="183">
        <f t="shared" si="1"/>
        <v>-18.583338119089035</v>
      </c>
      <c r="AF16" s="212">
        <f t="shared" si="2"/>
        <v>-2.4329048225166239</v>
      </c>
    </row>
    <row r="17" spans="1:32" ht="12" customHeight="1">
      <c r="A17" s="214" t="s">
        <v>5</v>
      </c>
      <c r="B17" s="183">
        <v>2317.5</v>
      </c>
      <c r="C17" s="183">
        <v>2745.4166666666665</v>
      </c>
      <c r="D17" s="183">
        <v>2958.9166666666665</v>
      </c>
      <c r="E17" s="183">
        <v>2984.5833333333335</v>
      </c>
      <c r="F17" s="183">
        <v>2996.25</v>
      </c>
      <c r="G17" s="183">
        <v>3034.0833333333335</v>
      </c>
      <c r="H17" s="183">
        <v>3051.6666666666665</v>
      </c>
      <c r="I17" s="183">
        <v>2709.0833333333335</v>
      </c>
      <c r="J17" s="183">
        <v>2488.75</v>
      </c>
      <c r="K17" s="183">
        <v>2582.4166666666665</v>
      </c>
      <c r="L17" s="183">
        <v>2868.9166666666665</v>
      </c>
      <c r="M17" s="183">
        <v>3077.9166666666665</v>
      </c>
      <c r="N17" s="183">
        <v>3469.3333333333335</v>
      </c>
      <c r="O17" s="183">
        <v>3568.75</v>
      </c>
      <c r="P17" s="183">
        <v>3844.0833333333335</v>
      </c>
      <c r="Q17" s="183">
        <v>3639.5</v>
      </c>
      <c r="R17" s="183">
        <v>3565.9166666666665</v>
      </c>
      <c r="S17" s="183">
        <v>3947.75</v>
      </c>
      <c r="T17" s="183">
        <v>4258.833333333333</v>
      </c>
      <c r="U17" s="183">
        <v>4277.083333333333</v>
      </c>
      <c r="V17" s="183">
        <v>4364.25</v>
      </c>
      <c r="W17" s="183">
        <v>4452.75000000003</v>
      </c>
      <c r="X17" s="183">
        <v>4489.5</v>
      </c>
      <c r="Y17" s="183">
        <v>4160.25</v>
      </c>
      <c r="Z17" s="183">
        <v>3810.5833333333335</v>
      </c>
      <c r="AA17" s="183">
        <v>3651.2500000000136</v>
      </c>
      <c r="AB17" s="183">
        <v>3499.4166897162795</v>
      </c>
      <c r="AC17" s="183">
        <v>3397.0000000000064</v>
      </c>
      <c r="AD17" s="186">
        <f t="shared" si="0"/>
        <v>7.4484996656178524</v>
      </c>
      <c r="AE17" s="183">
        <f t="shared" si="1"/>
        <v>-102.41668971627314</v>
      </c>
      <c r="AF17" s="212">
        <f t="shared" si="2"/>
        <v>-2.9266788952926004</v>
      </c>
    </row>
    <row r="18" spans="1:32" ht="12" customHeight="1">
      <c r="A18" s="214" t="s">
        <v>16</v>
      </c>
      <c r="B18" s="183">
        <v>932.83333333333337</v>
      </c>
      <c r="C18" s="183">
        <v>1085.0833333333333</v>
      </c>
      <c r="D18" s="183">
        <v>1222.3333333333333</v>
      </c>
      <c r="E18" s="183">
        <v>1238.5</v>
      </c>
      <c r="F18" s="183">
        <v>1217.3333333333333</v>
      </c>
      <c r="G18" s="183">
        <v>1245.8333333333333</v>
      </c>
      <c r="H18" s="183">
        <v>1173.9166666666667</v>
      </c>
      <c r="I18" s="183">
        <v>1068.3333333333333</v>
      </c>
      <c r="J18" s="183">
        <v>1034.25</v>
      </c>
      <c r="K18" s="183">
        <v>1058.75</v>
      </c>
      <c r="L18" s="183">
        <v>1251.4166666666667</v>
      </c>
      <c r="M18" s="183">
        <v>1368.3333333333333</v>
      </c>
      <c r="N18" s="183">
        <v>1570.5</v>
      </c>
      <c r="O18" s="183">
        <v>1646.1666666666667</v>
      </c>
      <c r="P18" s="183">
        <v>1672.25</v>
      </c>
      <c r="Q18" s="183">
        <v>1632.0833333333333</v>
      </c>
      <c r="R18" s="183">
        <v>1642.5</v>
      </c>
      <c r="S18" s="183">
        <v>1880.1666666666667</v>
      </c>
      <c r="T18" s="183">
        <v>2036.1666666666667</v>
      </c>
      <c r="U18" s="183">
        <v>2043</v>
      </c>
      <c r="V18" s="183">
        <v>2030.5</v>
      </c>
      <c r="W18" s="183">
        <v>2105.2499999999918</v>
      </c>
      <c r="X18" s="183">
        <v>2129.75</v>
      </c>
      <c r="Y18" s="183">
        <v>2017.25</v>
      </c>
      <c r="Z18" s="183">
        <v>1879.3333333333333</v>
      </c>
      <c r="AA18" s="183">
        <v>1813.7499999999957</v>
      </c>
      <c r="AB18" s="183">
        <v>1752.8333448246121</v>
      </c>
      <c r="AC18" s="183">
        <v>1700.3333333333333</v>
      </c>
      <c r="AD18" s="186">
        <f t="shared" si="0"/>
        <v>3.7282697276338523</v>
      </c>
      <c r="AE18" s="183">
        <f t="shared" si="1"/>
        <v>-52.500011491278883</v>
      </c>
      <c r="AF18" s="212">
        <f t="shared" si="2"/>
        <v>-2.9951513443242983</v>
      </c>
    </row>
    <row r="19" spans="1:32" ht="12" customHeight="1">
      <c r="A19" s="214" t="s">
        <v>17</v>
      </c>
      <c r="B19" s="183">
        <v>475.66666666666669</v>
      </c>
      <c r="C19" s="183">
        <v>604.5</v>
      </c>
      <c r="D19" s="183">
        <v>662.5</v>
      </c>
      <c r="E19" s="183">
        <v>777.58333333333337</v>
      </c>
      <c r="F19" s="183">
        <v>793.83333333333337</v>
      </c>
      <c r="G19" s="183">
        <v>775.66666666666663</v>
      </c>
      <c r="H19" s="183">
        <v>755.16666666666663</v>
      </c>
      <c r="I19" s="183">
        <v>724.41666666666663</v>
      </c>
      <c r="J19" s="183">
        <v>681.91666666666663</v>
      </c>
      <c r="K19" s="183">
        <v>701.83333333333337</v>
      </c>
      <c r="L19" s="183">
        <v>810.66666666666663</v>
      </c>
      <c r="M19" s="183">
        <v>899.58333333333337</v>
      </c>
      <c r="N19" s="183">
        <v>979.58333333333337</v>
      </c>
      <c r="O19" s="183">
        <v>1050.0833333333333</v>
      </c>
      <c r="P19" s="183">
        <v>1064.3333333333333</v>
      </c>
      <c r="Q19" s="183">
        <v>1017.8333333333334</v>
      </c>
      <c r="R19" s="183">
        <v>997.33333333333337</v>
      </c>
      <c r="S19" s="183">
        <v>1087.0833333333333</v>
      </c>
      <c r="T19" s="183">
        <v>1160.1666666666667</v>
      </c>
      <c r="U19" s="183">
        <v>1120.5</v>
      </c>
      <c r="V19" s="183">
        <v>1131.0833333333333</v>
      </c>
      <c r="W19" s="183">
        <v>1165.750000000002</v>
      </c>
      <c r="X19" s="183">
        <v>1165.75</v>
      </c>
      <c r="Y19" s="183">
        <v>1098.9166666666699</v>
      </c>
      <c r="Z19" s="183">
        <v>1047.6666666666667</v>
      </c>
      <c r="AA19" s="183">
        <v>951.50000000000171</v>
      </c>
      <c r="AB19" s="183">
        <v>914.16667299717665</v>
      </c>
      <c r="AC19" s="183">
        <v>874.08333333333337</v>
      </c>
      <c r="AD19" s="186">
        <f t="shared" si="0"/>
        <v>1.9165762190331055</v>
      </c>
      <c r="AE19" s="183">
        <f t="shared" si="1"/>
        <v>-40.083339663843276</v>
      </c>
      <c r="AF19" s="212">
        <f t="shared" si="2"/>
        <v>-4.3846861680514433</v>
      </c>
    </row>
    <row r="20" spans="1:32" ht="12" customHeight="1">
      <c r="A20" s="214" t="s">
        <v>24</v>
      </c>
      <c r="B20" s="183">
        <v>2710.8333333333335</v>
      </c>
      <c r="C20" s="183">
        <v>3253.25</v>
      </c>
      <c r="D20" s="183">
        <v>3548.5833333333335</v>
      </c>
      <c r="E20" s="183">
        <v>3773.75</v>
      </c>
      <c r="F20" s="183">
        <v>3915.1666666666665</v>
      </c>
      <c r="G20" s="183">
        <v>4026</v>
      </c>
      <c r="H20" s="183">
        <v>4055.0833333333335</v>
      </c>
      <c r="I20" s="183">
        <v>3818.8333333333335</v>
      </c>
      <c r="J20" s="183">
        <v>3791.9166666666665</v>
      </c>
      <c r="K20" s="183">
        <v>3955.5833333333335</v>
      </c>
      <c r="L20" s="183">
        <v>4424.833333333333</v>
      </c>
      <c r="M20" s="183">
        <v>4782.833333333333</v>
      </c>
      <c r="N20" s="183">
        <v>4927.833333333333</v>
      </c>
      <c r="O20" s="183">
        <v>5162.666666666667</v>
      </c>
      <c r="P20" s="183">
        <v>5265.583333333333</v>
      </c>
      <c r="Q20" s="183">
        <v>5152.25</v>
      </c>
      <c r="R20" s="183">
        <v>5164.25</v>
      </c>
      <c r="S20" s="183">
        <v>5695.416666666667</v>
      </c>
      <c r="T20" s="183">
        <v>6160.666666666667</v>
      </c>
      <c r="U20" s="183">
        <v>6191.25</v>
      </c>
      <c r="V20" s="183">
        <v>6193.5</v>
      </c>
      <c r="W20" s="183">
        <v>6135.6666666666461</v>
      </c>
      <c r="X20" s="183">
        <v>6185</v>
      </c>
      <c r="Y20" s="183">
        <v>5847.8333333333303</v>
      </c>
      <c r="Z20" s="183">
        <v>5481</v>
      </c>
      <c r="AA20" s="183">
        <v>5157.1666666666615</v>
      </c>
      <c r="AB20" s="183">
        <v>5043.0833642408252</v>
      </c>
      <c r="AC20" s="183">
        <v>4846.5833333333285</v>
      </c>
      <c r="AD20" s="186">
        <f t="shared" si="0"/>
        <v>10.626957414695992</v>
      </c>
      <c r="AE20" s="183">
        <f t="shared" si="1"/>
        <v>-196.50003090749669</v>
      </c>
      <c r="AF20" s="212">
        <f t="shared" si="2"/>
        <v>-3.8964263866987925</v>
      </c>
    </row>
    <row r="21" spans="1:32" ht="12" customHeight="1">
      <c r="A21" s="214" t="s">
        <v>28</v>
      </c>
      <c r="B21" s="183">
        <v>1994.4166666666667</v>
      </c>
      <c r="C21" s="183">
        <v>2402.8333333333335</v>
      </c>
      <c r="D21" s="183">
        <v>2651.25</v>
      </c>
      <c r="E21" s="183">
        <v>2700.0833333333335</v>
      </c>
      <c r="F21" s="183">
        <v>2733.25</v>
      </c>
      <c r="G21" s="183">
        <v>2861.75</v>
      </c>
      <c r="H21" s="183">
        <v>2877.4166666666665</v>
      </c>
      <c r="I21" s="183">
        <v>2729.5</v>
      </c>
      <c r="J21" s="183">
        <v>2498.5833333333335</v>
      </c>
      <c r="K21" s="183">
        <v>2543.1666666666665</v>
      </c>
      <c r="L21" s="183">
        <v>2724.5</v>
      </c>
      <c r="M21" s="183">
        <v>2950</v>
      </c>
      <c r="N21" s="183">
        <v>3146.9166666666665</v>
      </c>
      <c r="O21" s="183">
        <v>3175</v>
      </c>
      <c r="P21" s="183">
        <v>3205</v>
      </c>
      <c r="Q21" s="183">
        <v>2973.0833333333335</v>
      </c>
      <c r="R21" s="183">
        <v>3004.5</v>
      </c>
      <c r="S21" s="183">
        <v>3197.3333333333335</v>
      </c>
      <c r="T21" s="183">
        <v>3397.0833333333335</v>
      </c>
      <c r="U21" s="183">
        <v>3454.9166666666665</v>
      </c>
      <c r="V21" s="183">
        <v>3505.6666666666665</v>
      </c>
      <c r="W21" s="183">
        <v>3534.2500000000086</v>
      </c>
      <c r="X21" s="183">
        <v>3505.5</v>
      </c>
      <c r="Y21" s="183">
        <v>3242.5</v>
      </c>
      <c r="Z21" s="183">
        <v>3054.0833333333335</v>
      </c>
      <c r="AA21" s="183">
        <v>2867.4166666666824</v>
      </c>
      <c r="AB21" s="183">
        <v>2726.8333504870534</v>
      </c>
      <c r="AC21" s="183">
        <v>2625.9166666666697</v>
      </c>
      <c r="AD21" s="186">
        <f t="shared" si="0"/>
        <v>5.7577684467491892</v>
      </c>
      <c r="AE21" s="183">
        <f t="shared" si="1"/>
        <v>-100.9166838203837</v>
      </c>
      <c r="AF21" s="212">
        <f t="shared" si="2"/>
        <v>-3.7008746354946331</v>
      </c>
    </row>
    <row r="22" spans="1:32" ht="12" customHeight="1">
      <c r="A22" s="214" t="s">
        <v>42</v>
      </c>
      <c r="B22" s="183">
        <v>1070.9166666666667</v>
      </c>
      <c r="C22" s="183">
        <v>1271.0833333333333</v>
      </c>
      <c r="D22" s="183">
        <v>1342.4166666666667</v>
      </c>
      <c r="E22" s="183">
        <v>1445.3333333333333</v>
      </c>
      <c r="F22" s="183">
        <v>1563.25</v>
      </c>
      <c r="G22" s="183">
        <v>1615.4166666666667</v>
      </c>
      <c r="H22" s="183">
        <v>1679.4166666666667</v>
      </c>
      <c r="I22" s="183">
        <v>1585.6666666666667</v>
      </c>
      <c r="J22" s="183">
        <v>1535.25</v>
      </c>
      <c r="K22" s="183">
        <v>1592.1666666666667</v>
      </c>
      <c r="L22" s="183">
        <v>1812.9166666666667</v>
      </c>
      <c r="M22" s="183">
        <v>1825.0833333333333</v>
      </c>
      <c r="N22" s="183">
        <v>2005.0833333333333</v>
      </c>
      <c r="O22" s="183">
        <v>2097.6666666666665</v>
      </c>
      <c r="P22" s="183">
        <v>2055.6666666666665</v>
      </c>
      <c r="Q22" s="183">
        <v>1934.0833333333333</v>
      </c>
      <c r="R22" s="183">
        <v>1874.3333333333333</v>
      </c>
      <c r="S22" s="183">
        <v>2058.5833333333335</v>
      </c>
      <c r="T22" s="183">
        <v>2282.25</v>
      </c>
      <c r="U22" s="183">
        <v>2284.9166666666665</v>
      </c>
      <c r="V22" s="183">
        <v>2244.8333333333335</v>
      </c>
      <c r="W22" s="183">
        <v>2223.8333333333276</v>
      </c>
      <c r="X22" s="183">
        <v>2193.4166666666665</v>
      </c>
      <c r="Y22" s="183">
        <v>2043.6666666666699</v>
      </c>
      <c r="Z22" s="183">
        <v>1889.9166666666667</v>
      </c>
      <c r="AA22" s="183">
        <v>1756.5833333333317</v>
      </c>
      <c r="AB22" s="183">
        <v>1694.2500102967024</v>
      </c>
      <c r="AC22" s="183">
        <v>1601.9166666666658</v>
      </c>
      <c r="AD22" s="186">
        <f t="shared" si="0"/>
        <v>3.512474464531735</v>
      </c>
      <c r="AE22" s="183">
        <f t="shared" si="1"/>
        <v>-92.333343630036552</v>
      </c>
      <c r="AF22" s="212">
        <f t="shared" si="2"/>
        <v>-5.4498062900331217</v>
      </c>
    </row>
    <row r="23" spans="1:32" ht="12" customHeight="1">
      <c r="A23" s="214" t="s">
        <v>18</v>
      </c>
      <c r="B23" s="183">
        <v>3809.4166666666665</v>
      </c>
      <c r="C23" s="183">
        <v>4502.5</v>
      </c>
      <c r="D23" s="183">
        <v>5060.833333333333</v>
      </c>
      <c r="E23" s="183">
        <v>5444.416666666667</v>
      </c>
      <c r="F23" s="183">
        <v>5535</v>
      </c>
      <c r="G23" s="183">
        <v>5563.166666666667</v>
      </c>
      <c r="H23" s="183">
        <v>5563.083333333333</v>
      </c>
      <c r="I23" s="183">
        <v>5265.333333333333</v>
      </c>
      <c r="J23" s="183">
        <v>5063.833333333333</v>
      </c>
      <c r="K23" s="183">
        <v>5264</v>
      </c>
      <c r="L23" s="183">
        <v>5889.416666666667</v>
      </c>
      <c r="M23" s="183">
        <v>6368.25</v>
      </c>
      <c r="N23" s="183">
        <v>6699.333333333333</v>
      </c>
      <c r="O23" s="183">
        <v>6947.416666666667</v>
      </c>
      <c r="P23" s="183">
        <v>7017.25</v>
      </c>
      <c r="Q23" s="183">
        <v>6697.1666666666661</v>
      </c>
      <c r="R23" s="183">
        <v>6638.333333333333</v>
      </c>
      <c r="S23" s="183">
        <v>7230.5</v>
      </c>
      <c r="T23" s="183">
        <v>7703.666666666667</v>
      </c>
      <c r="U23" s="183">
        <v>7586.416666666667</v>
      </c>
      <c r="V23" s="183">
        <v>7732.083333333333</v>
      </c>
      <c r="W23" s="183">
        <v>7928.4166666665569</v>
      </c>
      <c r="X23" s="183">
        <v>7980.75</v>
      </c>
      <c r="Y23" s="183">
        <v>7381.1666666666697</v>
      </c>
      <c r="Z23" s="183">
        <v>6868.416666666667</v>
      </c>
      <c r="AA23" s="183">
        <v>6554.5833333333176</v>
      </c>
      <c r="AB23" s="183">
        <v>6096.9167034775019</v>
      </c>
      <c r="AC23" s="183">
        <v>5851.1666666666661</v>
      </c>
      <c r="AD23" s="186">
        <f t="shared" si="0"/>
        <v>12.82967705626756</v>
      </c>
      <c r="AE23" s="183">
        <f t="shared" si="1"/>
        <v>-245.75003681083581</v>
      </c>
      <c r="AF23" s="212">
        <f t="shared" si="2"/>
        <v>-4.0307264927970436</v>
      </c>
    </row>
    <row r="24" spans="1:32" ht="12" customHeight="1">
      <c r="A24" s="214" t="s">
        <v>19</v>
      </c>
      <c r="B24" s="183">
        <v>1123.5</v>
      </c>
      <c r="C24" s="183">
        <v>1321.5</v>
      </c>
      <c r="D24" s="183">
        <v>1491.5</v>
      </c>
      <c r="E24" s="183">
        <v>1540.75</v>
      </c>
      <c r="F24" s="183">
        <v>1489.6666666666667</v>
      </c>
      <c r="G24" s="183">
        <v>1516.3333333333333</v>
      </c>
      <c r="H24" s="183">
        <v>1467.3333333333333</v>
      </c>
      <c r="I24" s="183">
        <v>1377.6666666666667</v>
      </c>
      <c r="J24" s="183">
        <v>1224.5</v>
      </c>
      <c r="K24" s="183">
        <v>1285.75</v>
      </c>
      <c r="L24" s="183">
        <v>1445.75</v>
      </c>
      <c r="M24" s="183">
        <v>1625.6666666666667</v>
      </c>
      <c r="N24" s="183">
        <v>1725.25</v>
      </c>
      <c r="O24" s="183">
        <v>1766.5833333333333</v>
      </c>
      <c r="P24" s="183">
        <v>1895.3333333333333</v>
      </c>
      <c r="Q24" s="183">
        <v>1817.25</v>
      </c>
      <c r="R24" s="183">
        <v>1829</v>
      </c>
      <c r="S24" s="183">
        <v>1979.1666666666667</v>
      </c>
      <c r="T24" s="183">
        <v>2136.0833333333335</v>
      </c>
      <c r="U24" s="183">
        <v>2108.5833333333335</v>
      </c>
      <c r="V24" s="183">
        <v>2169.25</v>
      </c>
      <c r="W24" s="183">
        <v>2218.4166666666579</v>
      </c>
      <c r="X24" s="183">
        <v>2254</v>
      </c>
      <c r="Y24" s="183">
        <v>2108.0833333333298</v>
      </c>
      <c r="Z24" s="183">
        <v>2055.75</v>
      </c>
      <c r="AA24" s="183">
        <v>1998.2499999999989</v>
      </c>
      <c r="AB24" s="183">
        <v>1915.5000138357282</v>
      </c>
      <c r="AC24" s="183">
        <v>1931.3333333333335</v>
      </c>
      <c r="AD24" s="186">
        <f t="shared" si="0"/>
        <v>4.234776475575484</v>
      </c>
      <c r="AE24" s="183">
        <f t="shared" si="1"/>
        <v>15.833319497605316</v>
      </c>
      <c r="AF24" s="212">
        <f t="shared" si="2"/>
        <v>0.82658937004649324</v>
      </c>
    </row>
    <row r="25" spans="1:32" ht="12" customHeight="1">
      <c r="A25" s="214" t="s">
        <v>20</v>
      </c>
      <c r="B25" s="183">
        <v>362.08333333333331</v>
      </c>
      <c r="C25" s="183">
        <v>420.08333333333331</v>
      </c>
      <c r="D25" s="183">
        <v>445</v>
      </c>
      <c r="E25" s="183">
        <v>461.83333333333337</v>
      </c>
      <c r="F25" s="183">
        <v>477.33333333333331</v>
      </c>
      <c r="G25" s="183">
        <v>464</v>
      </c>
      <c r="H25" s="183">
        <v>452.75</v>
      </c>
      <c r="I25" s="183">
        <v>399.5</v>
      </c>
      <c r="J25" s="183">
        <v>388</v>
      </c>
      <c r="K25" s="183">
        <v>413</v>
      </c>
      <c r="L25" s="183">
        <v>455.16666666666669</v>
      </c>
      <c r="M25" s="183">
        <v>515.33333333333337</v>
      </c>
      <c r="N25" s="183">
        <v>563</v>
      </c>
      <c r="O25" s="183">
        <v>580.83333333333337</v>
      </c>
      <c r="P25" s="183">
        <v>569.41666666666663</v>
      </c>
      <c r="Q25" s="183">
        <v>558.41666666666663</v>
      </c>
      <c r="R25" s="183">
        <v>538.91666666666663</v>
      </c>
      <c r="S25" s="183">
        <v>598.75</v>
      </c>
      <c r="T25" s="183">
        <v>626.41666666666663</v>
      </c>
      <c r="U25" s="183">
        <v>611.91666666666663</v>
      </c>
      <c r="V25" s="183">
        <v>632.25</v>
      </c>
      <c r="W25" s="183">
        <v>667.08333333333451</v>
      </c>
      <c r="X25" s="183">
        <v>684.25</v>
      </c>
      <c r="Y25" s="183">
        <v>646.08333333333303</v>
      </c>
      <c r="Z25" s="183">
        <v>626.75</v>
      </c>
      <c r="AA25" s="183">
        <v>601.1666666666664</v>
      </c>
      <c r="AB25" s="183">
        <v>587.41667062044144</v>
      </c>
      <c r="AC25" s="183">
        <v>590.24999999999989</v>
      </c>
      <c r="AD25" s="186">
        <f t="shared" si="0"/>
        <v>1.29422341113657</v>
      </c>
      <c r="AE25" s="183">
        <f t="shared" si="1"/>
        <v>2.8333293795584495</v>
      </c>
      <c r="AF25" s="212">
        <f t="shared" si="2"/>
        <v>0.48233724394743938</v>
      </c>
    </row>
    <row r="26" spans="1:32" ht="12" customHeight="1">
      <c r="A26" s="214" t="s">
        <v>40</v>
      </c>
      <c r="B26" s="183">
        <v>623</v>
      </c>
      <c r="C26" s="183">
        <v>704.91666666666663</v>
      </c>
      <c r="D26" s="183">
        <v>838.91666666666663</v>
      </c>
      <c r="E26" s="183">
        <v>876.66666666666663</v>
      </c>
      <c r="F26" s="183">
        <v>870.16666666666663</v>
      </c>
      <c r="G26" s="183">
        <v>847.5</v>
      </c>
      <c r="H26" s="183">
        <v>799.41666666666663</v>
      </c>
      <c r="I26" s="183">
        <v>732.25</v>
      </c>
      <c r="J26" s="183">
        <v>678.66666666666663</v>
      </c>
      <c r="K26" s="183">
        <v>666.16666666666663</v>
      </c>
      <c r="L26" s="183">
        <v>764.08333333333337</v>
      </c>
      <c r="M26" s="183">
        <v>881.83333333333337</v>
      </c>
      <c r="N26" s="183">
        <v>1006.9166666666666</v>
      </c>
      <c r="O26" s="183">
        <v>1053.3333333333333</v>
      </c>
      <c r="P26" s="183">
        <v>1107</v>
      </c>
      <c r="Q26" s="183">
        <v>1037.5</v>
      </c>
      <c r="R26" s="183">
        <v>992.75</v>
      </c>
      <c r="S26" s="183">
        <v>1118.9166666666667</v>
      </c>
      <c r="T26" s="183">
        <v>1225.4166666666667</v>
      </c>
      <c r="U26" s="183">
        <v>1213.5</v>
      </c>
      <c r="V26" s="183">
        <v>1229</v>
      </c>
      <c r="W26" s="183">
        <v>1275.4166666666636</v>
      </c>
      <c r="X26" s="183">
        <v>1305.8333333333333</v>
      </c>
      <c r="Y26" s="183">
        <v>1244.0833333333301</v>
      </c>
      <c r="Z26" s="183">
        <v>1203.3333333333333</v>
      </c>
      <c r="AA26" s="183">
        <v>1155.9166666666649</v>
      </c>
      <c r="AB26" s="183">
        <v>1165.9166749343276</v>
      </c>
      <c r="AC26" s="183">
        <v>1162.4999999999995</v>
      </c>
      <c r="AD26" s="186">
        <f t="shared" si="0"/>
        <v>2.5489787639919737</v>
      </c>
      <c r="AE26" s="183">
        <f t="shared" si="1"/>
        <v>-3.4166749343280571</v>
      </c>
      <c r="AF26" s="212">
        <f t="shared" si="2"/>
        <v>-0.29304623630334037</v>
      </c>
    </row>
    <row r="27" spans="1:32" ht="12" customHeight="1">
      <c r="A27" s="214" t="s">
        <v>41</v>
      </c>
      <c r="B27" s="183">
        <v>442.16666666666669</v>
      </c>
      <c r="C27" s="183">
        <v>519.25</v>
      </c>
      <c r="D27" s="183">
        <v>595.25</v>
      </c>
      <c r="E27" s="183">
        <v>602.25</v>
      </c>
      <c r="F27" s="183">
        <v>585.75</v>
      </c>
      <c r="G27" s="183">
        <v>553.33333333333337</v>
      </c>
      <c r="H27" s="183">
        <v>519.58333333333337</v>
      </c>
      <c r="I27" s="183">
        <v>473.75</v>
      </c>
      <c r="J27" s="183">
        <v>421</v>
      </c>
      <c r="K27" s="183">
        <v>415</v>
      </c>
      <c r="L27" s="183">
        <v>471.5</v>
      </c>
      <c r="M27" s="183">
        <v>575.91666666666663</v>
      </c>
      <c r="N27" s="183">
        <v>625.33333333333337</v>
      </c>
      <c r="O27" s="183">
        <v>641.25</v>
      </c>
      <c r="P27" s="183">
        <v>656.83333333333337</v>
      </c>
      <c r="Q27" s="183">
        <v>627.75</v>
      </c>
      <c r="R27" s="183">
        <v>581.41666666666663</v>
      </c>
      <c r="S27" s="183">
        <v>655.16666666666663</v>
      </c>
      <c r="T27" s="183">
        <v>715</v>
      </c>
      <c r="U27" s="183">
        <v>701.5</v>
      </c>
      <c r="V27" s="183">
        <v>689.66666666666663</v>
      </c>
      <c r="W27" s="183">
        <v>707.33333333333519</v>
      </c>
      <c r="X27" s="183">
        <v>754.66666666666663</v>
      </c>
      <c r="Y27" s="183">
        <v>708.16666666666697</v>
      </c>
      <c r="Z27" s="183">
        <v>669.41666666666663</v>
      </c>
      <c r="AA27" s="183">
        <v>669.75000000000114</v>
      </c>
      <c r="AB27" s="183">
        <v>641.25000409036875</v>
      </c>
      <c r="AC27" s="183">
        <v>655.50000000000011</v>
      </c>
      <c r="AD27" s="186">
        <f t="shared" si="0"/>
        <v>1.4372951224057973</v>
      </c>
      <c r="AE27" s="183">
        <f t="shared" si="1"/>
        <v>14.249995909631366</v>
      </c>
      <c r="AF27" s="212">
        <f t="shared" si="2"/>
        <v>2.2222215701729997</v>
      </c>
    </row>
    <row r="28" spans="1:32" s="33" customFormat="1" ht="15" customHeight="1">
      <c r="A28" s="179" t="s">
        <v>21</v>
      </c>
      <c r="B28" s="185">
        <v>28081</v>
      </c>
      <c r="C28" s="185">
        <v>33242</v>
      </c>
      <c r="D28" s="185">
        <v>36660.550000000003</v>
      </c>
      <c r="E28" s="185">
        <v>38266</v>
      </c>
      <c r="F28" s="185">
        <v>38892.916666666664</v>
      </c>
      <c r="G28" s="185">
        <v>39488</v>
      </c>
      <c r="H28" s="185">
        <v>39166.333333333343</v>
      </c>
      <c r="I28" s="185">
        <v>39166.333333333343</v>
      </c>
      <c r="J28" s="185">
        <v>34682.916666666664</v>
      </c>
      <c r="K28" s="185">
        <v>35637.75</v>
      </c>
      <c r="L28" s="185">
        <v>39835.166666666672</v>
      </c>
      <c r="M28" s="185">
        <v>43209</v>
      </c>
      <c r="N28" s="185">
        <v>46277.166666666664</v>
      </c>
      <c r="O28" s="185">
        <v>48192.583333333336</v>
      </c>
      <c r="P28" s="185">
        <v>49363.583333333336</v>
      </c>
      <c r="Q28" s="185">
        <v>47795.666666666672</v>
      </c>
      <c r="R28" s="185">
        <v>47240.25</v>
      </c>
      <c r="S28" s="185">
        <v>51949.166666666664</v>
      </c>
      <c r="T28" s="185">
        <v>56317.333333333336</v>
      </c>
      <c r="U28" s="185">
        <v>56292.416666666664</v>
      </c>
      <c r="V28" s="185">
        <v>57037.583333333336</v>
      </c>
      <c r="W28" s="185">
        <v>57940.333333333125</v>
      </c>
      <c r="X28" s="185">
        <v>58351.083333333336</v>
      </c>
      <c r="Y28" s="185">
        <v>54595</v>
      </c>
      <c r="Z28" s="185">
        <v>51453.833333333336</v>
      </c>
      <c r="AA28" s="185">
        <v>49023.833333333299</v>
      </c>
      <c r="AB28" s="185">
        <v>47014.416967853904</v>
      </c>
      <c r="AC28" s="185">
        <v>45606.500000000007</v>
      </c>
      <c r="AD28" s="213">
        <f t="shared" si="0"/>
        <v>100</v>
      </c>
      <c r="AE28" s="185">
        <f t="shared" si="1"/>
        <v>-1407.9169678538965</v>
      </c>
      <c r="AF28" s="213">
        <f t="shared" si="2"/>
        <v>-2.9946494259762035</v>
      </c>
    </row>
    <row r="29" spans="1:32" s="33" customFormat="1" ht="9" customHeight="1">
      <c r="A29" s="78"/>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34"/>
      <c r="AE29" s="45"/>
      <c r="AF29" s="34"/>
    </row>
    <row r="30" spans="1:32" s="77" customFormat="1" ht="9">
      <c r="A30" s="95" t="s">
        <v>164</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row>
    <row r="31" spans="1:32" ht="4.5" customHeight="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46"/>
    </row>
    <row r="32" spans="1:32" ht="34.5" customHeight="1">
      <c r="A32" s="533" t="s">
        <v>7</v>
      </c>
      <c r="B32" s="531">
        <v>1992</v>
      </c>
      <c r="C32" s="531">
        <v>1993</v>
      </c>
      <c r="D32" s="531">
        <v>1994</v>
      </c>
      <c r="E32" s="531">
        <v>1995</v>
      </c>
      <c r="F32" s="531">
        <v>1996</v>
      </c>
      <c r="G32" s="531">
        <v>1997</v>
      </c>
      <c r="H32" s="531">
        <v>1998</v>
      </c>
      <c r="I32" s="531">
        <v>1999</v>
      </c>
      <c r="J32" s="531">
        <v>2000</v>
      </c>
      <c r="K32" s="531">
        <v>2001</v>
      </c>
      <c r="L32" s="531">
        <v>2002</v>
      </c>
      <c r="M32" s="531">
        <v>2003</v>
      </c>
      <c r="N32" s="531">
        <v>2004</v>
      </c>
      <c r="O32" s="531">
        <v>2005</v>
      </c>
      <c r="P32" s="531">
        <v>2006</v>
      </c>
      <c r="Q32" s="531">
        <v>2007</v>
      </c>
      <c r="R32" s="531">
        <v>2008</v>
      </c>
      <c r="S32" s="531">
        <v>2009</v>
      </c>
      <c r="T32" s="531">
        <v>2010</v>
      </c>
      <c r="U32" s="531">
        <v>2011</v>
      </c>
      <c r="V32" s="531">
        <v>2012</v>
      </c>
      <c r="W32" s="531">
        <v>2013</v>
      </c>
      <c r="X32" s="531">
        <v>2014</v>
      </c>
      <c r="Y32" s="531">
        <v>2015</v>
      </c>
      <c r="Z32" s="531">
        <v>2016</v>
      </c>
      <c r="AA32" s="531">
        <v>2017</v>
      </c>
      <c r="AB32" s="531">
        <v>2018</v>
      </c>
      <c r="AC32" s="531">
        <v>2019</v>
      </c>
      <c r="AD32" s="537" t="s">
        <v>174</v>
      </c>
      <c r="AE32" s="535" t="s">
        <v>175</v>
      </c>
      <c r="AF32" s="536"/>
    </row>
    <row r="33" spans="1:35" ht="34.5" customHeight="1">
      <c r="A33" s="534"/>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8"/>
      <c r="AE33" s="481" t="s">
        <v>114</v>
      </c>
      <c r="AF33" s="478" t="s">
        <v>27</v>
      </c>
      <c r="AH33" s="216"/>
    </row>
    <row r="34" spans="1:35" ht="12" customHeight="1">
      <c r="A34" s="214" t="s">
        <v>9</v>
      </c>
      <c r="B34" s="183">
        <v>3219.5</v>
      </c>
      <c r="C34" s="183">
        <v>3472.1666666666665</v>
      </c>
      <c r="D34" s="183">
        <v>3662.8333333333335</v>
      </c>
      <c r="E34" s="183">
        <v>3727</v>
      </c>
      <c r="F34" s="183">
        <v>3767.8333333333335</v>
      </c>
      <c r="G34" s="183">
        <v>3893.4166666666665</v>
      </c>
      <c r="H34" s="183">
        <v>4059.6666666666665</v>
      </c>
      <c r="I34" s="183">
        <v>3885.3333333333335</v>
      </c>
      <c r="J34" s="183">
        <v>3824.6666666666665</v>
      </c>
      <c r="K34" s="183">
        <v>3798.75</v>
      </c>
      <c r="L34" s="183">
        <v>3981.5833333333335</v>
      </c>
      <c r="M34" s="183">
        <v>4403.083333333333</v>
      </c>
      <c r="N34" s="183">
        <v>4645.083333333333</v>
      </c>
      <c r="O34" s="183">
        <v>4854.583333333333</v>
      </c>
      <c r="P34" s="183">
        <v>5153.75</v>
      </c>
      <c r="Q34" s="183">
        <v>5019.083333333333</v>
      </c>
      <c r="R34" s="183">
        <v>4929</v>
      </c>
      <c r="S34" s="183">
        <v>5162.083333333333</v>
      </c>
      <c r="T34" s="183">
        <v>5499.666666666667</v>
      </c>
      <c r="U34" s="183">
        <v>5491.25</v>
      </c>
      <c r="V34" s="183">
        <v>5565.083333333333</v>
      </c>
      <c r="W34" s="183">
        <v>5638.916666666647</v>
      </c>
      <c r="X34" s="183">
        <v>5672.583333333333</v>
      </c>
      <c r="Y34" s="183">
        <v>5273.3333333333303</v>
      </c>
      <c r="Z34" s="183">
        <v>5115.5</v>
      </c>
      <c r="AA34" s="183">
        <v>4815.5833333333394</v>
      </c>
      <c r="AB34" s="183">
        <v>4615.5000257641077</v>
      </c>
      <c r="AC34" s="183">
        <v>4463.4166666666588</v>
      </c>
      <c r="AD34" s="186">
        <f>AC34/AC$28*100</f>
        <v>9.7867993962848683</v>
      </c>
      <c r="AE34" s="183">
        <f>AC34-AB34</f>
        <v>-152.08335909744892</v>
      </c>
      <c r="AF34" s="212">
        <f>((AC34/AB34)-1)*100</f>
        <v>-3.2950570522913392</v>
      </c>
      <c r="AI34" s="216"/>
    </row>
    <row r="35" spans="1:35" ht="12" customHeight="1">
      <c r="A35" s="214" t="s">
        <v>10</v>
      </c>
      <c r="B35" s="183">
        <v>585.08333333333337</v>
      </c>
      <c r="C35" s="183">
        <v>658.66666666666663</v>
      </c>
      <c r="D35" s="183">
        <v>723.33333333333337</v>
      </c>
      <c r="E35" s="183">
        <v>736.58333333333337</v>
      </c>
      <c r="F35" s="183">
        <v>733.83333333333337</v>
      </c>
      <c r="G35" s="183">
        <v>727.91666666666663</v>
      </c>
      <c r="H35" s="183">
        <v>717.41666666666663</v>
      </c>
      <c r="I35" s="183">
        <v>620.58333333333337</v>
      </c>
      <c r="J35" s="183">
        <v>590.83333333333337</v>
      </c>
      <c r="K35" s="183">
        <v>555.25</v>
      </c>
      <c r="L35" s="183">
        <v>617.75</v>
      </c>
      <c r="M35" s="183">
        <v>675.58333333333337</v>
      </c>
      <c r="N35" s="183">
        <v>746.16666666666663</v>
      </c>
      <c r="O35" s="183">
        <v>751.83333333333337</v>
      </c>
      <c r="P35" s="183">
        <v>790.5</v>
      </c>
      <c r="Q35" s="183">
        <v>760.16666666666674</v>
      </c>
      <c r="R35" s="183">
        <v>767.16666666666663</v>
      </c>
      <c r="S35" s="183">
        <v>834.33333333333337</v>
      </c>
      <c r="T35" s="183">
        <v>891.5</v>
      </c>
      <c r="U35" s="183">
        <v>870.58333333333337</v>
      </c>
      <c r="V35" s="183">
        <v>880.91666666666663</v>
      </c>
      <c r="W35" s="183">
        <v>875.91666666666845</v>
      </c>
      <c r="X35" s="183">
        <v>902.58333333333337</v>
      </c>
      <c r="Y35" s="183">
        <v>877.5</v>
      </c>
      <c r="Z35" s="183">
        <v>847.25</v>
      </c>
      <c r="AA35" s="183">
        <v>845.83333333333348</v>
      </c>
      <c r="AB35" s="183">
        <v>806.83333891630173</v>
      </c>
      <c r="AC35" s="183">
        <v>763.25000000000114</v>
      </c>
      <c r="AD35" s="186">
        <f t="shared" ref="AD35:AD53" si="3">AC35/AC$28*100</f>
        <v>1.6735553046166689</v>
      </c>
      <c r="AE35" s="183">
        <f t="shared" ref="AE35:AE53" si="4">AC35-AB35</f>
        <v>-43.58333891630059</v>
      </c>
      <c r="AF35" s="212">
        <f t="shared" ref="AF35:AF53" si="5">((AC35/AB35)-1)*100</f>
        <v>-5.4017771470424858</v>
      </c>
    </row>
    <row r="36" spans="1:35" ht="12" customHeight="1">
      <c r="A36" s="214" t="s">
        <v>23</v>
      </c>
      <c r="B36" s="183">
        <v>458.66666666666669</v>
      </c>
      <c r="C36" s="183">
        <v>501.25</v>
      </c>
      <c r="D36" s="183">
        <v>535.83333333333337</v>
      </c>
      <c r="E36" s="183">
        <v>597.33333333333337</v>
      </c>
      <c r="F36" s="183">
        <v>609.58333333333337</v>
      </c>
      <c r="G36" s="183">
        <v>614.91666666666663</v>
      </c>
      <c r="H36" s="183">
        <v>601.66666666666663</v>
      </c>
      <c r="I36" s="183">
        <v>569.08333333333337</v>
      </c>
      <c r="J36" s="183">
        <v>594.58333333333337</v>
      </c>
      <c r="K36" s="183">
        <v>556.83333333333337</v>
      </c>
      <c r="L36" s="183">
        <v>596.25</v>
      </c>
      <c r="M36" s="183">
        <v>682.25</v>
      </c>
      <c r="N36" s="183">
        <v>746.16666666666663</v>
      </c>
      <c r="O36" s="183">
        <v>798.5</v>
      </c>
      <c r="P36" s="183">
        <v>850.91666666666663</v>
      </c>
      <c r="Q36" s="183">
        <v>819.41666666666663</v>
      </c>
      <c r="R36" s="183">
        <v>818.41666666666663</v>
      </c>
      <c r="S36" s="183">
        <v>896.91666666666663</v>
      </c>
      <c r="T36" s="183">
        <v>989.66666666666663</v>
      </c>
      <c r="U36" s="183">
        <v>984.75</v>
      </c>
      <c r="V36" s="183">
        <v>1025.1666666666667</v>
      </c>
      <c r="W36" s="183">
        <v>1069.0833333333351</v>
      </c>
      <c r="X36" s="183">
        <v>1052.75</v>
      </c>
      <c r="Y36" s="183">
        <v>972.75</v>
      </c>
      <c r="Z36" s="183">
        <v>970.91666666666663</v>
      </c>
      <c r="AA36" s="183">
        <v>954.08333333333223</v>
      </c>
      <c r="AB36" s="183">
        <v>943.08333875983953</v>
      </c>
      <c r="AC36" s="183">
        <v>902.83333333333269</v>
      </c>
      <c r="AD36" s="186">
        <f t="shared" si="3"/>
        <v>1.979615478787744</v>
      </c>
      <c r="AE36" s="183">
        <f t="shared" si="4"/>
        <v>-40.250005426506846</v>
      </c>
      <c r="AF36" s="212">
        <f t="shared" si="5"/>
        <v>-4.2679160761588513</v>
      </c>
    </row>
    <row r="37" spans="1:35" ht="12" customHeight="1">
      <c r="A37" s="214" t="s">
        <v>11</v>
      </c>
      <c r="B37" s="183">
        <v>4519.333333333333</v>
      </c>
      <c r="C37" s="183">
        <v>4948.333333333333</v>
      </c>
      <c r="D37" s="183">
        <v>5164.4833333333299</v>
      </c>
      <c r="E37" s="183">
        <v>5515.416666666667</v>
      </c>
      <c r="F37" s="183">
        <v>5756.583333333333</v>
      </c>
      <c r="G37" s="183">
        <v>5802.333333333333</v>
      </c>
      <c r="H37" s="183">
        <v>5725.583333333333</v>
      </c>
      <c r="I37" s="183">
        <v>5547.333333333333</v>
      </c>
      <c r="J37" s="183">
        <v>5446.75</v>
      </c>
      <c r="K37" s="183">
        <v>5301.916666666667</v>
      </c>
      <c r="L37" s="183">
        <v>5865.583333333333</v>
      </c>
      <c r="M37" s="183">
        <v>6457.916666666667</v>
      </c>
      <c r="N37" s="183">
        <v>6682.416666666667</v>
      </c>
      <c r="O37" s="183">
        <v>6907.583333333333</v>
      </c>
      <c r="P37" s="183">
        <v>7120.25</v>
      </c>
      <c r="Q37" s="183">
        <v>6827.25</v>
      </c>
      <c r="R37" s="183">
        <v>6662</v>
      </c>
      <c r="S37" s="183">
        <v>7033.5</v>
      </c>
      <c r="T37" s="183">
        <v>7422.416666666667</v>
      </c>
      <c r="U37" s="183">
        <v>7430.75</v>
      </c>
      <c r="V37" s="183">
        <v>7651.5</v>
      </c>
      <c r="W37" s="183">
        <v>7735.4166666665651</v>
      </c>
      <c r="X37" s="183">
        <v>7826.833333333333</v>
      </c>
      <c r="Y37" s="183">
        <v>7333.4166666666697</v>
      </c>
      <c r="Z37" s="183">
        <v>7019.25</v>
      </c>
      <c r="AA37" s="183">
        <v>6730.2499999999964</v>
      </c>
      <c r="AB37" s="183">
        <v>6652.166704274714</v>
      </c>
      <c r="AC37" s="183">
        <v>6618.833333333333</v>
      </c>
      <c r="AD37" s="186">
        <f t="shared" si="3"/>
        <v>14.512916652962476</v>
      </c>
      <c r="AE37" s="183">
        <f t="shared" si="4"/>
        <v>-33.333370941380963</v>
      </c>
      <c r="AF37" s="212">
        <f t="shared" si="5"/>
        <v>-0.50109043298570688</v>
      </c>
      <c r="AH37" s="216"/>
    </row>
    <row r="38" spans="1:35" ht="12" customHeight="1">
      <c r="A38" s="214" t="s">
        <v>12</v>
      </c>
      <c r="B38" s="183">
        <v>1179.5</v>
      </c>
      <c r="C38" s="183">
        <v>1320.0833333333333</v>
      </c>
      <c r="D38" s="183">
        <v>1401.6666666666667</v>
      </c>
      <c r="E38" s="183">
        <v>1504.5833333333335</v>
      </c>
      <c r="F38" s="183">
        <v>1596.25</v>
      </c>
      <c r="G38" s="183">
        <v>1600.5833333333333</v>
      </c>
      <c r="H38" s="183">
        <v>1583.4166666666667</v>
      </c>
      <c r="I38" s="183">
        <v>1480.5833333333333</v>
      </c>
      <c r="J38" s="183">
        <v>1404.6666666666667</v>
      </c>
      <c r="K38" s="183">
        <v>1417.8333333333333</v>
      </c>
      <c r="L38" s="183">
        <v>1554.9166666666667</v>
      </c>
      <c r="M38" s="183">
        <v>1580.6666666666667</v>
      </c>
      <c r="N38" s="183">
        <v>1721.1666666666667</v>
      </c>
      <c r="O38" s="183">
        <v>1775.25</v>
      </c>
      <c r="P38" s="183">
        <v>1818.0833333333333</v>
      </c>
      <c r="Q38" s="183">
        <v>1691.25</v>
      </c>
      <c r="R38" s="183">
        <v>1662.25</v>
      </c>
      <c r="S38" s="183">
        <v>1736.75</v>
      </c>
      <c r="T38" s="183">
        <v>1864.75</v>
      </c>
      <c r="U38" s="183">
        <v>1891.0833333333333</v>
      </c>
      <c r="V38" s="183">
        <v>1889.0833333333333</v>
      </c>
      <c r="W38" s="183">
        <v>1914.9166666666542</v>
      </c>
      <c r="X38" s="183">
        <v>1934.0833333333333</v>
      </c>
      <c r="Y38" s="183">
        <v>1775.5</v>
      </c>
      <c r="Z38" s="183">
        <v>1646.25</v>
      </c>
      <c r="AA38" s="183">
        <v>1574.916666666664</v>
      </c>
      <c r="AB38" s="183">
        <v>1556.2500112503767</v>
      </c>
      <c r="AC38" s="183">
        <v>1522.5833333333319</v>
      </c>
      <c r="AD38" s="186">
        <f t="shared" si="3"/>
        <v>3.338522652107335</v>
      </c>
      <c r="AE38" s="183">
        <f t="shared" si="4"/>
        <v>-33.666677917044808</v>
      </c>
      <c r="AF38" s="212">
        <f t="shared" si="5"/>
        <v>-2.1633206537293503</v>
      </c>
    </row>
    <row r="39" spans="1:35" ht="12" customHeight="1">
      <c r="A39" s="214" t="s">
        <v>13</v>
      </c>
      <c r="B39" s="183">
        <v>811.66666666666663</v>
      </c>
      <c r="C39" s="183">
        <v>921.33333333333337</v>
      </c>
      <c r="D39" s="183">
        <v>990.48333333333301</v>
      </c>
      <c r="E39" s="183">
        <v>1048.8333333333335</v>
      </c>
      <c r="F39" s="183">
        <v>1065.25</v>
      </c>
      <c r="G39" s="183">
        <v>1062.0833333333333</v>
      </c>
      <c r="H39" s="183">
        <v>1070.4166666666667</v>
      </c>
      <c r="I39" s="183">
        <v>1006.0833333333334</v>
      </c>
      <c r="J39" s="183">
        <v>1001.5</v>
      </c>
      <c r="K39" s="183">
        <v>1000.3333333333334</v>
      </c>
      <c r="L39" s="183">
        <v>1038.5</v>
      </c>
      <c r="M39" s="183">
        <v>1096.3333333333333</v>
      </c>
      <c r="N39" s="183">
        <v>1241.8333333333333</v>
      </c>
      <c r="O39" s="183">
        <v>1317.1666666666667</v>
      </c>
      <c r="P39" s="183">
        <v>1457.9166666666667</v>
      </c>
      <c r="Q39" s="183">
        <v>1419.9166666666667</v>
      </c>
      <c r="R39" s="183">
        <v>1404.6666666666667</v>
      </c>
      <c r="S39" s="183">
        <v>1570.3333333333333</v>
      </c>
      <c r="T39" s="183">
        <v>1630.0833333333333</v>
      </c>
      <c r="U39" s="183">
        <v>1616.9166666666667</v>
      </c>
      <c r="V39" s="183">
        <v>1654.6666666666667</v>
      </c>
      <c r="W39" s="183">
        <v>1688.8333333333283</v>
      </c>
      <c r="X39" s="183">
        <v>1714.8333333333333</v>
      </c>
      <c r="Y39" s="183">
        <v>1644.75</v>
      </c>
      <c r="Z39" s="183">
        <v>1544.5</v>
      </c>
      <c r="AA39" s="183">
        <v>1488.4166666666679</v>
      </c>
      <c r="AB39" s="183">
        <v>1530.9166765287519</v>
      </c>
      <c r="AC39" s="183">
        <v>1525.8333333333314</v>
      </c>
      <c r="AD39" s="186">
        <f t="shared" si="3"/>
        <v>3.345648829296989</v>
      </c>
      <c r="AE39" s="183">
        <f t="shared" si="4"/>
        <v>-5.0833431954204116</v>
      </c>
      <c r="AF39" s="212">
        <f t="shared" si="5"/>
        <v>-0.33204571309175535</v>
      </c>
    </row>
    <row r="40" spans="1:35" ht="12" customHeight="1">
      <c r="A40" s="214" t="s">
        <v>14</v>
      </c>
      <c r="B40" s="183">
        <v>1575.3333333333333</v>
      </c>
      <c r="C40" s="183">
        <v>1778.6666666666667</v>
      </c>
      <c r="D40" s="183">
        <v>1950.38333333333</v>
      </c>
      <c r="E40" s="183">
        <v>2024.8333333333333</v>
      </c>
      <c r="F40" s="183">
        <v>2125.1666666666665</v>
      </c>
      <c r="G40" s="183">
        <v>2115.3333333333335</v>
      </c>
      <c r="H40" s="183">
        <v>2092.5833333333335</v>
      </c>
      <c r="I40" s="183">
        <v>2051.4166666666665</v>
      </c>
      <c r="J40" s="183">
        <v>1885.8333333333333</v>
      </c>
      <c r="K40" s="183">
        <v>1835</v>
      </c>
      <c r="L40" s="183">
        <v>2014</v>
      </c>
      <c r="M40" s="183">
        <v>2173.4166666666665</v>
      </c>
      <c r="N40" s="183">
        <v>2284</v>
      </c>
      <c r="O40" s="183">
        <v>2424.6666666666665</v>
      </c>
      <c r="P40" s="183">
        <v>2423.25</v>
      </c>
      <c r="Q40" s="183">
        <v>2355</v>
      </c>
      <c r="R40" s="183">
        <v>2330.8333333333335</v>
      </c>
      <c r="S40" s="183">
        <v>2448.75</v>
      </c>
      <c r="T40" s="183">
        <v>2656.4166666666665</v>
      </c>
      <c r="U40" s="183">
        <v>2743.0833333333335</v>
      </c>
      <c r="V40" s="183">
        <v>2811.75</v>
      </c>
      <c r="W40" s="183">
        <v>2803.0000000000109</v>
      </c>
      <c r="X40" s="183">
        <v>2801.9166666666665</v>
      </c>
      <c r="Y40" s="183">
        <v>2589</v>
      </c>
      <c r="Z40" s="183">
        <v>2462.9166666666665</v>
      </c>
      <c r="AA40" s="183">
        <v>2382.5833333333321</v>
      </c>
      <c r="AB40" s="183">
        <v>2320.583348557353</v>
      </c>
      <c r="AC40" s="183">
        <v>2282.0000000000009</v>
      </c>
      <c r="AD40" s="186">
        <f t="shared" si="3"/>
        <v>5.0036727220900543</v>
      </c>
      <c r="AE40" s="183">
        <f t="shared" si="4"/>
        <v>-38.58334855735211</v>
      </c>
      <c r="AF40" s="212">
        <f t="shared" si="5"/>
        <v>-1.662657304739279</v>
      </c>
    </row>
    <row r="41" spans="1:35" ht="12" customHeight="1">
      <c r="A41" s="214" t="s">
        <v>15</v>
      </c>
      <c r="B41" s="183">
        <v>539.08333333333337</v>
      </c>
      <c r="C41" s="183">
        <v>578.41666666666663</v>
      </c>
      <c r="D41" s="183">
        <v>643.5</v>
      </c>
      <c r="E41" s="183">
        <v>643.41666666666663</v>
      </c>
      <c r="F41" s="183">
        <v>667.16666666666663</v>
      </c>
      <c r="G41" s="183">
        <v>662.75</v>
      </c>
      <c r="H41" s="183">
        <v>662.5</v>
      </c>
      <c r="I41" s="183">
        <v>663.58333333333337</v>
      </c>
      <c r="J41" s="183">
        <v>635.66666666666663</v>
      </c>
      <c r="K41" s="183">
        <v>598.08333333333337</v>
      </c>
      <c r="L41" s="183">
        <v>619.83333333333337</v>
      </c>
      <c r="M41" s="183">
        <v>695.16666666666663</v>
      </c>
      <c r="N41" s="183">
        <v>797.33333333333337</v>
      </c>
      <c r="O41" s="183">
        <v>846.41666666666663</v>
      </c>
      <c r="P41" s="183">
        <v>921.58333333333337</v>
      </c>
      <c r="Q41" s="183">
        <v>891.83333333333337</v>
      </c>
      <c r="R41" s="183">
        <v>874</v>
      </c>
      <c r="S41" s="183">
        <v>943.91666666666663</v>
      </c>
      <c r="T41" s="183">
        <v>1038.5833333333333</v>
      </c>
      <c r="U41" s="183">
        <v>1060.25</v>
      </c>
      <c r="V41" s="183">
        <v>1064.9166666666667</v>
      </c>
      <c r="W41" s="183">
        <v>1084.0000000000016</v>
      </c>
      <c r="X41" s="183">
        <v>1089.9166666666667</v>
      </c>
      <c r="Y41" s="183">
        <v>1007.75</v>
      </c>
      <c r="Z41" s="183">
        <v>950</v>
      </c>
      <c r="AA41" s="183">
        <v>917.25000000000011</v>
      </c>
      <c r="AB41" s="183">
        <v>896.00000523775816</v>
      </c>
      <c r="AC41" s="183">
        <v>898.00000000000034</v>
      </c>
      <c r="AD41" s="186">
        <f t="shared" si="3"/>
        <v>1.969017574249285</v>
      </c>
      <c r="AE41" s="183">
        <f t="shared" si="4"/>
        <v>1.9999947622421814</v>
      </c>
      <c r="AF41" s="212">
        <f t="shared" si="5"/>
        <v>0.223213699838265</v>
      </c>
    </row>
    <row r="42" spans="1:35" ht="12" customHeight="1">
      <c r="A42" s="214" t="s">
        <v>5</v>
      </c>
      <c r="B42" s="183">
        <v>2111.6666666666665</v>
      </c>
      <c r="C42" s="183">
        <v>2465.6666666666665</v>
      </c>
      <c r="D42" s="183">
        <v>2603.5833333333335</v>
      </c>
      <c r="E42" s="183">
        <v>2583.833333333333</v>
      </c>
      <c r="F42" s="183">
        <v>2634.3333333333335</v>
      </c>
      <c r="G42" s="183">
        <v>2666.8333333333335</v>
      </c>
      <c r="H42" s="183">
        <v>2573.5833333333335</v>
      </c>
      <c r="I42" s="183">
        <v>2378.6666666666665</v>
      </c>
      <c r="J42" s="183">
        <v>2260.8333333333335</v>
      </c>
      <c r="K42" s="183">
        <v>2277.4166666666665</v>
      </c>
      <c r="L42" s="183">
        <v>2366.5833333333335</v>
      </c>
      <c r="M42" s="183">
        <v>2686.3333333333335</v>
      </c>
      <c r="N42" s="183">
        <v>2951.6666666666665</v>
      </c>
      <c r="O42" s="183">
        <v>3055.0833333333335</v>
      </c>
      <c r="P42" s="183">
        <v>3200.9166666666665</v>
      </c>
      <c r="Q42" s="183">
        <v>3034.666666666667</v>
      </c>
      <c r="R42" s="183">
        <v>2957.75</v>
      </c>
      <c r="S42" s="183">
        <v>3192.75</v>
      </c>
      <c r="T42" s="183">
        <v>3334.4166666666665</v>
      </c>
      <c r="U42" s="183">
        <v>3372.0833333333335</v>
      </c>
      <c r="V42" s="183">
        <v>3374.5</v>
      </c>
      <c r="W42" s="183">
        <v>3444.166666666692</v>
      </c>
      <c r="X42" s="183">
        <v>3419.75</v>
      </c>
      <c r="Y42" s="183">
        <v>3179.0833333333298</v>
      </c>
      <c r="Z42" s="183">
        <v>3047.25</v>
      </c>
      <c r="AA42" s="183">
        <v>2895.5833333333412</v>
      </c>
      <c r="AB42" s="183">
        <v>2810.8333532363176</v>
      </c>
      <c r="AC42" s="183">
        <v>2757.8333333333348</v>
      </c>
      <c r="AD42" s="186">
        <f t="shared" si="3"/>
        <v>6.0470181516523622</v>
      </c>
      <c r="AE42" s="183">
        <f t="shared" si="4"/>
        <v>-53.000019902982785</v>
      </c>
      <c r="AF42" s="212">
        <f t="shared" si="5"/>
        <v>-1.8855625091384387</v>
      </c>
    </row>
    <row r="43" spans="1:35" ht="12" customHeight="1">
      <c r="A43" s="214" t="s">
        <v>16</v>
      </c>
      <c r="B43" s="183">
        <v>1165.75</v>
      </c>
      <c r="C43" s="183">
        <v>1253.9166666666667</v>
      </c>
      <c r="D43" s="183">
        <v>1326.9166666666667</v>
      </c>
      <c r="E43" s="183">
        <v>1435.0833333333333</v>
      </c>
      <c r="F43" s="183">
        <v>1480.5</v>
      </c>
      <c r="G43" s="183">
        <v>1505.6666666666667</v>
      </c>
      <c r="H43" s="183">
        <v>1442.25</v>
      </c>
      <c r="I43" s="183">
        <v>1355</v>
      </c>
      <c r="J43" s="183">
        <v>1329.4166666666667</v>
      </c>
      <c r="K43" s="183">
        <v>1325.8333333333333</v>
      </c>
      <c r="L43" s="183">
        <v>1405.25</v>
      </c>
      <c r="M43" s="183">
        <v>1501.75</v>
      </c>
      <c r="N43" s="183">
        <v>1746.3333333333333</v>
      </c>
      <c r="O43" s="183">
        <v>1895.5</v>
      </c>
      <c r="P43" s="183">
        <v>2087.4166666666665</v>
      </c>
      <c r="Q43" s="183">
        <v>2004</v>
      </c>
      <c r="R43" s="183">
        <v>1961.75</v>
      </c>
      <c r="S43" s="183">
        <v>2085.0833333333335</v>
      </c>
      <c r="T43" s="183">
        <v>2233.75</v>
      </c>
      <c r="U43" s="183">
        <v>2264.8333333333335</v>
      </c>
      <c r="V43" s="183">
        <v>2260.6666666666665</v>
      </c>
      <c r="W43" s="183">
        <v>2325.1666666666683</v>
      </c>
      <c r="X43" s="183">
        <v>2309.25</v>
      </c>
      <c r="Y43" s="183">
        <v>2174.3333333333298</v>
      </c>
      <c r="Z43" s="183">
        <v>2143.4166666666665</v>
      </c>
      <c r="AA43" s="183">
        <v>2053.4999999999941</v>
      </c>
      <c r="AB43" s="183">
        <v>1980.2500118166208</v>
      </c>
      <c r="AC43" s="183">
        <v>1948.9999999999975</v>
      </c>
      <c r="AD43" s="186">
        <f t="shared" si="3"/>
        <v>4.2735136438884744</v>
      </c>
      <c r="AE43" s="183">
        <f t="shared" si="4"/>
        <v>-31.250011816623328</v>
      </c>
      <c r="AF43" s="212">
        <f t="shared" si="5"/>
        <v>-1.5780841626131581</v>
      </c>
    </row>
    <row r="44" spans="1:35" ht="12" customHeight="1">
      <c r="A44" s="214" t="s">
        <v>17</v>
      </c>
      <c r="B44" s="183">
        <v>548.33333333333337</v>
      </c>
      <c r="C44" s="183">
        <v>613.41666666666663</v>
      </c>
      <c r="D44" s="183">
        <v>661.58333333333337</v>
      </c>
      <c r="E44" s="183">
        <v>689.66666666666663</v>
      </c>
      <c r="F44" s="183">
        <v>704.66666666666663</v>
      </c>
      <c r="G44" s="183">
        <v>741.83333333333337</v>
      </c>
      <c r="H44" s="183">
        <v>710.75</v>
      </c>
      <c r="I44" s="183">
        <v>722.25</v>
      </c>
      <c r="J44" s="183">
        <v>729.66666666666663</v>
      </c>
      <c r="K44" s="183">
        <v>708.33333333333337</v>
      </c>
      <c r="L44" s="183">
        <v>805.75</v>
      </c>
      <c r="M44" s="183">
        <v>888.16666666666663</v>
      </c>
      <c r="N44" s="183">
        <v>954.08333333333337</v>
      </c>
      <c r="O44" s="183">
        <v>1030</v>
      </c>
      <c r="P44" s="183">
        <v>1078.75</v>
      </c>
      <c r="Q44" s="183">
        <v>1037.5833333333333</v>
      </c>
      <c r="R44" s="183">
        <v>1029.5833333333333</v>
      </c>
      <c r="S44" s="183">
        <v>1055.1666666666667</v>
      </c>
      <c r="T44" s="183">
        <v>1082.5833333333333</v>
      </c>
      <c r="U44" s="183">
        <v>1075.5</v>
      </c>
      <c r="V44" s="183">
        <v>1071.4166666666667</v>
      </c>
      <c r="W44" s="183">
        <v>1089.8333333333339</v>
      </c>
      <c r="X44" s="183">
        <v>1102.25</v>
      </c>
      <c r="Y44" s="183">
        <v>1009.25</v>
      </c>
      <c r="Z44" s="183">
        <v>941.41666666666663</v>
      </c>
      <c r="AA44" s="183">
        <v>893.75000000000023</v>
      </c>
      <c r="AB44" s="183">
        <v>827.33333870768547</v>
      </c>
      <c r="AC44" s="183">
        <v>788.50000000000011</v>
      </c>
      <c r="AD44" s="186">
        <f t="shared" si="3"/>
        <v>1.7289202197055245</v>
      </c>
      <c r="AE44" s="183">
        <f t="shared" si="4"/>
        <v>-38.833338707685357</v>
      </c>
      <c r="AF44" s="212">
        <f t="shared" si="5"/>
        <v>-4.6937959454582128</v>
      </c>
    </row>
    <row r="45" spans="1:35" ht="12" customHeight="1">
      <c r="A45" s="214" t="s">
        <v>24</v>
      </c>
      <c r="B45" s="183">
        <v>2466.8333333333335</v>
      </c>
      <c r="C45" s="183">
        <v>2763.3333333333335</v>
      </c>
      <c r="D45" s="183">
        <v>3011.6666666666665</v>
      </c>
      <c r="E45" s="183">
        <v>3273.5833333333335</v>
      </c>
      <c r="F45" s="183">
        <v>3373.5</v>
      </c>
      <c r="G45" s="183">
        <v>3454.6666666666665</v>
      </c>
      <c r="H45" s="183">
        <v>3540.1666666666665</v>
      </c>
      <c r="I45" s="183">
        <v>3447</v>
      </c>
      <c r="J45" s="183">
        <v>3395.9166666666665</v>
      </c>
      <c r="K45" s="183">
        <v>3516.25</v>
      </c>
      <c r="L45" s="183">
        <v>3868</v>
      </c>
      <c r="M45" s="183">
        <v>4249.916666666667</v>
      </c>
      <c r="N45" s="183">
        <v>4516.916666666667</v>
      </c>
      <c r="O45" s="183">
        <v>4769.75</v>
      </c>
      <c r="P45" s="183">
        <v>4855.083333333333</v>
      </c>
      <c r="Q45" s="183">
        <v>4710</v>
      </c>
      <c r="R45" s="183">
        <v>4717.333333333333</v>
      </c>
      <c r="S45" s="183">
        <v>4959.75</v>
      </c>
      <c r="T45" s="183">
        <v>5132.666666666667</v>
      </c>
      <c r="U45" s="183">
        <v>5224.583333333333</v>
      </c>
      <c r="V45" s="183">
        <v>5209</v>
      </c>
      <c r="W45" s="183">
        <v>5185.5833333333212</v>
      </c>
      <c r="X45" s="183">
        <v>5239.333333333333</v>
      </c>
      <c r="Y45" s="183">
        <v>4818.5833333333303</v>
      </c>
      <c r="Z45" s="183">
        <v>4573.416666666667</v>
      </c>
      <c r="AA45" s="183">
        <v>4342.1666666666761</v>
      </c>
      <c r="AB45" s="183">
        <v>4180.5833584368229</v>
      </c>
      <c r="AC45" s="183">
        <v>4083.3333333333312</v>
      </c>
      <c r="AD45" s="186">
        <f t="shared" si="3"/>
        <v>8.9534021100793328</v>
      </c>
      <c r="AE45" s="183">
        <f t="shared" si="4"/>
        <v>-97.25002510349168</v>
      </c>
      <c r="AF45" s="212">
        <f t="shared" si="5"/>
        <v>-2.326230977005439</v>
      </c>
    </row>
    <row r="46" spans="1:35" ht="12" customHeight="1">
      <c r="A46" s="214" t="s">
        <v>28</v>
      </c>
      <c r="B46" s="183">
        <v>1743.1666666666667</v>
      </c>
      <c r="C46" s="183">
        <v>1987.1666666666667</v>
      </c>
      <c r="D46" s="183">
        <v>2115.4166666666665</v>
      </c>
      <c r="E46" s="183">
        <v>2208.666666666667</v>
      </c>
      <c r="F46" s="183">
        <v>2211.6666666666665</v>
      </c>
      <c r="G46" s="183">
        <v>2267.25</v>
      </c>
      <c r="H46" s="183">
        <v>2309</v>
      </c>
      <c r="I46" s="183">
        <v>2188.9166666666665</v>
      </c>
      <c r="J46" s="183">
        <v>2098.3333333333335</v>
      </c>
      <c r="K46" s="183">
        <v>2048.75</v>
      </c>
      <c r="L46" s="183">
        <v>2178.3333333333335</v>
      </c>
      <c r="M46" s="183">
        <v>2382</v>
      </c>
      <c r="N46" s="183">
        <v>2450.1666666666665</v>
      </c>
      <c r="O46" s="183">
        <v>2567.5</v>
      </c>
      <c r="P46" s="183">
        <v>2641.4166666666665</v>
      </c>
      <c r="Q46" s="183">
        <v>2545.9166666666665</v>
      </c>
      <c r="R46" s="183">
        <v>2435.8333333333335</v>
      </c>
      <c r="S46" s="183">
        <v>2562.5833333333335</v>
      </c>
      <c r="T46" s="183">
        <v>2683.8333333333335</v>
      </c>
      <c r="U46" s="183">
        <v>2725.0833333333335</v>
      </c>
      <c r="V46" s="183">
        <v>2725.4166666666665</v>
      </c>
      <c r="W46" s="183">
        <v>2760.8333333333489</v>
      </c>
      <c r="X46" s="183">
        <v>2712.5</v>
      </c>
      <c r="Y46" s="183">
        <v>2545.6666666666702</v>
      </c>
      <c r="Z46" s="183">
        <v>2381.5833333333335</v>
      </c>
      <c r="AA46" s="183">
        <v>2264.3333333333335</v>
      </c>
      <c r="AB46" s="183">
        <v>2181.2500143572688</v>
      </c>
      <c r="AC46" s="183">
        <v>2146.4999999999991</v>
      </c>
      <c r="AD46" s="186">
        <f t="shared" si="3"/>
        <v>4.7065659500290495</v>
      </c>
      <c r="AE46" s="183">
        <f t="shared" si="4"/>
        <v>-34.75001435726972</v>
      </c>
      <c r="AF46" s="212">
        <f t="shared" si="5"/>
        <v>-1.5931238568958506</v>
      </c>
    </row>
    <row r="47" spans="1:35" ht="12" customHeight="1">
      <c r="A47" s="214" t="s">
        <v>42</v>
      </c>
      <c r="B47" s="183">
        <v>940.41666666666663</v>
      </c>
      <c r="C47" s="183">
        <v>1051.1666666666667</v>
      </c>
      <c r="D47" s="183">
        <v>1067.5</v>
      </c>
      <c r="E47" s="183">
        <v>1158.3333333333333</v>
      </c>
      <c r="F47" s="183">
        <v>1248.4166666666667</v>
      </c>
      <c r="G47" s="183">
        <v>1314.8333333333333</v>
      </c>
      <c r="H47" s="183">
        <v>1423.9166666666667</v>
      </c>
      <c r="I47" s="183">
        <v>1383.5</v>
      </c>
      <c r="J47" s="183">
        <v>1356.4166666666667</v>
      </c>
      <c r="K47" s="183">
        <v>1384.3333333333333</v>
      </c>
      <c r="L47" s="183">
        <v>1502.3333333333333</v>
      </c>
      <c r="M47" s="183">
        <v>1512.0833333333333</v>
      </c>
      <c r="N47" s="183">
        <v>1595.8333333333333</v>
      </c>
      <c r="O47" s="183">
        <v>1663.5833333333333</v>
      </c>
      <c r="P47" s="183">
        <v>1632.9166666666667</v>
      </c>
      <c r="Q47" s="183">
        <v>1529</v>
      </c>
      <c r="R47" s="183">
        <v>1479.1666666666667</v>
      </c>
      <c r="S47" s="183">
        <v>1579.75</v>
      </c>
      <c r="T47" s="183">
        <v>1660.3333333333333</v>
      </c>
      <c r="U47" s="183">
        <v>1673.4166666666667</v>
      </c>
      <c r="V47" s="183">
        <v>1695.0833333333333</v>
      </c>
      <c r="W47" s="183">
        <v>1662.4999999999936</v>
      </c>
      <c r="X47" s="183">
        <v>1699.25</v>
      </c>
      <c r="Y47" s="183">
        <v>1611.8333333333301</v>
      </c>
      <c r="Z47" s="183">
        <v>1464.0833333333333</v>
      </c>
      <c r="AA47" s="183">
        <v>1337.8333333333335</v>
      </c>
      <c r="AB47" s="183">
        <v>1288.3333413675427</v>
      </c>
      <c r="AC47" s="183">
        <v>1246.25</v>
      </c>
      <c r="AD47" s="186">
        <f t="shared" si="3"/>
        <v>2.7326148684946219</v>
      </c>
      <c r="AE47" s="183">
        <f t="shared" si="4"/>
        <v>-42.083341367542744</v>
      </c>
      <c r="AF47" s="212">
        <f t="shared" si="5"/>
        <v>-3.2664947817675816</v>
      </c>
    </row>
    <row r="48" spans="1:35" ht="12" customHeight="1">
      <c r="A48" s="214" t="s">
        <v>18</v>
      </c>
      <c r="B48" s="183">
        <v>3752.5</v>
      </c>
      <c r="C48" s="183">
        <v>4231.416666666667</v>
      </c>
      <c r="D48" s="183">
        <v>4585.083333333333</v>
      </c>
      <c r="E48" s="183">
        <v>4702.6666666666661</v>
      </c>
      <c r="F48" s="183">
        <v>4809.416666666667</v>
      </c>
      <c r="G48" s="183">
        <v>4990.416666666667</v>
      </c>
      <c r="H48" s="183">
        <v>5197.416666666667</v>
      </c>
      <c r="I48" s="183">
        <v>5036.5</v>
      </c>
      <c r="J48" s="183">
        <v>5012.166666666667</v>
      </c>
      <c r="K48" s="183">
        <v>4988.166666666667</v>
      </c>
      <c r="L48" s="183">
        <v>5261.916666666667</v>
      </c>
      <c r="M48" s="183">
        <v>5759.916666666667</v>
      </c>
      <c r="N48" s="183">
        <v>6266.75</v>
      </c>
      <c r="O48" s="183">
        <v>6347.083333333333</v>
      </c>
      <c r="P48" s="183">
        <v>6547.416666666667</v>
      </c>
      <c r="Q48" s="183">
        <v>6315.583333333333</v>
      </c>
      <c r="R48" s="183">
        <v>6112.25</v>
      </c>
      <c r="S48" s="183">
        <v>6330.083333333333</v>
      </c>
      <c r="T48" s="183">
        <v>6588.166666666667</v>
      </c>
      <c r="U48" s="183">
        <v>6517.666666666667</v>
      </c>
      <c r="V48" s="183">
        <v>6582.166666666667</v>
      </c>
      <c r="W48" s="183">
        <v>6744.3333333333094</v>
      </c>
      <c r="X48" s="183">
        <v>6864</v>
      </c>
      <c r="Y48" s="183">
        <v>6379</v>
      </c>
      <c r="Z48" s="183">
        <v>6066.75</v>
      </c>
      <c r="AA48" s="183">
        <v>5851.4999999999973</v>
      </c>
      <c r="AB48" s="183">
        <v>5528.9167001619935</v>
      </c>
      <c r="AC48" s="183">
        <v>5308.6666666666679</v>
      </c>
      <c r="AD48" s="186">
        <f t="shared" si="3"/>
        <v>11.640153633071309</v>
      </c>
      <c r="AE48" s="183">
        <f t="shared" si="4"/>
        <v>-220.25003349532562</v>
      </c>
      <c r="AF48" s="212">
        <f t="shared" si="5"/>
        <v>-3.9836019502495379</v>
      </c>
    </row>
    <row r="49" spans="1:32" ht="12" customHeight="1">
      <c r="A49" s="214" t="s">
        <v>19</v>
      </c>
      <c r="B49" s="183">
        <v>1532.5</v>
      </c>
      <c r="C49" s="183">
        <v>1730.1666666666667</v>
      </c>
      <c r="D49" s="183">
        <v>1902.3333333333333</v>
      </c>
      <c r="E49" s="183">
        <v>2024.75</v>
      </c>
      <c r="F49" s="183">
        <v>2033.25</v>
      </c>
      <c r="G49" s="183">
        <v>2029.25</v>
      </c>
      <c r="H49" s="183">
        <v>2030.1666666666667</v>
      </c>
      <c r="I49" s="183">
        <v>1890.8333333333333</v>
      </c>
      <c r="J49" s="183">
        <v>1773.5833333333333</v>
      </c>
      <c r="K49" s="183">
        <v>1762.25</v>
      </c>
      <c r="L49" s="183">
        <v>1902.4166666666667</v>
      </c>
      <c r="M49" s="183">
        <v>2006.6666666666667</v>
      </c>
      <c r="N49" s="183">
        <v>2132.1666666666665</v>
      </c>
      <c r="O49" s="183">
        <v>2184.25</v>
      </c>
      <c r="P49" s="183">
        <v>2363.1666666666665</v>
      </c>
      <c r="Q49" s="183">
        <v>2228.3333333333335</v>
      </c>
      <c r="R49" s="183">
        <v>2193.75</v>
      </c>
      <c r="S49" s="183">
        <v>2303.3333333333335</v>
      </c>
      <c r="T49" s="183">
        <v>2377.0833333333335</v>
      </c>
      <c r="U49" s="183">
        <v>2344.6666666666665</v>
      </c>
      <c r="V49" s="183">
        <v>2452.0833333333335</v>
      </c>
      <c r="W49" s="183">
        <v>2494.6666666666711</v>
      </c>
      <c r="X49" s="183">
        <v>2580.5833333333335</v>
      </c>
      <c r="Y49" s="183">
        <v>2482.6666666666702</v>
      </c>
      <c r="Z49" s="183">
        <v>2390.1666666666665</v>
      </c>
      <c r="AA49" s="183">
        <v>2296.166666666667</v>
      </c>
      <c r="AB49" s="183">
        <v>2287.0833467692137</v>
      </c>
      <c r="AC49" s="183">
        <v>2329.916666666667</v>
      </c>
      <c r="AD49" s="186">
        <f t="shared" si="3"/>
        <v>5.1087381550144535</v>
      </c>
      <c r="AE49" s="183">
        <f t="shared" si="4"/>
        <v>42.833319897453293</v>
      </c>
      <c r="AF49" s="212">
        <f t="shared" si="5"/>
        <v>1.872835983785226</v>
      </c>
    </row>
    <row r="50" spans="1:32" ht="12" customHeight="1">
      <c r="A50" s="214" t="s">
        <v>20</v>
      </c>
      <c r="B50" s="183">
        <v>516.08333333333337</v>
      </c>
      <c r="C50" s="183">
        <v>565.33333333333337</v>
      </c>
      <c r="D50" s="183">
        <v>585.08333333333337</v>
      </c>
      <c r="E50" s="183">
        <v>621.16666666666663</v>
      </c>
      <c r="F50" s="183">
        <v>641.83333333333337</v>
      </c>
      <c r="G50" s="183">
        <v>621.41666666666663</v>
      </c>
      <c r="H50" s="183">
        <v>597.41666666666663</v>
      </c>
      <c r="I50" s="183">
        <v>598.08333333333337</v>
      </c>
      <c r="J50" s="183">
        <v>546.5</v>
      </c>
      <c r="K50" s="183">
        <v>519.58333333333337</v>
      </c>
      <c r="L50" s="183">
        <v>535</v>
      </c>
      <c r="M50" s="183">
        <v>601.25</v>
      </c>
      <c r="N50" s="183">
        <v>652.25</v>
      </c>
      <c r="O50" s="183">
        <v>658.75</v>
      </c>
      <c r="P50" s="183">
        <v>688.25</v>
      </c>
      <c r="Q50" s="183">
        <v>668.58333333333337</v>
      </c>
      <c r="R50" s="183">
        <v>623.33333333333337</v>
      </c>
      <c r="S50" s="183">
        <v>666</v>
      </c>
      <c r="T50" s="183">
        <v>722.58333333333337</v>
      </c>
      <c r="U50" s="183">
        <v>711.83333333333337</v>
      </c>
      <c r="V50" s="183">
        <v>711.33333333333337</v>
      </c>
      <c r="W50" s="183">
        <v>754.24999999999955</v>
      </c>
      <c r="X50" s="183">
        <v>789.41666666666663</v>
      </c>
      <c r="Y50" s="183">
        <v>752.08333333333303</v>
      </c>
      <c r="Z50" s="183">
        <v>706.41666666666663</v>
      </c>
      <c r="AA50" s="183">
        <v>667.91666666666742</v>
      </c>
      <c r="AB50" s="183">
        <v>652.08333735913038</v>
      </c>
      <c r="AC50" s="183">
        <v>678.24999999999977</v>
      </c>
      <c r="AD50" s="186">
        <f t="shared" si="3"/>
        <v>1.4871783627333817</v>
      </c>
      <c r="AE50" s="183">
        <f t="shared" si="4"/>
        <v>26.16666264086939</v>
      </c>
      <c r="AF50" s="212">
        <f t="shared" si="5"/>
        <v>4.0127789105671052</v>
      </c>
    </row>
    <row r="51" spans="1:32" ht="12" customHeight="1">
      <c r="A51" s="214" t="s">
        <v>40</v>
      </c>
      <c r="B51" s="183">
        <v>900.25</v>
      </c>
      <c r="C51" s="183">
        <v>968.91666666666663</v>
      </c>
      <c r="D51" s="183">
        <v>1076.1666666666667</v>
      </c>
      <c r="E51" s="183">
        <v>1080.25</v>
      </c>
      <c r="F51" s="183">
        <v>1095.5</v>
      </c>
      <c r="G51" s="183">
        <v>1064.75</v>
      </c>
      <c r="H51" s="183">
        <v>1021</v>
      </c>
      <c r="I51" s="183">
        <v>976.08333333333337</v>
      </c>
      <c r="J51" s="183">
        <v>902.33333333333337</v>
      </c>
      <c r="K51" s="183">
        <v>919.83333333333337</v>
      </c>
      <c r="L51" s="183">
        <v>982.75</v>
      </c>
      <c r="M51" s="183">
        <v>1074.5</v>
      </c>
      <c r="N51" s="183">
        <v>1169.9166666666667</v>
      </c>
      <c r="O51" s="183">
        <v>1245.6666666666667</v>
      </c>
      <c r="P51" s="183">
        <v>1313.6666666666667</v>
      </c>
      <c r="Q51" s="183">
        <v>1264.3333333333333</v>
      </c>
      <c r="R51" s="183">
        <v>1194.25</v>
      </c>
      <c r="S51" s="183">
        <v>1290.6666666666667</v>
      </c>
      <c r="T51" s="183">
        <v>1405.6666666666667</v>
      </c>
      <c r="U51" s="183">
        <v>1355.9166666666667</v>
      </c>
      <c r="V51" s="183">
        <v>1339.25</v>
      </c>
      <c r="W51" s="183">
        <v>1376.2500000000002</v>
      </c>
      <c r="X51" s="183">
        <v>1425.8333333333333</v>
      </c>
      <c r="Y51" s="183">
        <v>1387.75</v>
      </c>
      <c r="Z51" s="183">
        <v>1323.8333333333333</v>
      </c>
      <c r="AA51" s="183">
        <v>1288.3333333333308</v>
      </c>
      <c r="AB51" s="183">
        <v>1374.5000089108944</v>
      </c>
      <c r="AC51" s="183">
        <v>1394.4166666666663</v>
      </c>
      <c r="AD51" s="186">
        <f t="shared" si="3"/>
        <v>3.0574954593460713</v>
      </c>
      <c r="AE51" s="183">
        <f t="shared" si="4"/>
        <v>19.916657755771894</v>
      </c>
      <c r="AF51" s="212">
        <f t="shared" si="5"/>
        <v>1.4490111041580267</v>
      </c>
    </row>
    <row r="52" spans="1:32" ht="12" customHeight="1">
      <c r="A52" s="214" t="s">
        <v>41</v>
      </c>
      <c r="B52" s="183">
        <v>553.08333333333337</v>
      </c>
      <c r="C52" s="183">
        <v>625.66666666666663</v>
      </c>
      <c r="D52" s="183">
        <v>707.75</v>
      </c>
      <c r="E52" s="183">
        <v>751.16666666666674</v>
      </c>
      <c r="F52" s="183">
        <v>750.41666666666663</v>
      </c>
      <c r="G52" s="183">
        <v>711.41666666666663</v>
      </c>
      <c r="H52" s="183">
        <v>654.66666666666663</v>
      </c>
      <c r="I52" s="183">
        <v>623.41666666666663</v>
      </c>
      <c r="J52" s="183">
        <v>567.08333333333337</v>
      </c>
      <c r="K52" s="183">
        <v>561.33333333333337</v>
      </c>
      <c r="L52" s="183">
        <v>593.91666666666663</v>
      </c>
      <c r="M52" s="183">
        <v>623.25</v>
      </c>
      <c r="N52" s="183">
        <v>744.16666666666663</v>
      </c>
      <c r="O52" s="183">
        <v>789.25</v>
      </c>
      <c r="P52" s="183">
        <v>790.41666666666663</v>
      </c>
      <c r="Q52" s="183">
        <v>753.75</v>
      </c>
      <c r="R52" s="183">
        <v>720.58333333333337</v>
      </c>
      <c r="S52" s="183">
        <v>775.66666666666663</v>
      </c>
      <c r="T52" s="183">
        <v>858.41666666666663</v>
      </c>
      <c r="U52" s="183">
        <v>859.08333333333337</v>
      </c>
      <c r="V52" s="183">
        <v>852.25</v>
      </c>
      <c r="W52" s="183">
        <v>841.08333333333576</v>
      </c>
      <c r="X52" s="183">
        <v>847.25</v>
      </c>
      <c r="Y52" s="183">
        <v>803.08333333333303</v>
      </c>
      <c r="Z52" s="183">
        <v>770.91666666666663</v>
      </c>
      <c r="AA52" s="183">
        <v>767.66666666666731</v>
      </c>
      <c r="AB52" s="183">
        <v>755.83333784341812</v>
      </c>
      <c r="AC52" s="183">
        <v>781.00000000000057</v>
      </c>
      <c r="AD52" s="186">
        <f t="shared" si="3"/>
        <v>1.7124751954217063</v>
      </c>
      <c r="AE52" s="183">
        <f t="shared" si="4"/>
        <v>25.166662156582447</v>
      </c>
      <c r="AF52" s="212">
        <f t="shared" si="5"/>
        <v>3.3296575973202236</v>
      </c>
    </row>
    <row r="53" spans="1:32" s="33" customFormat="1" ht="15" customHeight="1">
      <c r="A53" s="179" t="s">
        <v>21</v>
      </c>
      <c r="B53" s="185">
        <v>29118.75</v>
      </c>
      <c r="C53" s="185">
        <v>32436</v>
      </c>
      <c r="D53" s="185">
        <v>34715.599999999999</v>
      </c>
      <c r="E53" s="185">
        <v>36328</v>
      </c>
      <c r="F53" s="185">
        <v>37305.166666666664</v>
      </c>
      <c r="G53" s="185">
        <v>37847.666666666664</v>
      </c>
      <c r="H53" s="185">
        <v>38013.583333333328</v>
      </c>
      <c r="I53" s="185">
        <v>36424.25</v>
      </c>
      <c r="J53" s="185">
        <v>35356.75</v>
      </c>
      <c r="K53" s="185">
        <v>35076.083333333336</v>
      </c>
      <c r="L53" s="185">
        <v>37690.666666666657</v>
      </c>
      <c r="M53" s="185">
        <v>41050.25</v>
      </c>
      <c r="N53" s="185">
        <v>44044.416666666664</v>
      </c>
      <c r="O53" s="185">
        <v>45882.416666666664</v>
      </c>
      <c r="P53" s="185">
        <v>47735.666666666664</v>
      </c>
      <c r="Q53" s="185">
        <v>45875.666666666672</v>
      </c>
      <c r="R53" s="185">
        <v>44873.916666666664</v>
      </c>
      <c r="S53" s="185">
        <v>47427.416666666664</v>
      </c>
      <c r="T53" s="185">
        <v>50072.583333333336</v>
      </c>
      <c r="U53" s="185">
        <v>50213.333333333336</v>
      </c>
      <c r="V53" s="185">
        <v>50816.25</v>
      </c>
      <c r="W53" s="185">
        <v>51488.749999999884</v>
      </c>
      <c r="X53" s="185">
        <v>51984.916666666664</v>
      </c>
      <c r="Y53" s="185">
        <v>48617.333333333299</v>
      </c>
      <c r="Z53" s="185">
        <v>46365.833333333336</v>
      </c>
      <c r="AA53" s="185">
        <v>44367.666666666664</v>
      </c>
      <c r="AB53" s="185">
        <v>43188.333598256111</v>
      </c>
      <c r="AC53" s="185">
        <v>42440.41666666665</v>
      </c>
      <c r="AD53" s="213">
        <f t="shared" si="3"/>
        <v>93.057824359831699</v>
      </c>
      <c r="AE53" s="185">
        <f t="shared" si="4"/>
        <v>-747.91693158946146</v>
      </c>
      <c r="AF53" s="213">
        <f t="shared" si="5"/>
        <v>-1.731756864126055</v>
      </c>
    </row>
    <row r="54" spans="1:32" s="33" customFormat="1" ht="9" customHeight="1">
      <c r="A54" s="78"/>
      <c r="B54" s="45"/>
      <c r="C54" s="45"/>
      <c r="D54" s="45"/>
      <c r="E54" s="45"/>
      <c r="F54" s="45"/>
      <c r="G54" s="45"/>
      <c r="H54" s="45"/>
      <c r="I54" s="45"/>
      <c r="J54" s="45"/>
      <c r="K54" s="45"/>
      <c r="L54" s="45"/>
      <c r="M54" s="45"/>
      <c r="N54" s="45"/>
      <c r="O54" s="45"/>
      <c r="P54" s="45"/>
      <c r="Q54" s="45"/>
      <c r="R54" s="45"/>
      <c r="S54" s="45"/>
      <c r="T54" s="45"/>
      <c r="U54" s="326"/>
      <c r="V54" s="326"/>
      <c r="W54" s="326"/>
      <c r="X54" s="326"/>
      <c r="Y54" s="326"/>
      <c r="Z54" s="326"/>
      <c r="AA54" s="326"/>
      <c r="AB54" s="326"/>
      <c r="AC54" s="326"/>
      <c r="AD54" s="34"/>
      <c r="AE54" s="45"/>
      <c r="AF54" s="34"/>
    </row>
    <row r="55" spans="1:32" s="77" customFormat="1" ht="9">
      <c r="A55" s="95" t="s">
        <v>164</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row>
    <row r="56" spans="1:32" ht="4.5" customHeight="1"/>
    <row r="57" spans="1:32" ht="34.5" customHeight="1">
      <c r="A57" s="533" t="s">
        <v>8</v>
      </c>
      <c r="B57" s="531">
        <v>1992</v>
      </c>
      <c r="C57" s="531">
        <v>1993</v>
      </c>
      <c r="D57" s="531">
        <v>1994</v>
      </c>
      <c r="E57" s="531">
        <v>1995</v>
      </c>
      <c r="F57" s="531">
        <v>1996</v>
      </c>
      <c r="G57" s="531">
        <v>1997</v>
      </c>
      <c r="H57" s="531">
        <v>1998</v>
      </c>
      <c r="I57" s="531">
        <v>1999</v>
      </c>
      <c r="J57" s="531">
        <v>2000</v>
      </c>
      <c r="K57" s="531">
        <v>2001</v>
      </c>
      <c r="L57" s="531">
        <v>2002</v>
      </c>
      <c r="M57" s="531">
        <v>2003</v>
      </c>
      <c r="N57" s="531">
        <v>2004</v>
      </c>
      <c r="O57" s="531">
        <v>2005</v>
      </c>
      <c r="P57" s="531">
        <v>2006</v>
      </c>
      <c r="Q57" s="531">
        <v>2007</v>
      </c>
      <c r="R57" s="531">
        <v>2008</v>
      </c>
      <c r="S57" s="531">
        <v>2009</v>
      </c>
      <c r="T57" s="531">
        <v>2010</v>
      </c>
      <c r="U57" s="531">
        <v>2011</v>
      </c>
      <c r="V57" s="531">
        <v>2012</v>
      </c>
      <c r="W57" s="531">
        <v>2013</v>
      </c>
      <c r="X57" s="531">
        <v>2014</v>
      </c>
      <c r="Y57" s="531">
        <v>2015</v>
      </c>
      <c r="Z57" s="531">
        <v>2016</v>
      </c>
      <c r="AA57" s="531">
        <v>2017</v>
      </c>
      <c r="AB57" s="531">
        <v>2018</v>
      </c>
      <c r="AC57" s="531">
        <v>2019</v>
      </c>
      <c r="AD57" s="537" t="s">
        <v>174</v>
      </c>
      <c r="AE57" s="535" t="s">
        <v>175</v>
      </c>
      <c r="AF57" s="536"/>
    </row>
    <row r="58" spans="1:32" ht="34.5" customHeight="1">
      <c r="A58" s="534"/>
      <c r="B58" s="532"/>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8"/>
      <c r="AE58" s="481" t="s">
        <v>114</v>
      </c>
      <c r="AF58" s="478" t="s">
        <v>27</v>
      </c>
    </row>
    <row r="59" spans="1:32" ht="12" customHeight="1">
      <c r="A59" s="214" t="s">
        <v>9</v>
      </c>
      <c r="B59" s="183">
        <v>6008.5</v>
      </c>
      <c r="C59" s="183">
        <v>6745.833333333333</v>
      </c>
      <c r="D59" s="183">
        <v>7354.833333333333</v>
      </c>
      <c r="E59" s="183">
        <v>7542.5</v>
      </c>
      <c r="F59" s="183">
        <v>7584.916666666667</v>
      </c>
      <c r="G59" s="183">
        <v>7798.833333333333</v>
      </c>
      <c r="H59" s="183">
        <v>7959.666666666667</v>
      </c>
      <c r="I59" s="183">
        <v>7578.166666666667</v>
      </c>
      <c r="J59" s="183">
        <v>7331.083333333333</v>
      </c>
      <c r="K59" s="183">
        <v>7483.666666666667</v>
      </c>
      <c r="L59" s="183">
        <v>8041.0833333333303</v>
      </c>
      <c r="M59" s="183">
        <v>8890.3333333333339</v>
      </c>
      <c r="N59" s="183">
        <v>9406.8333333333339</v>
      </c>
      <c r="O59" s="183">
        <v>9907.3333333333321</v>
      </c>
      <c r="P59" s="183">
        <v>10407.083333333334</v>
      </c>
      <c r="Q59" s="183">
        <v>10261.583333333334</v>
      </c>
      <c r="R59" s="183">
        <v>10154.75</v>
      </c>
      <c r="S59" s="183">
        <v>10978</v>
      </c>
      <c r="T59" s="183">
        <v>11869.416666666668</v>
      </c>
      <c r="U59" s="183">
        <v>11863.166666666668</v>
      </c>
      <c r="V59" s="183">
        <v>12073.416666666666</v>
      </c>
      <c r="W59" s="183">
        <v>12253.999999999896</v>
      </c>
      <c r="X59" s="183">
        <v>12346.5</v>
      </c>
      <c r="Y59" s="183">
        <v>11449.666666666701</v>
      </c>
      <c r="Z59" s="183">
        <v>10986.083333333332</v>
      </c>
      <c r="AA59" s="183">
        <v>10364.499999999993</v>
      </c>
      <c r="AB59" s="183">
        <v>9823.8333932384849</v>
      </c>
      <c r="AC59" s="183">
        <v>9524.24999999998</v>
      </c>
      <c r="AD59" s="186">
        <f>AC59/AC$28*100</f>
        <v>20.883536338021948</v>
      </c>
      <c r="AE59" s="183">
        <f>AC59-AB59</f>
        <v>-299.58339323850487</v>
      </c>
      <c r="AF59" s="212">
        <f>((AC59/AB59)-1)*100</f>
        <v>-3.0495569422492541</v>
      </c>
    </row>
    <row r="60" spans="1:32" ht="12" customHeight="1">
      <c r="A60" s="214" t="s">
        <v>10</v>
      </c>
      <c r="B60" s="183">
        <v>1015.5833333333334</v>
      </c>
      <c r="C60" s="183">
        <v>1160.1666666666667</v>
      </c>
      <c r="D60" s="183">
        <v>1304.25</v>
      </c>
      <c r="E60" s="183">
        <v>1361.1666666666667</v>
      </c>
      <c r="F60" s="183">
        <v>1395</v>
      </c>
      <c r="G60" s="183">
        <v>1382.8333333333333</v>
      </c>
      <c r="H60" s="183">
        <v>1328.6666666666667</v>
      </c>
      <c r="I60" s="183">
        <v>1158.4166666666667</v>
      </c>
      <c r="J60" s="183">
        <v>1083.5833333333333</v>
      </c>
      <c r="K60" s="183">
        <v>1028.75</v>
      </c>
      <c r="L60" s="183">
        <v>1169</v>
      </c>
      <c r="M60" s="183">
        <v>1319.25</v>
      </c>
      <c r="N60" s="183">
        <v>1432.4166666666667</v>
      </c>
      <c r="O60" s="183">
        <v>1436.6666666666667</v>
      </c>
      <c r="P60" s="183">
        <v>1476.75</v>
      </c>
      <c r="Q60" s="183">
        <v>1418.75</v>
      </c>
      <c r="R60" s="183">
        <v>1462.5</v>
      </c>
      <c r="S60" s="183">
        <v>1618.9166666666667</v>
      </c>
      <c r="T60" s="183">
        <v>1722.1666666666665</v>
      </c>
      <c r="U60" s="183">
        <v>1682.1666666666667</v>
      </c>
      <c r="V60" s="183">
        <v>1705.6666666666667</v>
      </c>
      <c r="W60" s="183">
        <v>1726.8333333333385</v>
      </c>
      <c r="X60" s="183">
        <v>1763.5833333333333</v>
      </c>
      <c r="Y60" s="183">
        <v>1686.8333333333301</v>
      </c>
      <c r="Z60" s="183">
        <v>1618</v>
      </c>
      <c r="AA60" s="183">
        <v>1602.9166666666683</v>
      </c>
      <c r="AB60" s="183">
        <v>1516.8333446830511</v>
      </c>
      <c r="AC60" s="183">
        <v>1442.000000000003</v>
      </c>
      <c r="AD60" s="186">
        <f t="shared" ref="AD60:AD78" si="6">AC60/AC$28*100</f>
        <v>3.1618300023023092</v>
      </c>
      <c r="AE60" s="183">
        <f t="shared" ref="AE60:AE78" si="7">AC60-AB60</f>
        <v>-74.833344683048153</v>
      </c>
      <c r="AF60" s="212">
        <f t="shared" ref="AF60:AF78" si="8">((AC60/AB60)-1)*100</f>
        <v>-4.933524499930142</v>
      </c>
    </row>
    <row r="61" spans="1:32" ht="12" customHeight="1">
      <c r="A61" s="214" t="s">
        <v>23</v>
      </c>
      <c r="B61" s="183">
        <v>826</v>
      </c>
      <c r="C61" s="183">
        <v>931.91666666666663</v>
      </c>
      <c r="D61" s="183">
        <v>1004.4166666666666</v>
      </c>
      <c r="E61" s="183">
        <v>1059.25</v>
      </c>
      <c r="F61" s="183">
        <v>1110.25</v>
      </c>
      <c r="G61" s="183">
        <v>1113</v>
      </c>
      <c r="H61" s="183">
        <v>1085.0833333333333</v>
      </c>
      <c r="I61" s="183">
        <v>1026.6666666666667</v>
      </c>
      <c r="J61" s="183">
        <v>1032.25</v>
      </c>
      <c r="K61" s="183">
        <v>998.58333333333337</v>
      </c>
      <c r="L61" s="183">
        <v>1089.6666666666667</v>
      </c>
      <c r="M61" s="183">
        <v>1242.8333333333333</v>
      </c>
      <c r="N61" s="183">
        <v>1392.6666666666667</v>
      </c>
      <c r="O61" s="183">
        <v>1497.5833333333335</v>
      </c>
      <c r="P61" s="183">
        <v>1547.6666666666667</v>
      </c>
      <c r="Q61" s="183">
        <v>1531.9166666666667</v>
      </c>
      <c r="R61" s="183">
        <v>1538.3333333333333</v>
      </c>
      <c r="S61" s="183">
        <v>1709.5</v>
      </c>
      <c r="T61" s="183">
        <v>1868.75</v>
      </c>
      <c r="U61" s="183">
        <v>1865.9166666666665</v>
      </c>
      <c r="V61" s="183">
        <v>1899.5833333333333</v>
      </c>
      <c r="W61" s="183">
        <v>1997.4166666666711</v>
      </c>
      <c r="X61" s="183">
        <v>1954</v>
      </c>
      <c r="Y61" s="183">
        <v>1851.6666666666699</v>
      </c>
      <c r="Z61" s="183">
        <v>1844.9166666666665</v>
      </c>
      <c r="AA61" s="183">
        <v>1784.083333333333</v>
      </c>
      <c r="AB61" s="183">
        <v>1745.9166776612401</v>
      </c>
      <c r="AC61" s="183">
        <v>1667.7499999999982</v>
      </c>
      <c r="AD61" s="186">
        <f t="shared" si="6"/>
        <v>3.6568252332452569</v>
      </c>
      <c r="AE61" s="183">
        <f t="shared" si="7"/>
        <v>-78.16667766124192</v>
      </c>
      <c r="AF61" s="212">
        <f t="shared" si="8"/>
        <v>-4.4771138658203817</v>
      </c>
    </row>
    <row r="62" spans="1:32" ht="12" customHeight="1">
      <c r="A62" s="214" t="s">
        <v>11</v>
      </c>
      <c r="B62" s="183">
        <v>9730.5</v>
      </c>
      <c r="C62" s="183">
        <v>11143.5</v>
      </c>
      <c r="D62" s="183">
        <v>11663.5</v>
      </c>
      <c r="E62" s="183">
        <v>12356.583333333334</v>
      </c>
      <c r="F62" s="183">
        <v>12775.083333333334</v>
      </c>
      <c r="G62" s="183">
        <v>12964.916666666666</v>
      </c>
      <c r="H62" s="183">
        <v>12796.583333333334</v>
      </c>
      <c r="I62" s="183">
        <v>12196.75</v>
      </c>
      <c r="J62" s="183">
        <v>11643.833333333334</v>
      </c>
      <c r="K62" s="183">
        <v>11634.25</v>
      </c>
      <c r="L62" s="183">
        <v>12920.416666666666</v>
      </c>
      <c r="M62" s="183">
        <v>14064.75</v>
      </c>
      <c r="N62" s="183">
        <v>14674.166666666666</v>
      </c>
      <c r="O62" s="183">
        <v>15309.333333333332</v>
      </c>
      <c r="P62" s="183">
        <v>15643</v>
      </c>
      <c r="Q62" s="183">
        <v>15177</v>
      </c>
      <c r="R62" s="183">
        <v>14774.666666666668</v>
      </c>
      <c r="S62" s="183">
        <v>15769</v>
      </c>
      <c r="T62" s="183">
        <v>16947</v>
      </c>
      <c r="U62" s="183">
        <v>16941.666666666664</v>
      </c>
      <c r="V62" s="183">
        <v>17223.916666666668</v>
      </c>
      <c r="W62" s="183">
        <v>17459.499999999887</v>
      </c>
      <c r="X62" s="183">
        <v>17702.166666666668</v>
      </c>
      <c r="Y62" s="183">
        <v>16713</v>
      </c>
      <c r="Z62" s="183">
        <v>15922.916666666666</v>
      </c>
      <c r="AA62" s="183">
        <v>15179.500000000005</v>
      </c>
      <c r="AB62" s="183">
        <v>14848.333418749273</v>
      </c>
      <c r="AC62" s="183">
        <v>14647.500000000002</v>
      </c>
      <c r="AD62" s="186">
        <f t="shared" si="6"/>
        <v>32.11713242629888</v>
      </c>
      <c r="AE62" s="183">
        <f t="shared" si="7"/>
        <v>-200.833418749271</v>
      </c>
      <c r="AF62" s="212">
        <f t="shared" si="8"/>
        <v>-1.3525653895653744</v>
      </c>
    </row>
    <row r="63" spans="1:32" ht="12" customHeight="1">
      <c r="A63" s="214" t="s">
        <v>12</v>
      </c>
      <c r="B63" s="183">
        <v>2357.1666666666665</v>
      </c>
      <c r="C63" s="183">
        <v>2651.8333333333335</v>
      </c>
      <c r="D63" s="183">
        <v>2897.8333333333335</v>
      </c>
      <c r="E63" s="183">
        <v>3063.333333333333</v>
      </c>
      <c r="F63" s="183">
        <v>3182.3333333333335</v>
      </c>
      <c r="G63" s="183">
        <v>3233.9166666666665</v>
      </c>
      <c r="H63" s="183">
        <v>3219.6666666666665</v>
      </c>
      <c r="I63" s="183">
        <v>2988.75</v>
      </c>
      <c r="J63" s="183">
        <v>2843.25</v>
      </c>
      <c r="K63" s="183">
        <v>2839.0833333333335</v>
      </c>
      <c r="L63" s="183">
        <v>3116.5833333333335</v>
      </c>
      <c r="M63" s="183">
        <v>3160</v>
      </c>
      <c r="N63" s="183">
        <v>3419.4166666666665</v>
      </c>
      <c r="O63" s="183">
        <v>3480.416666666667</v>
      </c>
      <c r="P63" s="183">
        <v>3570.1666666666665</v>
      </c>
      <c r="Q63" s="183">
        <v>3387.75</v>
      </c>
      <c r="R63" s="183">
        <v>3284</v>
      </c>
      <c r="S63" s="183">
        <v>3544.583333333333</v>
      </c>
      <c r="T63" s="183">
        <v>3864.166666666667</v>
      </c>
      <c r="U63" s="183">
        <v>3933.75</v>
      </c>
      <c r="V63" s="183">
        <v>3931.3333333333335</v>
      </c>
      <c r="W63" s="183">
        <v>3930.4166666666415</v>
      </c>
      <c r="X63" s="183">
        <v>3959.5</v>
      </c>
      <c r="Y63" s="183">
        <v>3643.8333333333298</v>
      </c>
      <c r="Z63" s="183">
        <v>3391.75</v>
      </c>
      <c r="AA63" s="183">
        <v>3246.25</v>
      </c>
      <c r="AB63" s="183">
        <v>3161.7500240579247</v>
      </c>
      <c r="AC63" s="183">
        <v>3032.1666666666592</v>
      </c>
      <c r="AD63" s="186">
        <f t="shared" si="6"/>
        <v>6.6485405954560397</v>
      </c>
      <c r="AE63" s="183">
        <f t="shared" si="7"/>
        <v>-129.58335739126551</v>
      </c>
      <c r="AF63" s="212">
        <f t="shared" si="8"/>
        <v>-4.0984694047682124</v>
      </c>
    </row>
    <row r="64" spans="1:32" ht="12" customHeight="1">
      <c r="A64" s="214" t="s">
        <v>13</v>
      </c>
      <c r="B64" s="183">
        <v>1349.3333333333333</v>
      </c>
      <c r="C64" s="183">
        <v>1579.6666666666667</v>
      </c>
      <c r="D64" s="183">
        <v>1720.25</v>
      </c>
      <c r="E64" s="183">
        <v>1779.9166666666667</v>
      </c>
      <c r="F64" s="183">
        <v>1809.75</v>
      </c>
      <c r="G64" s="183">
        <v>1808.3333333333333</v>
      </c>
      <c r="H64" s="183">
        <v>1788.3333333333333</v>
      </c>
      <c r="I64" s="183">
        <v>1703.25</v>
      </c>
      <c r="J64" s="183">
        <v>1642.4166666666667</v>
      </c>
      <c r="K64" s="183">
        <v>1652.4166666666667</v>
      </c>
      <c r="L64" s="183">
        <v>1844</v>
      </c>
      <c r="M64" s="183">
        <v>1967.25</v>
      </c>
      <c r="N64" s="183">
        <v>2239.5</v>
      </c>
      <c r="O64" s="183">
        <v>2358.8333333333335</v>
      </c>
      <c r="P64" s="183">
        <v>2549.5</v>
      </c>
      <c r="Q64" s="183">
        <v>2489</v>
      </c>
      <c r="R64" s="183">
        <v>2486.916666666667</v>
      </c>
      <c r="S64" s="183">
        <v>2890.333333333333</v>
      </c>
      <c r="T64" s="183">
        <v>3061</v>
      </c>
      <c r="U64" s="183">
        <v>3055.0833333333335</v>
      </c>
      <c r="V64" s="183">
        <v>3114.1666666666665</v>
      </c>
      <c r="W64" s="183">
        <v>3152.3333333333226</v>
      </c>
      <c r="X64" s="183">
        <v>3198.75</v>
      </c>
      <c r="Y64" s="183">
        <v>3058.4166666666702</v>
      </c>
      <c r="Z64" s="183">
        <v>2906.666666666667</v>
      </c>
      <c r="AA64" s="183">
        <v>2805.4166666666692</v>
      </c>
      <c r="AB64" s="183">
        <v>2822.9166852906346</v>
      </c>
      <c r="AC64" s="183">
        <v>2768.2499999999945</v>
      </c>
      <c r="AD64" s="186">
        <f t="shared" si="6"/>
        <v>6.0698584631576509</v>
      </c>
      <c r="AE64" s="183">
        <f t="shared" si="7"/>
        <v>-54.666685290640089</v>
      </c>
      <c r="AF64" s="212">
        <f t="shared" si="8"/>
        <v>-1.936532012279768</v>
      </c>
    </row>
    <row r="65" spans="1:32" ht="12" customHeight="1">
      <c r="A65" s="214" t="s">
        <v>14</v>
      </c>
      <c r="B65" s="183">
        <v>2918.25</v>
      </c>
      <c r="C65" s="183">
        <v>3348.25</v>
      </c>
      <c r="D65" s="183">
        <v>3798.9166666666665</v>
      </c>
      <c r="E65" s="183">
        <v>3909.25</v>
      </c>
      <c r="F65" s="183">
        <v>4034.6666666666665</v>
      </c>
      <c r="G65" s="183">
        <v>4011.1666666666665</v>
      </c>
      <c r="H65" s="183">
        <v>3956.75</v>
      </c>
      <c r="I65" s="183">
        <v>3837.8333333333335</v>
      </c>
      <c r="J65" s="183">
        <v>3572.6666666666665</v>
      </c>
      <c r="K65" s="183">
        <v>3520.75</v>
      </c>
      <c r="L65" s="183">
        <v>3912.8333333333335</v>
      </c>
      <c r="M65" s="183">
        <v>4224.666666666667</v>
      </c>
      <c r="N65" s="183">
        <v>4413.833333333333</v>
      </c>
      <c r="O65" s="183">
        <v>4654.583333333333</v>
      </c>
      <c r="P65" s="183">
        <v>4714.083333333333</v>
      </c>
      <c r="Q65" s="183">
        <v>4612.583333333333</v>
      </c>
      <c r="R65" s="183">
        <v>4563.3333333333339</v>
      </c>
      <c r="S65" s="183">
        <v>4887.0833333333339</v>
      </c>
      <c r="T65" s="183">
        <v>5356.583333333333</v>
      </c>
      <c r="U65" s="183">
        <v>5495.25</v>
      </c>
      <c r="V65" s="183">
        <v>5714.083333333333</v>
      </c>
      <c r="W65" s="183">
        <v>5773.6666666666897</v>
      </c>
      <c r="X65" s="183">
        <v>5732</v>
      </c>
      <c r="Y65" s="183">
        <v>5302.25</v>
      </c>
      <c r="Z65" s="183">
        <v>4996.5</v>
      </c>
      <c r="AA65" s="183">
        <v>4842.0833333333494</v>
      </c>
      <c r="AB65" s="183">
        <v>4718.7500305846334</v>
      </c>
      <c r="AC65" s="183">
        <v>4621.5000000000082</v>
      </c>
      <c r="AD65" s="186">
        <f t="shared" si="6"/>
        <v>10.133423963689403</v>
      </c>
      <c r="AE65" s="183">
        <f t="shared" si="7"/>
        <v>-97.250030584625165</v>
      </c>
      <c r="AF65" s="212">
        <f t="shared" si="8"/>
        <v>-2.0609277871109555</v>
      </c>
    </row>
    <row r="66" spans="1:32" ht="12" customHeight="1">
      <c r="A66" s="214" t="s">
        <v>15</v>
      </c>
      <c r="B66" s="183">
        <v>900.33333333333337</v>
      </c>
      <c r="C66" s="183">
        <v>1028.5833333333333</v>
      </c>
      <c r="D66" s="183">
        <v>1169.6666666666667</v>
      </c>
      <c r="E66" s="183">
        <v>1146.25</v>
      </c>
      <c r="F66" s="183">
        <v>1145.5833333333333</v>
      </c>
      <c r="G66" s="183">
        <v>1151.25</v>
      </c>
      <c r="H66" s="183">
        <v>1150</v>
      </c>
      <c r="I66" s="183">
        <v>1125.3333333333333</v>
      </c>
      <c r="J66" s="183">
        <v>1111.6666666666667</v>
      </c>
      <c r="K66" s="183">
        <v>1066.4166666666667</v>
      </c>
      <c r="L66" s="183">
        <v>1110.8333333333333</v>
      </c>
      <c r="M66" s="183">
        <v>1233.5833333333333</v>
      </c>
      <c r="N66" s="183">
        <v>1443.4166666666667</v>
      </c>
      <c r="O66" s="183">
        <v>1534.0833333333333</v>
      </c>
      <c r="P66" s="183">
        <v>1638.8333333333333</v>
      </c>
      <c r="Q66" s="183">
        <v>1614.0833333333333</v>
      </c>
      <c r="R66" s="183">
        <v>1594.8333333333335</v>
      </c>
      <c r="S66" s="183">
        <v>1729.5</v>
      </c>
      <c r="T66" s="183">
        <v>1919.5833333333333</v>
      </c>
      <c r="U66" s="183">
        <v>1950.5</v>
      </c>
      <c r="V66" s="183">
        <v>1996.4166666666667</v>
      </c>
      <c r="W66" s="183">
        <v>2042.0833333333378</v>
      </c>
      <c r="X66" s="183">
        <v>2041.6666666666667</v>
      </c>
      <c r="Y66" s="183">
        <v>1865.3333333333301</v>
      </c>
      <c r="Z66" s="183">
        <v>1757.3333333333335</v>
      </c>
      <c r="AA66" s="183">
        <v>1730.6666666666661</v>
      </c>
      <c r="AB66" s="183">
        <v>1659.8333433568478</v>
      </c>
      <c r="AC66" s="183">
        <v>1643.2499999999984</v>
      </c>
      <c r="AD66" s="186">
        <f t="shared" si="6"/>
        <v>3.6031048205847807</v>
      </c>
      <c r="AE66" s="183">
        <f t="shared" si="7"/>
        <v>-16.583343356849355</v>
      </c>
      <c r="AF66" s="212">
        <f t="shared" si="8"/>
        <v>-0.99909689266219903</v>
      </c>
    </row>
    <row r="67" spans="1:32" ht="12" customHeight="1">
      <c r="A67" s="214" t="s">
        <v>5</v>
      </c>
      <c r="B67" s="183">
        <v>4429.166666666667</v>
      </c>
      <c r="C67" s="183">
        <v>5211.083333333333</v>
      </c>
      <c r="D67" s="183">
        <v>5562.5</v>
      </c>
      <c r="E67" s="183">
        <v>5568.4166666666661</v>
      </c>
      <c r="F67" s="183">
        <v>5630.583333333333</v>
      </c>
      <c r="G67" s="183">
        <v>5700.916666666667</v>
      </c>
      <c r="H67" s="183">
        <v>5625.25</v>
      </c>
      <c r="I67" s="183">
        <v>5087.75</v>
      </c>
      <c r="J67" s="183">
        <v>4749.583333333333</v>
      </c>
      <c r="K67" s="183">
        <v>4859.833333333333</v>
      </c>
      <c r="L67" s="183">
        <v>5235.5</v>
      </c>
      <c r="M67" s="183">
        <v>5764.25</v>
      </c>
      <c r="N67" s="183">
        <v>6421</v>
      </c>
      <c r="O67" s="183">
        <v>6623.8333333333339</v>
      </c>
      <c r="P67" s="183">
        <v>7045</v>
      </c>
      <c r="Q67" s="183">
        <v>6674.166666666667</v>
      </c>
      <c r="R67" s="183">
        <v>6523.6666666666661</v>
      </c>
      <c r="S67" s="183">
        <v>7140.5</v>
      </c>
      <c r="T67" s="183">
        <v>7593.25</v>
      </c>
      <c r="U67" s="183">
        <v>7649.1666666666661</v>
      </c>
      <c r="V67" s="183">
        <v>7738.75</v>
      </c>
      <c r="W67" s="183">
        <v>7896.9166666667224</v>
      </c>
      <c r="X67" s="183">
        <v>7909.25</v>
      </c>
      <c r="Y67" s="183">
        <v>7339.3333333333303</v>
      </c>
      <c r="Z67" s="183">
        <v>6857.8333333333339</v>
      </c>
      <c r="AA67" s="183">
        <v>6546.8333333333194</v>
      </c>
      <c r="AB67" s="183">
        <v>6310.2500429525971</v>
      </c>
      <c r="AC67" s="183">
        <v>6154.8333333333321</v>
      </c>
      <c r="AD67" s="186">
        <f t="shared" si="6"/>
        <v>13.495517817270194</v>
      </c>
      <c r="AE67" s="183">
        <f t="shared" si="7"/>
        <v>-155.41670961926502</v>
      </c>
      <c r="AF67" s="212">
        <f t="shared" si="8"/>
        <v>-2.4629247424646339</v>
      </c>
    </row>
    <row r="68" spans="1:32" ht="12" customHeight="1">
      <c r="A68" s="214" t="s">
        <v>16</v>
      </c>
      <c r="B68" s="183">
        <v>2098.5833333333335</v>
      </c>
      <c r="C68" s="183">
        <v>2339</v>
      </c>
      <c r="D68" s="183">
        <v>2549.25</v>
      </c>
      <c r="E68" s="183">
        <v>2673.583333333333</v>
      </c>
      <c r="F68" s="183">
        <v>2697.8333333333335</v>
      </c>
      <c r="G68" s="183">
        <v>2751.5</v>
      </c>
      <c r="H68" s="183">
        <v>2616.1666666666665</v>
      </c>
      <c r="I68" s="183">
        <v>2423.3333333333335</v>
      </c>
      <c r="J68" s="183">
        <v>2363.6666666666665</v>
      </c>
      <c r="K68" s="183">
        <v>2384.5833333333335</v>
      </c>
      <c r="L68" s="183">
        <v>2656.6666666666665</v>
      </c>
      <c r="M68" s="183">
        <v>2870.0833333333335</v>
      </c>
      <c r="N68" s="183">
        <v>3316.8333333333335</v>
      </c>
      <c r="O68" s="183">
        <v>3541.666666666667</v>
      </c>
      <c r="P68" s="183">
        <v>3759.6666666666665</v>
      </c>
      <c r="Q68" s="183">
        <v>3636.0833333333335</v>
      </c>
      <c r="R68" s="183">
        <v>3604.25</v>
      </c>
      <c r="S68" s="183">
        <v>3965.25</v>
      </c>
      <c r="T68" s="183">
        <v>4269.916666666667</v>
      </c>
      <c r="U68" s="183">
        <v>4307.8333333333339</v>
      </c>
      <c r="V68" s="183">
        <v>4291.166666666667</v>
      </c>
      <c r="W68" s="183">
        <v>4430.4166666666606</v>
      </c>
      <c r="X68" s="183">
        <v>4439</v>
      </c>
      <c r="Y68" s="183">
        <v>4191.5833333333303</v>
      </c>
      <c r="Z68" s="183">
        <v>4022.75</v>
      </c>
      <c r="AA68" s="183">
        <v>3867.2500000000036</v>
      </c>
      <c r="AB68" s="183">
        <v>3733.083356641233</v>
      </c>
      <c r="AC68" s="183">
        <v>3649.3333333333348</v>
      </c>
      <c r="AD68" s="186">
        <f t="shared" si="6"/>
        <v>8.0017833715223361</v>
      </c>
      <c r="AE68" s="183">
        <f t="shared" si="7"/>
        <v>-83.750023307898118</v>
      </c>
      <c r="AF68" s="212">
        <f t="shared" si="8"/>
        <v>-2.2434544130632728</v>
      </c>
    </row>
    <row r="69" spans="1:32" ht="12" customHeight="1">
      <c r="A69" s="214" t="s">
        <v>17</v>
      </c>
      <c r="B69" s="183">
        <v>1024</v>
      </c>
      <c r="C69" s="183">
        <v>1217.9166666666667</v>
      </c>
      <c r="D69" s="183">
        <v>1324.0833333333333</v>
      </c>
      <c r="E69" s="183">
        <v>1467.25</v>
      </c>
      <c r="F69" s="183">
        <v>1498.5</v>
      </c>
      <c r="G69" s="183">
        <v>1517.5</v>
      </c>
      <c r="H69" s="183">
        <v>1465.9166666666667</v>
      </c>
      <c r="I69" s="183">
        <v>1446.6666666666667</v>
      </c>
      <c r="J69" s="183">
        <v>1411.5833333333333</v>
      </c>
      <c r="K69" s="183">
        <v>1410.1666666666667</v>
      </c>
      <c r="L69" s="183">
        <v>1616.4166666666667</v>
      </c>
      <c r="M69" s="183">
        <v>1787.75</v>
      </c>
      <c r="N69" s="183">
        <v>1933.6666666666667</v>
      </c>
      <c r="O69" s="183">
        <v>2080.083333333333</v>
      </c>
      <c r="P69" s="183">
        <v>2143.0833333333335</v>
      </c>
      <c r="Q69" s="183">
        <v>2055.4166666666665</v>
      </c>
      <c r="R69" s="183">
        <v>2026.9166666666665</v>
      </c>
      <c r="S69" s="183">
        <v>2142.25</v>
      </c>
      <c r="T69" s="183">
        <v>2242.75</v>
      </c>
      <c r="U69" s="183">
        <v>2196</v>
      </c>
      <c r="V69" s="183">
        <v>2202.5</v>
      </c>
      <c r="W69" s="183">
        <v>2255.5833333333358</v>
      </c>
      <c r="X69" s="183">
        <v>2268</v>
      </c>
      <c r="Y69" s="183">
        <v>2108.1666666666702</v>
      </c>
      <c r="Z69" s="183">
        <v>1989.0833333333335</v>
      </c>
      <c r="AA69" s="183">
        <v>1845.250000000002</v>
      </c>
      <c r="AB69" s="183">
        <v>1741.5000117048621</v>
      </c>
      <c r="AC69" s="183">
        <v>1662.5833333333305</v>
      </c>
      <c r="AD69" s="186">
        <f t="shared" si="6"/>
        <v>3.6454964387386233</v>
      </c>
      <c r="AE69" s="183">
        <f t="shared" si="7"/>
        <v>-78.916678371531589</v>
      </c>
      <c r="AF69" s="212">
        <f t="shared" si="8"/>
        <v>-4.5315347597543294</v>
      </c>
    </row>
    <row r="70" spans="1:32" ht="12" customHeight="1">
      <c r="A70" s="214" t="s">
        <v>24</v>
      </c>
      <c r="B70" s="183">
        <v>5177.666666666667</v>
      </c>
      <c r="C70" s="183">
        <v>6016.583333333333</v>
      </c>
      <c r="D70" s="183">
        <v>6560.25</v>
      </c>
      <c r="E70" s="183">
        <v>7047.333333333333</v>
      </c>
      <c r="F70" s="183">
        <v>7288.666666666667</v>
      </c>
      <c r="G70" s="183">
        <v>7480.666666666667</v>
      </c>
      <c r="H70" s="183">
        <v>7595.25</v>
      </c>
      <c r="I70" s="183">
        <v>7265.833333333333</v>
      </c>
      <c r="J70" s="183">
        <v>7187.833333333333</v>
      </c>
      <c r="K70" s="183">
        <v>7471.833333333333</v>
      </c>
      <c r="L70" s="183">
        <v>8292.8333333333339</v>
      </c>
      <c r="M70" s="183">
        <v>9032.75</v>
      </c>
      <c r="N70" s="183">
        <v>9444.75</v>
      </c>
      <c r="O70" s="183">
        <v>9932.4166666666679</v>
      </c>
      <c r="P70" s="183">
        <v>10120.666666666666</v>
      </c>
      <c r="Q70" s="183">
        <v>9862.25</v>
      </c>
      <c r="R70" s="183">
        <v>9881.5833333333321</v>
      </c>
      <c r="S70" s="183">
        <v>10655.166666666668</v>
      </c>
      <c r="T70" s="183">
        <v>11293.333333333334</v>
      </c>
      <c r="U70" s="183">
        <v>11415.833333333332</v>
      </c>
      <c r="V70" s="183">
        <v>11402.5</v>
      </c>
      <c r="W70" s="183">
        <v>11321.249999999967</v>
      </c>
      <c r="X70" s="183">
        <v>11424.333333333334</v>
      </c>
      <c r="Y70" s="183">
        <v>10666.416666666701</v>
      </c>
      <c r="Z70" s="183">
        <v>10054.416666666668</v>
      </c>
      <c r="AA70" s="183">
        <v>9499.3333333333467</v>
      </c>
      <c r="AB70" s="183">
        <v>9223.6667226776481</v>
      </c>
      <c r="AC70" s="183">
        <v>8929.9166666666606</v>
      </c>
      <c r="AD70" s="186">
        <f t="shared" si="6"/>
        <v>19.580359524775325</v>
      </c>
      <c r="AE70" s="183">
        <f t="shared" si="7"/>
        <v>-293.75005601098746</v>
      </c>
      <c r="AF70" s="212">
        <f t="shared" si="8"/>
        <v>-3.1847427367335701</v>
      </c>
    </row>
    <row r="71" spans="1:32" ht="12" customHeight="1">
      <c r="A71" s="214" t="s">
        <v>28</v>
      </c>
      <c r="B71" s="183">
        <v>3737.5833333333335</v>
      </c>
      <c r="C71" s="183">
        <v>4390</v>
      </c>
      <c r="D71" s="183">
        <v>4766.666666666667</v>
      </c>
      <c r="E71" s="183">
        <v>4908.75</v>
      </c>
      <c r="F71" s="183">
        <v>4944.916666666667</v>
      </c>
      <c r="G71" s="183">
        <v>5129</v>
      </c>
      <c r="H71" s="183">
        <v>5186.416666666667</v>
      </c>
      <c r="I71" s="183">
        <v>4918.416666666667</v>
      </c>
      <c r="J71" s="183">
        <v>4596.916666666667</v>
      </c>
      <c r="K71" s="183">
        <v>4591.916666666667</v>
      </c>
      <c r="L71" s="183">
        <v>4902.833333333333</v>
      </c>
      <c r="M71" s="183">
        <v>5332</v>
      </c>
      <c r="N71" s="183">
        <v>5597.083333333333</v>
      </c>
      <c r="O71" s="183">
        <v>5742.5</v>
      </c>
      <c r="P71" s="183">
        <v>5846.416666666667</v>
      </c>
      <c r="Q71" s="183">
        <v>5519</v>
      </c>
      <c r="R71" s="183">
        <v>5440.3333333333339</v>
      </c>
      <c r="S71" s="183">
        <v>5759.916666666667</v>
      </c>
      <c r="T71" s="183">
        <v>6080.916666666667</v>
      </c>
      <c r="U71" s="183">
        <v>6180</v>
      </c>
      <c r="V71" s="183">
        <v>6231.083333333333</v>
      </c>
      <c r="W71" s="183">
        <v>6295.0833333333576</v>
      </c>
      <c r="X71" s="183">
        <v>6218</v>
      </c>
      <c r="Y71" s="183">
        <v>5788.1666666666697</v>
      </c>
      <c r="Z71" s="183">
        <v>5435.666666666667</v>
      </c>
      <c r="AA71" s="183">
        <v>5131.75000000001</v>
      </c>
      <c r="AB71" s="183">
        <v>4908.0833648443222</v>
      </c>
      <c r="AC71" s="183">
        <v>4772.4166666666688</v>
      </c>
      <c r="AD71" s="186">
        <f t="shared" si="6"/>
        <v>10.46433439677824</v>
      </c>
      <c r="AE71" s="183">
        <f t="shared" si="7"/>
        <v>-135.66669817765342</v>
      </c>
      <c r="AF71" s="212">
        <f t="shared" si="8"/>
        <v>-2.7641482039487797</v>
      </c>
    </row>
    <row r="72" spans="1:32" ht="12" customHeight="1">
      <c r="A72" s="214" t="s">
        <v>42</v>
      </c>
      <c r="B72" s="183">
        <v>2011.3333333333333</v>
      </c>
      <c r="C72" s="183">
        <v>2322.25</v>
      </c>
      <c r="D72" s="183">
        <v>2409.9166666666665</v>
      </c>
      <c r="E72" s="183">
        <v>2603.6666666666665</v>
      </c>
      <c r="F72" s="183">
        <v>2811.6666666666665</v>
      </c>
      <c r="G72" s="183">
        <v>2930.25</v>
      </c>
      <c r="H72" s="183">
        <v>3103.3333333333335</v>
      </c>
      <c r="I72" s="183">
        <v>2969.1666666666665</v>
      </c>
      <c r="J72" s="183">
        <v>2891.6666666666665</v>
      </c>
      <c r="K72" s="183">
        <v>2976.5</v>
      </c>
      <c r="L72" s="183">
        <v>3315.25</v>
      </c>
      <c r="M72" s="183">
        <v>3337.1666666666665</v>
      </c>
      <c r="N72" s="183">
        <v>3600.9166666666665</v>
      </c>
      <c r="O72" s="183">
        <v>3761.25</v>
      </c>
      <c r="P72" s="183">
        <v>3688.5833333333335</v>
      </c>
      <c r="Q72" s="183">
        <v>3463.0833333333335</v>
      </c>
      <c r="R72" s="183">
        <v>3353.5</v>
      </c>
      <c r="S72" s="183">
        <v>3638.3333333333335</v>
      </c>
      <c r="T72" s="183">
        <v>3942.583333333333</v>
      </c>
      <c r="U72" s="183">
        <v>3958.333333333333</v>
      </c>
      <c r="V72" s="183">
        <v>3939.9166666666665</v>
      </c>
      <c r="W72" s="183">
        <v>3886.3333333333212</v>
      </c>
      <c r="X72" s="183">
        <v>3892.6666666666665</v>
      </c>
      <c r="Y72" s="183">
        <v>3655.5</v>
      </c>
      <c r="Z72" s="183">
        <v>3354</v>
      </c>
      <c r="AA72" s="183">
        <v>3094.4166666666679</v>
      </c>
      <c r="AB72" s="183">
        <v>2982.5833516642451</v>
      </c>
      <c r="AC72" s="183">
        <v>2848.1666666666661</v>
      </c>
      <c r="AD72" s="186">
        <f t="shared" si="6"/>
        <v>6.2450893330263577</v>
      </c>
      <c r="AE72" s="183">
        <f t="shared" si="7"/>
        <v>-134.41668499757907</v>
      </c>
      <c r="AF72" s="212">
        <f t="shared" si="8"/>
        <v>-4.5067201532717043</v>
      </c>
    </row>
    <row r="73" spans="1:32" ht="12" customHeight="1">
      <c r="A73" s="214" t="s">
        <v>18</v>
      </c>
      <c r="B73" s="183">
        <v>7561.916666666667</v>
      </c>
      <c r="C73" s="183">
        <v>8733.9166666666661</v>
      </c>
      <c r="D73" s="183">
        <v>9645.9166666666661</v>
      </c>
      <c r="E73" s="183">
        <v>10147.083333333334</v>
      </c>
      <c r="F73" s="183">
        <v>10344.416666666666</v>
      </c>
      <c r="G73" s="183">
        <v>10553.583333333334</v>
      </c>
      <c r="H73" s="183">
        <v>10760.5</v>
      </c>
      <c r="I73" s="183">
        <v>10301.833333333334</v>
      </c>
      <c r="J73" s="183">
        <v>10076</v>
      </c>
      <c r="K73" s="183">
        <v>10252.166666666666</v>
      </c>
      <c r="L73" s="183">
        <v>11151.333333333334</v>
      </c>
      <c r="M73" s="183">
        <v>12128.166666666666</v>
      </c>
      <c r="N73" s="183">
        <v>12966.083333333334</v>
      </c>
      <c r="O73" s="183">
        <v>13294.5</v>
      </c>
      <c r="P73" s="183">
        <v>13564.666666666666</v>
      </c>
      <c r="Q73" s="183">
        <v>13012.75</v>
      </c>
      <c r="R73" s="183">
        <v>12750.583333333332</v>
      </c>
      <c r="S73" s="183">
        <v>13560.583333333332</v>
      </c>
      <c r="T73" s="183">
        <v>14291.833333333334</v>
      </c>
      <c r="U73" s="183">
        <v>14104.083333333334</v>
      </c>
      <c r="V73" s="183">
        <v>14314.25</v>
      </c>
      <c r="W73" s="183">
        <v>14672.749999999865</v>
      </c>
      <c r="X73" s="183">
        <v>14844.75</v>
      </c>
      <c r="Y73" s="183">
        <v>13760.166666666701</v>
      </c>
      <c r="Z73" s="183">
        <v>12935.166666666668</v>
      </c>
      <c r="AA73" s="183">
        <v>12406.083333333334</v>
      </c>
      <c r="AB73" s="183">
        <v>11625.833403639495</v>
      </c>
      <c r="AC73" s="183">
        <v>11159.833333333314</v>
      </c>
      <c r="AD73" s="186">
        <f t="shared" si="6"/>
        <v>24.469830689338824</v>
      </c>
      <c r="AE73" s="183">
        <f t="shared" si="7"/>
        <v>-466.00007030618144</v>
      </c>
      <c r="AF73" s="212">
        <f t="shared" si="8"/>
        <v>-4.0083153966433027</v>
      </c>
    </row>
    <row r="74" spans="1:32" ht="12" customHeight="1">
      <c r="A74" s="214" t="s">
        <v>19</v>
      </c>
      <c r="B74" s="183">
        <v>2656</v>
      </c>
      <c r="C74" s="183">
        <v>3051.6666666666665</v>
      </c>
      <c r="D74" s="183">
        <v>3393.8333333333335</v>
      </c>
      <c r="E74" s="183">
        <v>3565.5</v>
      </c>
      <c r="F74" s="183">
        <v>3522.9166666666665</v>
      </c>
      <c r="G74" s="183">
        <v>3545.5833333333335</v>
      </c>
      <c r="H74" s="183">
        <v>3497.5</v>
      </c>
      <c r="I74" s="183">
        <v>3268.5</v>
      </c>
      <c r="J74" s="183">
        <v>2998.0833333333335</v>
      </c>
      <c r="K74" s="183">
        <v>3048</v>
      </c>
      <c r="L74" s="183">
        <v>3348.1666666666665</v>
      </c>
      <c r="M74" s="183">
        <v>3632.3333333333335</v>
      </c>
      <c r="N74" s="183">
        <v>3857.4166666666665</v>
      </c>
      <c r="O74" s="183">
        <v>3950.833333333333</v>
      </c>
      <c r="P74" s="183">
        <v>4258.5</v>
      </c>
      <c r="Q74" s="183">
        <v>4045.5833333333335</v>
      </c>
      <c r="R74" s="183">
        <v>4022.75</v>
      </c>
      <c r="S74" s="183">
        <v>4282.5</v>
      </c>
      <c r="T74" s="183">
        <v>4513.166666666667</v>
      </c>
      <c r="U74" s="183">
        <v>4453.25</v>
      </c>
      <c r="V74" s="183">
        <v>4621.333333333333</v>
      </c>
      <c r="W74" s="183">
        <v>4713.0833333333285</v>
      </c>
      <c r="X74" s="183">
        <v>4834.583333333333</v>
      </c>
      <c r="Y74" s="183">
        <v>4590.75</v>
      </c>
      <c r="Z74" s="183">
        <v>4445.9166666666661</v>
      </c>
      <c r="AA74" s="183">
        <v>4294.4166666666633</v>
      </c>
      <c r="AB74" s="183">
        <v>4202.5833606049418</v>
      </c>
      <c r="AC74" s="183">
        <v>4261.2500000000091</v>
      </c>
      <c r="AD74" s="186">
        <f t="shared" si="6"/>
        <v>9.3435146305899561</v>
      </c>
      <c r="AE74" s="183">
        <f t="shared" si="7"/>
        <v>58.66663939506725</v>
      </c>
      <c r="AF74" s="212">
        <f t="shared" si="8"/>
        <v>1.3959661084895769</v>
      </c>
    </row>
    <row r="75" spans="1:32" ht="12" customHeight="1">
      <c r="A75" s="214" t="s">
        <v>20</v>
      </c>
      <c r="B75" s="183">
        <v>878.16666666666663</v>
      </c>
      <c r="C75" s="183">
        <v>985.41666666666663</v>
      </c>
      <c r="D75" s="183">
        <v>1030.0833333333333</v>
      </c>
      <c r="E75" s="183">
        <v>1083</v>
      </c>
      <c r="F75" s="183">
        <v>1119.1666666666667</v>
      </c>
      <c r="G75" s="183">
        <v>1085.4166666666667</v>
      </c>
      <c r="H75" s="183">
        <v>1050.1666666666667</v>
      </c>
      <c r="I75" s="183">
        <v>997.58333333333337</v>
      </c>
      <c r="J75" s="183">
        <v>934.5</v>
      </c>
      <c r="K75" s="183">
        <v>932.58333333333337</v>
      </c>
      <c r="L75" s="183">
        <v>990.16666666666663</v>
      </c>
      <c r="M75" s="183">
        <v>1116.5833333333333</v>
      </c>
      <c r="N75" s="183">
        <v>1215.25</v>
      </c>
      <c r="O75" s="183">
        <v>1239.5833333333335</v>
      </c>
      <c r="P75" s="183">
        <v>1257.6666666666667</v>
      </c>
      <c r="Q75" s="183">
        <v>1227</v>
      </c>
      <c r="R75" s="183">
        <v>1162.25</v>
      </c>
      <c r="S75" s="183">
        <v>1264.75</v>
      </c>
      <c r="T75" s="183">
        <v>1349</v>
      </c>
      <c r="U75" s="183">
        <v>1323.75</v>
      </c>
      <c r="V75" s="183">
        <v>1343.5833333333333</v>
      </c>
      <c r="W75" s="183">
        <v>1421.3333333333339</v>
      </c>
      <c r="X75" s="183">
        <v>1473.6666666666667</v>
      </c>
      <c r="Y75" s="183">
        <v>1398.1666666666699</v>
      </c>
      <c r="Z75" s="183">
        <v>1333.1666666666665</v>
      </c>
      <c r="AA75" s="183">
        <v>1269.0833333333296</v>
      </c>
      <c r="AB75" s="183">
        <v>1239.5000079795718</v>
      </c>
      <c r="AC75" s="183">
        <v>1268.4999999999998</v>
      </c>
      <c r="AD75" s="186">
        <f t="shared" si="6"/>
        <v>2.7814017738699519</v>
      </c>
      <c r="AE75" s="183">
        <f t="shared" si="7"/>
        <v>28.999992020427953</v>
      </c>
      <c r="AF75" s="212">
        <f t="shared" si="8"/>
        <v>2.3396524270862251</v>
      </c>
    </row>
    <row r="76" spans="1:32" ht="12" customHeight="1">
      <c r="A76" s="214" t="s">
        <v>40</v>
      </c>
      <c r="B76" s="183">
        <v>1523.25</v>
      </c>
      <c r="C76" s="183">
        <v>1673.8333333333333</v>
      </c>
      <c r="D76" s="183">
        <v>1915.0833333333333</v>
      </c>
      <c r="E76" s="183">
        <v>1956.9166666666665</v>
      </c>
      <c r="F76" s="183">
        <v>1965.6666666666667</v>
      </c>
      <c r="G76" s="183">
        <v>1912.25</v>
      </c>
      <c r="H76" s="183">
        <v>1820.4166666666667</v>
      </c>
      <c r="I76" s="183">
        <v>1708.3333333333333</v>
      </c>
      <c r="J76" s="183">
        <v>1581</v>
      </c>
      <c r="K76" s="183">
        <v>1586</v>
      </c>
      <c r="L76" s="183">
        <v>1746.8333333333333</v>
      </c>
      <c r="M76" s="183">
        <v>1956.3333333333333</v>
      </c>
      <c r="N76" s="183">
        <v>2176.8333333333335</v>
      </c>
      <c r="O76" s="183">
        <v>2299</v>
      </c>
      <c r="P76" s="183">
        <v>2420.6666666666665</v>
      </c>
      <c r="Q76" s="183">
        <v>2301.8333333333335</v>
      </c>
      <c r="R76" s="183">
        <v>2187</v>
      </c>
      <c r="S76" s="183">
        <v>2409.5833333333335</v>
      </c>
      <c r="T76" s="183">
        <v>2631.0833333333335</v>
      </c>
      <c r="U76" s="183">
        <v>2569.416666666667</v>
      </c>
      <c r="V76" s="183">
        <v>2568.25</v>
      </c>
      <c r="W76" s="183">
        <v>2651.6666666666638</v>
      </c>
      <c r="X76" s="183">
        <v>2731.6666666666665</v>
      </c>
      <c r="Y76" s="183">
        <v>2631.8333333333298</v>
      </c>
      <c r="Z76" s="183">
        <v>2527.1666666666665</v>
      </c>
      <c r="AA76" s="183">
        <v>2444.25</v>
      </c>
      <c r="AB76" s="183">
        <v>2540.416683845222</v>
      </c>
      <c r="AC76" s="183">
        <v>2556.9166666666652</v>
      </c>
      <c r="AD76" s="186">
        <f t="shared" si="6"/>
        <v>5.6064742233380436</v>
      </c>
      <c r="AE76" s="183">
        <f t="shared" si="7"/>
        <v>16.499982821443155</v>
      </c>
      <c r="AF76" s="212">
        <f t="shared" si="8"/>
        <v>0.64949907337517043</v>
      </c>
    </row>
    <row r="77" spans="1:32" ht="12" customHeight="1">
      <c r="A77" s="214" t="s">
        <v>41</v>
      </c>
      <c r="B77" s="183">
        <v>995.25</v>
      </c>
      <c r="C77" s="183">
        <v>1144.9166666666667</v>
      </c>
      <c r="D77" s="183">
        <v>1303</v>
      </c>
      <c r="E77" s="183">
        <v>1353.4166666666667</v>
      </c>
      <c r="F77" s="183">
        <v>1336.1666666666667</v>
      </c>
      <c r="G77" s="183">
        <v>1264.75</v>
      </c>
      <c r="H77" s="183">
        <v>1174.25</v>
      </c>
      <c r="I77" s="183">
        <v>1097.1666666666667</v>
      </c>
      <c r="J77" s="183">
        <v>988.08333333333337</v>
      </c>
      <c r="K77" s="183">
        <v>976.33333333333337</v>
      </c>
      <c r="L77" s="183">
        <v>1065.4166666666667</v>
      </c>
      <c r="M77" s="183">
        <v>1199.1666666666667</v>
      </c>
      <c r="N77" s="183">
        <v>1369.5</v>
      </c>
      <c r="O77" s="183">
        <v>1430.5</v>
      </c>
      <c r="P77" s="183">
        <v>1447.25</v>
      </c>
      <c r="Q77" s="183">
        <v>1381.5</v>
      </c>
      <c r="R77" s="183">
        <v>1302</v>
      </c>
      <c r="S77" s="183">
        <v>1430.8333333333333</v>
      </c>
      <c r="T77" s="183">
        <v>1573.4166666666665</v>
      </c>
      <c r="U77" s="183">
        <v>1560.5833333333335</v>
      </c>
      <c r="V77" s="183">
        <v>1541.9166666666667</v>
      </c>
      <c r="W77" s="183">
        <v>1548.4166666666711</v>
      </c>
      <c r="X77" s="183">
        <v>1601.9166666666667</v>
      </c>
      <c r="Y77" s="183">
        <v>1511.25</v>
      </c>
      <c r="Z77" s="183">
        <v>1440.3333333333333</v>
      </c>
      <c r="AA77" s="183">
        <v>1437.4166666666677</v>
      </c>
      <c r="AB77" s="183">
        <v>1397.0833419337869</v>
      </c>
      <c r="AC77" s="183">
        <v>1436.5000000000011</v>
      </c>
      <c r="AD77" s="186">
        <f t="shared" si="6"/>
        <v>3.1497703178275049</v>
      </c>
      <c r="AE77" s="183">
        <f t="shared" si="7"/>
        <v>39.416658066214268</v>
      </c>
      <c r="AF77" s="212">
        <f t="shared" si="8"/>
        <v>2.821353378364333</v>
      </c>
    </row>
    <row r="78" spans="1:32" s="33" customFormat="1" ht="15" customHeight="1">
      <c r="A78" s="179" t="s">
        <v>21</v>
      </c>
      <c r="B78" s="185">
        <v>57200</v>
      </c>
      <c r="C78" s="185">
        <v>65678</v>
      </c>
      <c r="D78" s="185">
        <v>71374.25</v>
      </c>
      <c r="E78" s="185">
        <v>74594</v>
      </c>
      <c r="F78" s="185">
        <v>76198.083333333358</v>
      </c>
      <c r="G78" s="185">
        <v>77335.666666666657</v>
      </c>
      <c r="H78" s="185">
        <v>77179.916666666672</v>
      </c>
      <c r="I78" s="185">
        <v>73099.75</v>
      </c>
      <c r="J78" s="185">
        <v>70039.666666666657</v>
      </c>
      <c r="K78" s="185">
        <v>70713.833333333314</v>
      </c>
      <c r="L78" s="185">
        <v>77525.833333333343</v>
      </c>
      <c r="M78" s="185">
        <v>84259.25</v>
      </c>
      <c r="N78" s="185">
        <v>90321.583333333328</v>
      </c>
      <c r="O78" s="185">
        <v>94075</v>
      </c>
      <c r="P78" s="185">
        <v>97099.25</v>
      </c>
      <c r="Q78" s="185">
        <v>93671.333333333328</v>
      </c>
      <c r="R78" s="185">
        <v>92114.166666666657</v>
      </c>
      <c r="S78" s="185">
        <v>99376.583333333328</v>
      </c>
      <c r="T78" s="185">
        <v>106389.91666666667</v>
      </c>
      <c r="U78" s="185">
        <v>106505.75</v>
      </c>
      <c r="V78" s="185">
        <v>107853.83333333333</v>
      </c>
      <c r="W78" s="185">
        <v>109429.08333333299</v>
      </c>
      <c r="X78" s="185">
        <v>110336</v>
      </c>
      <c r="Y78" s="185">
        <v>103212.33333333299</v>
      </c>
      <c r="Z78" s="185">
        <v>97819.666666666672</v>
      </c>
      <c r="AA78" s="185">
        <v>93391.500000000029</v>
      </c>
      <c r="AB78" s="185">
        <v>90202.750566110015</v>
      </c>
      <c r="AC78" s="185">
        <v>88046.916666666657</v>
      </c>
      <c r="AD78" s="213">
        <f t="shared" si="6"/>
        <v>193.0578243598317</v>
      </c>
      <c r="AE78" s="185">
        <f t="shared" si="7"/>
        <v>-2155.833899443358</v>
      </c>
      <c r="AF78" s="213">
        <f t="shared" si="8"/>
        <v>-2.3899868750269837</v>
      </c>
    </row>
    <row r="79" spans="1:32" s="33" customFormat="1" ht="9" customHeight="1">
      <c r="A79" s="78"/>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34"/>
      <c r="AE79" s="45"/>
      <c r="AF79" s="34"/>
    </row>
    <row r="80" spans="1:32" s="77" customFormat="1">
      <c r="A80" s="95" t="s">
        <v>164</v>
      </c>
      <c r="B80" s="94"/>
      <c r="C80" s="94"/>
      <c r="D80" s="94"/>
      <c r="E80" s="94"/>
      <c r="F80" s="94"/>
      <c r="G80" s="94"/>
      <c r="H80" s="94"/>
      <c r="I80" s="94"/>
      <c r="J80" s="94"/>
      <c r="K80" s="94"/>
      <c r="L80" s="94"/>
      <c r="M80" s="94"/>
      <c r="N80" s="94"/>
      <c r="O80" s="94"/>
      <c r="P80" s="94"/>
      <c r="Q80" s="94"/>
      <c r="R80" s="94"/>
      <c r="S80" s="94"/>
      <c r="T80" s="94"/>
      <c r="U80" s="94"/>
      <c r="V80" s="41"/>
      <c r="W80" s="41"/>
      <c r="X80" s="41"/>
      <c r="Y80" s="41"/>
      <c r="Z80" s="41"/>
      <c r="AA80" s="41"/>
      <c r="AB80" s="41"/>
      <c r="AC80" s="41"/>
      <c r="AD80" s="94"/>
      <c r="AE80" s="94"/>
      <c r="AF80" s="339"/>
    </row>
    <row r="81" spans="1:32">
      <c r="B81" s="35"/>
      <c r="C81" s="35"/>
      <c r="D81" s="35"/>
      <c r="E81" s="35"/>
      <c r="F81" s="35"/>
      <c r="G81" s="35"/>
      <c r="H81" s="35"/>
      <c r="I81" s="35"/>
      <c r="J81" s="35"/>
      <c r="K81" s="35"/>
      <c r="L81" s="35"/>
      <c r="M81" s="35"/>
      <c r="N81" s="35"/>
      <c r="O81" s="35"/>
      <c r="P81" s="35"/>
      <c r="Q81" s="35"/>
      <c r="R81" s="35"/>
      <c r="S81" s="35"/>
      <c r="T81" s="35"/>
      <c r="U81" s="35"/>
      <c r="V81" s="41"/>
      <c r="W81" s="41"/>
      <c r="X81" s="41"/>
      <c r="Y81" s="41"/>
      <c r="Z81" s="41"/>
      <c r="AA81" s="41"/>
      <c r="AB81" s="41"/>
      <c r="AC81" s="41"/>
      <c r="AD81" s="35"/>
      <c r="AE81" s="35"/>
      <c r="AF81" s="46"/>
    </row>
    <row r="82" spans="1:3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46"/>
    </row>
    <row r="83" spans="1:3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46"/>
    </row>
    <row r="84" spans="1:32">
      <c r="A84" s="33"/>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46"/>
    </row>
    <row r="85" spans="1:3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46"/>
    </row>
    <row r="86" spans="1:3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46"/>
    </row>
    <row r="87" spans="1:3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46"/>
    </row>
    <row r="88" spans="1:3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46"/>
    </row>
    <row r="89" spans="1:3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46"/>
    </row>
    <row r="90" spans="1:32">
      <c r="A90" s="33"/>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46"/>
    </row>
    <row r="91" spans="1:3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46"/>
    </row>
    <row r="92" spans="1:3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46"/>
    </row>
    <row r="93" spans="1:3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46"/>
    </row>
    <row r="94" spans="1:3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46"/>
    </row>
  </sheetData>
  <mergeCells count="93">
    <mergeCell ref="AC7:AC8"/>
    <mergeCell ref="AC32:AC33"/>
    <mergeCell ref="AC57:AC58"/>
    <mergeCell ref="AE57:AF57"/>
    <mergeCell ref="AD7:AD8"/>
    <mergeCell ref="AD32:AD33"/>
    <mergeCell ref="AD57:AD58"/>
    <mergeCell ref="Y7:Y8"/>
    <mergeCell ref="Y32:Y33"/>
    <mergeCell ref="Y57:Y58"/>
    <mergeCell ref="AA7:AA8"/>
    <mergeCell ref="AA32:AA33"/>
    <mergeCell ref="AA57:AA58"/>
    <mergeCell ref="AB7:AB8"/>
    <mergeCell ref="AB32:AB33"/>
    <mergeCell ref="AB57:AB58"/>
    <mergeCell ref="Z7:Z8"/>
    <mergeCell ref="Z32:Z33"/>
    <mergeCell ref="Z57:Z58"/>
    <mergeCell ref="P57:P58"/>
    <mergeCell ref="Q57:Q58"/>
    <mergeCell ref="R57:R58"/>
    <mergeCell ref="P32:P33"/>
    <mergeCell ref="Q32:Q33"/>
    <mergeCell ref="T32:T33"/>
    <mergeCell ref="X32:X33"/>
    <mergeCell ref="X57:X58"/>
    <mergeCell ref="U7:U8"/>
    <mergeCell ref="U32:U33"/>
    <mergeCell ref="U57:U58"/>
    <mergeCell ref="T7:T8"/>
    <mergeCell ref="X7:X8"/>
    <mergeCell ref="P7:P8"/>
    <mergeCell ref="O57:O58"/>
    <mergeCell ref="J57:J58"/>
    <mergeCell ref="K57:K58"/>
    <mergeCell ref="AE7:AF7"/>
    <mergeCell ref="W7:W8"/>
    <mergeCell ref="W32:W33"/>
    <mergeCell ref="W57:W58"/>
    <mergeCell ref="R32:R33"/>
    <mergeCell ref="V7:V8"/>
    <mergeCell ref="V32:V33"/>
    <mergeCell ref="V57:V58"/>
    <mergeCell ref="T57:T58"/>
    <mergeCell ref="AE32:AF32"/>
    <mergeCell ref="S7:S8"/>
    <mergeCell ref="S32:S33"/>
    <mergeCell ref="A57:A58"/>
    <mergeCell ref="B57:B58"/>
    <mergeCell ref="C57:C58"/>
    <mergeCell ref="D57:D58"/>
    <mergeCell ref="I57:I58"/>
    <mergeCell ref="E57:E58"/>
    <mergeCell ref="F57:F58"/>
    <mergeCell ref="G57:G58"/>
    <mergeCell ref="H57:H58"/>
    <mergeCell ref="A7:A8"/>
    <mergeCell ref="A32:A33"/>
    <mergeCell ref="B32:B33"/>
    <mergeCell ref="C32:C33"/>
    <mergeCell ref="B7:B8"/>
    <mergeCell ref="C7:C8"/>
    <mergeCell ref="I7:I8"/>
    <mergeCell ref="J7:J8"/>
    <mergeCell ref="D32:D33"/>
    <mergeCell ref="E32:E33"/>
    <mergeCell ref="F32:F33"/>
    <mergeCell ref="G32:G33"/>
    <mergeCell ref="I32:I33"/>
    <mergeCell ref="J32:J33"/>
    <mergeCell ref="H32:H33"/>
    <mergeCell ref="D7:D8"/>
    <mergeCell ref="E7:E8"/>
    <mergeCell ref="F7:F8"/>
    <mergeCell ref="G7:G8"/>
    <mergeCell ref="H7:H8"/>
    <mergeCell ref="K7:K8"/>
    <mergeCell ref="K32:K33"/>
    <mergeCell ref="R7:R8"/>
    <mergeCell ref="S57:S58"/>
    <mergeCell ref="L57:L58"/>
    <mergeCell ref="M57:M58"/>
    <mergeCell ref="N57:N58"/>
    <mergeCell ref="L32:L33"/>
    <mergeCell ref="M32:M33"/>
    <mergeCell ref="N32:N33"/>
    <mergeCell ref="O32:O33"/>
    <mergeCell ref="Q7:Q8"/>
    <mergeCell ref="L7:L8"/>
    <mergeCell ref="M7:M8"/>
    <mergeCell ref="N7:N8"/>
    <mergeCell ref="O7:O8"/>
  </mergeCells>
  <phoneticPr fontId="0" type="noConversion"/>
  <hyperlinks>
    <hyperlink ref="AF1" location="F!A1" display="Retour au menu"/>
  </hyperlinks>
  <pageMargins left="0.7" right="0.7" top="0.75" bottom="0.75" header="0.3" footer="0.3"/>
  <pageSetup paperSize="9" scale="51"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30" max="26" man="1"/>
    <brk id="55"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topLeftCell="A2" zoomScaleNormal="100" zoomScaleSheetLayoutView="80" workbookViewId="0">
      <selection activeCell="B3" sqref="B3:H6"/>
    </sheetView>
  </sheetViews>
  <sheetFormatPr baseColWidth="10" defaultColWidth="11.42578125" defaultRowHeight="11.25"/>
  <cols>
    <col min="1" max="1" width="18.7109375" style="10" customWidth="1"/>
    <col min="2" max="12" width="10.7109375" style="10" customWidth="1"/>
    <col min="13" max="16384" width="11.42578125" style="10"/>
  </cols>
  <sheetData>
    <row r="1" spans="1:15" ht="23.25">
      <c r="A1" s="71" t="s">
        <v>109</v>
      </c>
      <c r="L1" s="69" t="s">
        <v>107</v>
      </c>
    </row>
    <row r="2" spans="1:15" s="81" customFormat="1" ht="3" customHeight="1">
      <c r="A2" s="80"/>
    </row>
    <row r="3" spans="1:15" s="81" customFormat="1" ht="15.75" customHeight="1">
      <c r="A3" s="82" t="s">
        <v>113</v>
      </c>
    </row>
    <row r="4" spans="1:15" s="81" customFormat="1" ht="4.5" customHeight="1">
      <c r="A4" s="82"/>
    </row>
    <row r="5" spans="1:15" ht="19.5" customHeight="1">
      <c r="A5" s="101" t="s">
        <v>176</v>
      </c>
      <c r="B5" s="68"/>
      <c r="C5" s="68"/>
      <c r="D5" s="68"/>
      <c r="E5" s="68"/>
      <c r="F5" s="68"/>
      <c r="G5" s="68"/>
      <c r="H5" s="68"/>
      <c r="I5" s="68"/>
      <c r="J5" s="68"/>
      <c r="K5" s="68"/>
      <c r="L5" s="68"/>
    </row>
    <row r="6" spans="1:15" ht="4.5" customHeight="1"/>
    <row r="7" spans="1:15" ht="12.75" customHeight="1">
      <c r="A7" s="545" t="s">
        <v>59</v>
      </c>
      <c r="B7" s="541" t="s">
        <v>8</v>
      </c>
      <c r="C7" s="543" t="s">
        <v>73</v>
      </c>
      <c r="D7" s="544"/>
      <c r="E7" s="511" t="s">
        <v>45</v>
      </c>
      <c r="F7" s="540"/>
      <c r="G7" s="509"/>
      <c r="H7" s="511" t="s">
        <v>43</v>
      </c>
      <c r="I7" s="509"/>
      <c r="J7" s="539" t="s">
        <v>44</v>
      </c>
      <c r="K7" s="539"/>
      <c r="L7" s="539"/>
    </row>
    <row r="8" spans="1:15" s="40" customFormat="1">
      <c r="A8" s="546"/>
      <c r="B8" s="542"/>
      <c r="C8" s="181" t="s">
        <v>6</v>
      </c>
      <c r="D8" s="181" t="s">
        <v>7</v>
      </c>
      <c r="E8" s="181" t="s">
        <v>34</v>
      </c>
      <c r="F8" s="221" t="s">
        <v>50</v>
      </c>
      <c r="G8" s="181" t="s">
        <v>51</v>
      </c>
      <c r="H8" s="181" t="s">
        <v>48</v>
      </c>
      <c r="I8" s="181" t="s">
        <v>75</v>
      </c>
      <c r="J8" s="181" t="s">
        <v>35</v>
      </c>
      <c r="K8" s="181" t="s">
        <v>36</v>
      </c>
      <c r="L8" s="182" t="s">
        <v>37</v>
      </c>
    </row>
    <row r="9" spans="1:15" ht="12" customHeight="1">
      <c r="A9" s="177" t="s">
        <v>9</v>
      </c>
      <c r="B9" s="183">
        <v>9524.24999999998</v>
      </c>
      <c r="C9" s="183">
        <v>5060.8333333333358</v>
      </c>
      <c r="D9" s="183">
        <v>4463.4166666666588</v>
      </c>
      <c r="E9" s="183">
        <v>1065.6666666666661</v>
      </c>
      <c r="F9" s="183">
        <v>5942.333333333333</v>
      </c>
      <c r="G9" s="183">
        <v>2516.2500000000005</v>
      </c>
      <c r="H9" s="183">
        <v>3446.25</v>
      </c>
      <c r="I9" s="183">
        <v>6078.0000000000009</v>
      </c>
      <c r="J9" s="183">
        <v>6664.7499999999982</v>
      </c>
      <c r="K9" s="183">
        <v>2040.4166666666652</v>
      </c>
      <c r="L9" s="327">
        <v>819.08333333333303</v>
      </c>
      <c r="N9" s="340"/>
      <c r="O9" s="340"/>
    </row>
    <row r="10" spans="1:15" ht="12" customHeight="1">
      <c r="A10" s="177" t="s">
        <v>10</v>
      </c>
      <c r="B10" s="183">
        <v>1442.000000000003</v>
      </c>
      <c r="C10" s="183">
        <v>678.75000000000023</v>
      </c>
      <c r="D10" s="183">
        <v>763.25000000000114</v>
      </c>
      <c r="E10" s="183">
        <v>140.08333333333337</v>
      </c>
      <c r="F10" s="183">
        <v>840.16666666666674</v>
      </c>
      <c r="G10" s="183">
        <v>461.74999999999994</v>
      </c>
      <c r="H10" s="183">
        <v>585.33333333333326</v>
      </c>
      <c r="I10" s="183">
        <v>856.66666666666674</v>
      </c>
      <c r="J10" s="183">
        <v>724.66666666666663</v>
      </c>
      <c r="K10" s="183">
        <v>346.41666666666686</v>
      </c>
      <c r="L10" s="178">
        <v>370.91666666666663</v>
      </c>
      <c r="N10" s="340"/>
      <c r="O10" s="340"/>
    </row>
    <row r="11" spans="1:15" ht="12" customHeight="1">
      <c r="A11" s="177" t="s">
        <v>23</v>
      </c>
      <c r="B11" s="183">
        <v>1667.7499999999982</v>
      </c>
      <c r="C11" s="183">
        <v>764.91666666666742</v>
      </c>
      <c r="D11" s="183">
        <v>902.83333333333269</v>
      </c>
      <c r="E11" s="183">
        <v>172.33333333333329</v>
      </c>
      <c r="F11" s="183">
        <v>1000.1666666666669</v>
      </c>
      <c r="G11" s="183">
        <v>495.25</v>
      </c>
      <c r="H11" s="183">
        <v>584.16666666666663</v>
      </c>
      <c r="I11" s="183">
        <v>1083.5833333333333</v>
      </c>
      <c r="J11" s="183">
        <v>1022.0833333333342</v>
      </c>
      <c r="K11" s="183">
        <v>445.00000000000006</v>
      </c>
      <c r="L11" s="178">
        <v>200.66666666666669</v>
      </c>
      <c r="N11" s="340"/>
      <c r="O11" s="340"/>
    </row>
    <row r="12" spans="1:15" ht="12" customHeight="1">
      <c r="A12" s="177" t="s">
        <v>11</v>
      </c>
      <c r="B12" s="183">
        <v>14647.500000000002</v>
      </c>
      <c r="C12" s="183">
        <v>8028.6666666666697</v>
      </c>
      <c r="D12" s="183">
        <v>6618.833333333333</v>
      </c>
      <c r="E12" s="183">
        <v>1387.5833333333348</v>
      </c>
      <c r="F12" s="183">
        <v>9228.5833333333339</v>
      </c>
      <c r="G12" s="183">
        <v>4031.3333333333344</v>
      </c>
      <c r="H12" s="183">
        <v>5243.2500000000009</v>
      </c>
      <c r="I12" s="183">
        <v>9404.25</v>
      </c>
      <c r="J12" s="183">
        <v>9941.25</v>
      </c>
      <c r="K12" s="183">
        <v>2912.0833333333298</v>
      </c>
      <c r="L12" s="178">
        <v>1794.166666666667</v>
      </c>
      <c r="N12" s="340"/>
      <c r="O12" s="340"/>
    </row>
    <row r="13" spans="1:15" ht="12" customHeight="1">
      <c r="A13" s="177" t="s">
        <v>12</v>
      </c>
      <c r="B13" s="183">
        <v>3032.1666666666592</v>
      </c>
      <c r="C13" s="183">
        <v>1509.5833333333335</v>
      </c>
      <c r="D13" s="183">
        <v>1522.5833333333319</v>
      </c>
      <c r="E13" s="183">
        <v>233.08333333333334</v>
      </c>
      <c r="F13" s="183">
        <v>1971.7500000000002</v>
      </c>
      <c r="G13" s="183">
        <v>827.33333333333348</v>
      </c>
      <c r="H13" s="183">
        <v>1218.7499999999995</v>
      </c>
      <c r="I13" s="183">
        <v>1813.4166666666654</v>
      </c>
      <c r="J13" s="183">
        <v>1809.8333333333355</v>
      </c>
      <c r="K13" s="183">
        <v>557.08333333333337</v>
      </c>
      <c r="L13" s="178">
        <v>665.25</v>
      </c>
      <c r="N13" s="340"/>
      <c r="O13" s="340"/>
    </row>
    <row r="14" spans="1:15" ht="12" customHeight="1">
      <c r="A14" s="177" t="s">
        <v>13</v>
      </c>
      <c r="B14" s="183">
        <v>2768.2499999999945</v>
      </c>
      <c r="C14" s="183">
        <v>1242.4166666666656</v>
      </c>
      <c r="D14" s="183">
        <v>1525.8333333333314</v>
      </c>
      <c r="E14" s="183">
        <v>307.08333333333366</v>
      </c>
      <c r="F14" s="183">
        <v>1664</v>
      </c>
      <c r="G14" s="183">
        <v>797.16666666666663</v>
      </c>
      <c r="H14" s="183">
        <v>1026.5833333333333</v>
      </c>
      <c r="I14" s="183">
        <v>1741.6666666666665</v>
      </c>
      <c r="J14" s="183">
        <v>1750.0833333333348</v>
      </c>
      <c r="K14" s="183">
        <v>715</v>
      </c>
      <c r="L14" s="178">
        <v>303.16666666666669</v>
      </c>
      <c r="N14" s="340"/>
      <c r="O14" s="340"/>
    </row>
    <row r="15" spans="1:15" ht="12" customHeight="1">
      <c r="A15" s="177" t="s">
        <v>14</v>
      </c>
      <c r="B15" s="183">
        <v>4621.5000000000082</v>
      </c>
      <c r="C15" s="183">
        <v>2339.4999999999995</v>
      </c>
      <c r="D15" s="183">
        <v>2282.0000000000009</v>
      </c>
      <c r="E15" s="183">
        <v>391.66666666666646</v>
      </c>
      <c r="F15" s="183">
        <v>3013.583333333333</v>
      </c>
      <c r="G15" s="183">
        <v>1216.2499999999998</v>
      </c>
      <c r="H15" s="183">
        <v>1641.0833333333321</v>
      </c>
      <c r="I15" s="183">
        <v>2980.4166666666652</v>
      </c>
      <c r="J15" s="183">
        <v>2661.5000000000009</v>
      </c>
      <c r="K15" s="183">
        <v>937.16666666666663</v>
      </c>
      <c r="L15" s="178">
        <v>1022.8333333333328</v>
      </c>
      <c r="N15" s="340"/>
      <c r="O15" s="340"/>
    </row>
    <row r="16" spans="1:15" ht="12" customHeight="1">
      <c r="A16" s="177" t="s">
        <v>15</v>
      </c>
      <c r="B16" s="183">
        <v>1643.2499999999984</v>
      </c>
      <c r="C16" s="183">
        <v>745.25000000000057</v>
      </c>
      <c r="D16" s="183">
        <v>898.00000000000034</v>
      </c>
      <c r="E16" s="183">
        <v>160.41666666666674</v>
      </c>
      <c r="F16" s="183">
        <v>1004.1666666666666</v>
      </c>
      <c r="G16" s="183">
        <v>478.66666666666669</v>
      </c>
      <c r="H16" s="183">
        <v>577.25000000000023</v>
      </c>
      <c r="I16" s="183">
        <v>1066</v>
      </c>
      <c r="J16" s="183">
        <v>1036.5000000000005</v>
      </c>
      <c r="K16" s="183">
        <v>407.08333333333331</v>
      </c>
      <c r="L16" s="178">
        <v>199.66666666666663</v>
      </c>
      <c r="N16" s="340"/>
      <c r="O16" s="340"/>
    </row>
    <row r="17" spans="1:15" ht="12" customHeight="1">
      <c r="A17" s="177" t="s">
        <v>5</v>
      </c>
      <c r="B17" s="183">
        <v>6154.8333333333321</v>
      </c>
      <c r="C17" s="183">
        <v>3397.0000000000064</v>
      </c>
      <c r="D17" s="183">
        <v>2757.8333333333348</v>
      </c>
      <c r="E17" s="183">
        <v>428.74999999999983</v>
      </c>
      <c r="F17" s="183">
        <v>4209.8333333333339</v>
      </c>
      <c r="G17" s="183">
        <v>1516.25</v>
      </c>
      <c r="H17" s="183">
        <v>2428.4999999999982</v>
      </c>
      <c r="I17" s="183">
        <v>3726.333333333333</v>
      </c>
      <c r="J17" s="183">
        <v>3372.9166666666697</v>
      </c>
      <c r="K17" s="183">
        <v>1178.8333333333335</v>
      </c>
      <c r="L17" s="178">
        <v>1603.083333333333</v>
      </c>
      <c r="N17" s="340"/>
      <c r="O17" s="340"/>
    </row>
    <row r="18" spans="1:15" ht="12" customHeight="1">
      <c r="A18" s="177" t="s">
        <v>16</v>
      </c>
      <c r="B18" s="183">
        <v>3649.3333333333348</v>
      </c>
      <c r="C18" s="183">
        <v>1700.3333333333333</v>
      </c>
      <c r="D18" s="183">
        <v>1948.9999999999975</v>
      </c>
      <c r="E18" s="183">
        <v>363.58333333333337</v>
      </c>
      <c r="F18" s="183">
        <v>2219.9999999999995</v>
      </c>
      <c r="G18" s="183">
        <v>1065.7500000000002</v>
      </c>
      <c r="H18" s="183">
        <v>1349.083333333333</v>
      </c>
      <c r="I18" s="183">
        <v>2300.25</v>
      </c>
      <c r="J18" s="183">
        <v>2334.2500000000009</v>
      </c>
      <c r="K18" s="183">
        <v>857.75000000000011</v>
      </c>
      <c r="L18" s="178">
        <v>457.33333333333337</v>
      </c>
      <c r="N18" s="340"/>
      <c r="O18" s="340"/>
    </row>
    <row r="19" spans="1:15" ht="12" customHeight="1">
      <c r="A19" s="177" t="s">
        <v>17</v>
      </c>
      <c r="B19" s="183">
        <v>1662.5833333333305</v>
      </c>
      <c r="C19" s="183">
        <v>874.08333333333337</v>
      </c>
      <c r="D19" s="183">
        <v>788.50000000000011</v>
      </c>
      <c r="E19" s="183">
        <v>149.91666666666669</v>
      </c>
      <c r="F19" s="183">
        <v>1071.5833333333337</v>
      </c>
      <c r="G19" s="183">
        <v>441.08333333333331</v>
      </c>
      <c r="H19" s="183">
        <v>579.91666666666663</v>
      </c>
      <c r="I19" s="183">
        <v>1082.6666666666665</v>
      </c>
      <c r="J19" s="183">
        <v>1100.916666666667</v>
      </c>
      <c r="K19" s="183">
        <v>377.58333333333331</v>
      </c>
      <c r="L19" s="178">
        <v>184.08333333333329</v>
      </c>
      <c r="N19" s="340"/>
      <c r="O19" s="340"/>
    </row>
    <row r="20" spans="1:15" ht="12" customHeight="1">
      <c r="A20" s="177" t="s">
        <v>24</v>
      </c>
      <c r="B20" s="183">
        <v>8929.9166666666606</v>
      </c>
      <c r="C20" s="183">
        <v>4846.5833333333285</v>
      </c>
      <c r="D20" s="183">
        <v>4083.3333333333312</v>
      </c>
      <c r="E20" s="183">
        <v>963.66666666666777</v>
      </c>
      <c r="F20" s="183">
        <v>5641.6666666666661</v>
      </c>
      <c r="G20" s="183">
        <v>2324.5833333333339</v>
      </c>
      <c r="H20" s="183">
        <v>3137.1666666666688</v>
      </c>
      <c r="I20" s="183">
        <v>5792.7499999999991</v>
      </c>
      <c r="J20" s="183">
        <v>6308.0833333333358</v>
      </c>
      <c r="K20" s="183">
        <v>1900.9999999999991</v>
      </c>
      <c r="L20" s="178">
        <v>720.83333333333269</v>
      </c>
      <c r="N20" s="340"/>
      <c r="O20" s="340"/>
    </row>
    <row r="21" spans="1:15" ht="12" customHeight="1">
      <c r="A21" s="177" t="s">
        <v>28</v>
      </c>
      <c r="B21" s="183">
        <v>4772.4166666666688</v>
      </c>
      <c r="C21" s="183">
        <v>2625.9166666666697</v>
      </c>
      <c r="D21" s="183">
        <v>2146.4999999999991</v>
      </c>
      <c r="E21" s="183">
        <v>347.83333333333314</v>
      </c>
      <c r="F21" s="183">
        <v>3171.4166666666665</v>
      </c>
      <c r="G21" s="183">
        <v>1253.1666666666663</v>
      </c>
      <c r="H21" s="183">
        <v>1687.8333333333335</v>
      </c>
      <c r="I21" s="183">
        <v>3084.5833333333339</v>
      </c>
      <c r="J21" s="183">
        <v>2883.4166666666638</v>
      </c>
      <c r="K21" s="183">
        <v>797.66666666666629</v>
      </c>
      <c r="L21" s="178">
        <v>1091.3333333333335</v>
      </c>
      <c r="N21" s="340"/>
      <c r="O21" s="340"/>
    </row>
    <row r="22" spans="1:15" ht="12" customHeight="1">
      <c r="A22" s="177" t="s">
        <v>42</v>
      </c>
      <c r="B22" s="183">
        <v>2848.1666666666661</v>
      </c>
      <c r="C22" s="183">
        <v>1601.9166666666658</v>
      </c>
      <c r="D22" s="183">
        <v>1246.25</v>
      </c>
      <c r="E22" s="183">
        <v>282.83333333333354</v>
      </c>
      <c r="F22" s="183">
        <v>1848.4166666666663</v>
      </c>
      <c r="G22" s="183">
        <v>716.91666666666697</v>
      </c>
      <c r="H22" s="183">
        <v>1037.25</v>
      </c>
      <c r="I22" s="183">
        <v>1810.916666666667</v>
      </c>
      <c r="J22" s="183">
        <v>2135.5</v>
      </c>
      <c r="K22" s="183">
        <v>449.66666666666652</v>
      </c>
      <c r="L22" s="178">
        <v>263</v>
      </c>
      <c r="N22" s="340"/>
      <c r="O22" s="340"/>
    </row>
    <row r="23" spans="1:15" ht="12" customHeight="1">
      <c r="A23" s="177" t="s">
        <v>18</v>
      </c>
      <c r="B23" s="183">
        <v>11159.833333333314</v>
      </c>
      <c r="C23" s="183">
        <v>5851.1666666666661</v>
      </c>
      <c r="D23" s="183">
        <v>5308.6666666666679</v>
      </c>
      <c r="E23" s="183">
        <v>1243.3333333333339</v>
      </c>
      <c r="F23" s="183">
        <v>7198.0833333333339</v>
      </c>
      <c r="G23" s="183">
        <v>2718.4166666666674</v>
      </c>
      <c r="H23" s="183">
        <v>4213.8333333333394</v>
      </c>
      <c r="I23" s="183">
        <v>6946.0000000000009</v>
      </c>
      <c r="J23" s="183">
        <v>7603.7500000000036</v>
      </c>
      <c r="K23" s="183">
        <v>2153.1666666666652</v>
      </c>
      <c r="L23" s="178">
        <v>1402.9166666666665</v>
      </c>
      <c r="N23" s="340"/>
      <c r="O23" s="340"/>
    </row>
    <row r="24" spans="1:15" ht="12" customHeight="1">
      <c r="A24" s="177" t="s">
        <v>19</v>
      </c>
      <c r="B24" s="183">
        <v>4261.2500000000091</v>
      </c>
      <c r="C24" s="183">
        <v>1931.3333333333335</v>
      </c>
      <c r="D24" s="183">
        <v>2329.916666666667</v>
      </c>
      <c r="E24" s="183">
        <v>352.91666666666691</v>
      </c>
      <c r="F24" s="183">
        <v>2570.8333333333326</v>
      </c>
      <c r="G24" s="183">
        <v>1337.5</v>
      </c>
      <c r="H24" s="183">
        <v>1691.0833333333339</v>
      </c>
      <c r="I24" s="183">
        <v>2570.166666666667</v>
      </c>
      <c r="J24" s="183">
        <v>2094.7500000000018</v>
      </c>
      <c r="K24" s="183">
        <v>993.25000000000023</v>
      </c>
      <c r="L24" s="178">
        <v>1173.25</v>
      </c>
      <c r="N24" s="340"/>
      <c r="O24" s="340"/>
    </row>
    <row r="25" spans="1:15" ht="12" customHeight="1">
      <c r="A25" s="177" t="s">
        <v>20</v>
      </c>
      <c r="B25" s="183">
        <v>1268.4999999999998</v>
      </c>
      <c r="C25" s="183">
        <v>590.24999999999989</v>
      </c>
      <c r="D25" s="183">
        <v>678.24999999999977</v>
      </c>
      <c r="E25" s="183">
        <v>116.66666666666669</v>
      </c>
      <c r="F25" s="183">
        <v>733.25000000000011</v>
      </c>
      <c r="G25" s="183">
        <v>418.58333333333343</v>
      </c>
      <c r="H25" s="183">
        <v>474.58333333333331</v>
      </c>
      <c r="I25" s="183">
        <v>793.91666666666652</v>
      </c>
      <c r="J25" s="183">
        <v>559.66666666666674</v>
      </c>
      <c r="K25" s="183">
        <v>307.33333333333337</v>
      </c>
      <c r="L25" s="178">
        <v>401.49999999999994</v>
      </c>
      <c r="N25" s="340"/>
      <c r="O25" s="340"/>
    </row>
    <row r="26" spans="1:15" ht="12" customHeight="1">
      <c r="A26" s="177" t="s">
        <v>40</v>
      </c>
      <c r="B26" s="183">
        <v>2556.9166666666652</v>
      </c>
      <c r="C26" s="183">
        <v>1162.4999999999995</v>
      </c>
      <c r="D26" s="183">
        <v>1394.4166666666663</v>
      </c>
      <c r="E26" s="183">
        <v>238.4166666666668</v>
      </c>
      <c r="F26" s="183">
        <v>1483.4166666666667</v>
      </c>
      <c r="G26" s="183">
        <v>835.08333333333348</v>
      </c>
      <c r="H26" s="183">
        <v>1013.4999999999998</v>
      </c>
      <c r="I26" s="183">
        <v>1543.4166666666667</v>
      </c>
      <c r="J26" s="183">
        <v>1356.8333333333339</v>
      </c>
      <c r="K26" s="183">
        <v>586.16666666666686</v>
      </c>
      <c r="L26" s="178">
        <v>613.91666666666674</v>
      </c>
      <c r="N26" s="340"/>
      <c r="O26" s="340"/>
    </row>
    <row r="27" spans="1:15" ht="12" customHeight="1">
      <c r="A27" s="177" t="s">
        <v>41</v>
      </c>
      <c r="B27" s="183">
        <v>1436.5000000000011</v>
      </c>
      <c r="C27" s="183">
        <v>655.50000000000011</v>
      </c>
      <c r="D27" s="183">
        <v>781.00000000000057</v>
      </c>
      <c r="E27" s="183">
        <v>133.33333333333331</v>
      </c>
      <c r="F27" s="183">
        <v>810.24999999999966</v>
      </c>
      <c r="G27" s="183">
        <v>492.91666666666663</v>
      </c>
      <c r="H27" s="183">
        <v>623.74999999999989</v>
      </c>
      <c r="I27" s="183">
        <v>812.75</v>
      </c>
      <c r="J27" s="183">
        <v>664.4999999999992</v>
      </c>
      <c r="K27" s="183">
        <v>326.9166666666668</v>
      </c>
      <c r="L27" s="178">
        <v>445.08333333333343</v>
      </c>
      <c r="N27" s="340"/>
      <c r="O27" s="340"/>
    </row>
    <row r="28" spans="1:15" ht="15" customHeight="1">
      <c r="A28" s="179" t="s">
        <v>21</v>
      </c>
      <c r="B28" s="185">
        <v>88046.916666666657</v>
      </c>
      <c r="C28" s="185">
        <v>45606.500000000007</v>
      </c>
      <c r="D28" s="185">
        <v>42440.41666666665</v>
      </c>
      <c r="E28" s="185">
        <v>8479.1666666666715</v>
      </c>
      <c r="F28" s="185">
        <v>55623.5</v>
      </c>
      <c r="G28" s="185">
        <v>23944.250000000004</v>
      </c>
      <c r="H28" s="185">
        <v>32559.166666666679</v>
      </c>
      <c r="I28" s="185">
        <v>55487.75</v>
      </c>
      <c r="J28" s="185">
        <v>56025.250000000015</v>
      </c>
      <c r="K28" s="185">
        <v>18289.583333333321</v>
      </c>
      <c r="L28" s="180">
        <v>13732.083333333332</v>
      </c>
      <c r="N28" s="340"/>
      <c r="O28" s="340"/>
    </row>
    <row r="29" spans="1:15" s="70" customFormat="1" ht="5.0999999999999996" customHeight="1">
      <c r="A29" s="96"/>
      <c r="B29" s="97"/>
      <c r="C29" s="97"/>
      <c r="D29" s="98"/>
      <c r="E29" s="97"/>
      <c r="F29" s="97"/>
      <c r="G29" s="97"/>
      <c r="H29" s="97"/>
      <c r="I29" s="99"/>
      <c r="J29" s="97"/>
      <c r="K29" s="99"/>
      <c r="L29" s="97"/>
    </row>
    <row r="30" spans="1:15" s="70" customFormat="1" ht="9">
      <c r="A30" s="95" t="s">
        <v>164</v>
      </c>
    </row>
    <row r="31" spans="1:15" ht="4.5" customHeight="1">
      <c r="J31" s="42"/>
      <c r="L31" s="42"/>
    </row>
    <row r="32" spans="1:15" ht="12.75" customHeight="1">
      <c r="A32" s="545" t="s">
        <v>60</v>
      </c>
      <c r="B32" s="541" t="s">
        <v>8</v>
      </c>
      <c r="C32" s="543" t="s">
        <v>73</v>
      </c>
      <c r="D32" s="544"/>
      <c r="E32" s="511" t="s">
        <v>45</v>
      </c>
      <c r="F32" s="540"/>
      <c r="G32" s="509"/>
      <c r="H32" s="511" t="s">
        <v>43</v>
      </c>
      <c r="I32" s="509"/>
      <c r="J32" s="539" t="s">
        <v>44</v>
      </c>
      <c r="K32" s="539"/>
      <c r="L32" s="539"/>
    </row>
    <row r="33" spans="1:12" s="40" customFormat="1" ht="11.25" customHeight="1">
      <c r="A33" s="546"/>
      <c r="B33" s="542"/>
      <c r="C33" s="181" t="s">
        <v>6</v>
      </c>
      <c r="D33" s="181" t="s">
        <v>7</v>
      </c>
      <c r="E33" s="181" t="s">
        <v>34</v>
      </c>
      <c r="F33" s="221" t="s">
        <v>50</v>
      </c>
      <c r="G33" s="181" t="s">
        <v>51</v>
      </c>
      <c r="H33" s="181" t="s">
        <v>48</v>
      </c>
      <c r="I33" s="181" t="s">
        <v>75</v>
      </c>
      <c r="J33" s="181" t="s">
        <v>35</v>
      </c>
      <c r="K33" s="181" t="s">
        <v>36</v>
      </c>
      <c r="L33" s="182" t="s">
        <v>37</v>
      </c>
    </row>
    <row r="34" spans="1:12" ht="12" customHeight="1">
      <c r="A34" s="177" t="s">
        <v>9</v>
      </c>
      <c r="B34" s="183">
        <v>9524.24999999998</v>
      </c>
      <c r="C34" s="186">
        <f>C9/B34*100</f>
        <v>53.136292446474485</v>
      </c>
      <c r="D34" s="186">
        <f>D9/B34*100</f>
        <v>46.863707553525664</v>
      </c>
      <c r="E34" s="186">
        <f>E9/B9*100</f>
        <v>11.188982509558951</v>
      </c>
      <c r="F34" s="186">
        <f>F9/B9*100</f>
        <v>62.391614387834693</v>
      </c>
      <c r="G34" s="186">
        <f>G9/B9*100</f>
        <v>26.419403102606566</v>
      </c>
      <c r="H34" s="186">
        <f>H9/B9*100</f>
        <v>36.183951492243558</v>
      </c>
      <c r="I34" s="186">
        <f>I9/B9*100</f>
        <v>63.816048507756662</v>
      </c>
      <c r="J34" s="186">
        <f>J9/B9*100</f>
        <v>69.976638580465774</v>
      </c>
      <c r="K34" s="186">
        <f>K9/B9*100</f>
        <v>21.423384168482237</v>
      </c>
      <c r="L34" s="317">
        <f>L9/B9*100</f>
        <v>8.5999772510521542</v>
      </c>
    </row>
    <row r="35" spans="1:12" ht="12" customHeight="1">
      <c r="A35" s="177" t="s">
        <v>10</v>
      </c>
      <c r="B35" s="183">
        <v>1442.000000000003</v>
      </c>
      <c r="C35" s="186">
        <f t="shared" ref="C35:C53" si="0">C10/B35*100</f>
        <v>47.07004160887648</v>
      </c>
      <c r="D35" s="186">
        <f t="shared" ref="D35:D53" si="1">D10/B35*100</f>
        <v>52.929958391123414</v>
      </c>
      <c r="E35" s="186">
        <f t="shared" ref="E35:E53" si="2">E10/B10*100</f>
        <v>9.7145168747110322</v>
      </c>
      <c r="F35" s="186">
        <f t="shared" ref="F35:F53" si="3">F10/B10*100</f>
        <v>58.263985205732659</v>
      </c>
      <c r="G35" s="186">
        <f t="shared" ref="G35:G53" si="4">G10/B10*100</f>
        <v>32.021497919556104</v>
      </c>
      <c r="H35" s="186">
        <f t="shared" ref="H35:H53" si="5">H10/B10*100</f>
        <v>40.591770688857984</v>
      </c>
      <c r="I35" s="186">
        <f t="shared" ref="I35:I53" si="6">I10/B10*100</f>
        <v>59.408229311141817</v>
      </c>
      <c r="J35" s="186">
        <f t="shared" ref="J35:J53" si="7">J10/B10*100</f>
        <v>50.2542764678686</v>
      </c>
      <c r="K35" s="186">
        <f t="shared" ref="K35:K53" si="8">K10/B10*100</f>
        <v>24.023347202958817</v>
      </c>
      <c r="L35" s="212">
        <f t="shared" ref="L35:L53" si="9">L10/B10*100</f>
        <v>25.722376329172391</v>
      </c>
    </row>
    <row r="36" spans="1:12" ht="12" customHeight="1">
      <c r="A36" s="177" t="s">
        <v>23</v>
      </c>
      <c r="B36" s="183">
        <v>1667.7499999999982</v>
      </c>
      <c r="C36" s="186">
        <f t="shared" si="0"/>
        <v>45.865187628041873</v>
      </c>
      <c r="D36" s="186">
        <f t="shared" si="1"/>
        <v>54.134812371958255</v>
      </c>
      <c r="E36" s="186">
        <f t="shared" si="2"/>
        <v>10.33328336581223</v>
      </c>
      <c r="F36" s="186">
        <f t="shared" si="3"/>
        <v>59.971018837755544</v>
      </c>
      <c r="G36" s="186">
        <f t="shared" si="4"/>
        <v>29.695697796432352</v>
      </c>
      <c r="H36" s="186">
        <f t="shared" si="5"/>
        <v>35.027232299005682</v>
      </c>
      <c r="I36" s="186">
        <f t="shared" si="6"/>
        <v>64.97276770099441</v>
      </c>
      <c r="J36" s="186">
        <f t="shared" si="7"/>
        <v>61.285164642982181</v>
      </c>
      <c r="K36" s="186">
        <f t="shared" si="8"/>
        <v>26.682656273422307</v>
      </c>
      <c r="L36" s="212">
        <f t="shared" si="9"/>
        <v>12.032179083595677</v>
      </c>
    </row>
    <row r="37" spans="1:12" ht="12" customHeight="1">
      <c r="A37" s="177" t="s">
        <v>11</v>
      </c>
      <c r="B37" s="183">
        <v>14647.500000000002</v>
      </c>
      <c r="C37" s="186">
        <f t="shared" si="0"/>
        <v>54.812539113614399</v>
      </c>
      <c r="D37" s="186">
        <f t="shared" si="1"/>
        <v>45.187460886385608</v>
      </c>
      <c r="E37" s="186">
        <f t="shared" si="2"/>
        <v>9.4731751720999124</v>
      </c>
      <c r="F37" s="186">
        <f t="shared" si="3"/>
        <v>63.004494509870845</v>
      </c>
      <c r="G37" s="186">
        <f t="shared" si="4"/>
        <v>27.522330318029248</v>
      </c>
      <c r="H37" s="186">
        <f t="shared" si="5"/>
        <v>35.796210957501287</v>
      </c>
      <c r="I37" s="186">
        <f t="shared" si="6"/>
        <v>64.203789042498713</v>
      </c>
      <c r="J37" s="186">
        <f t="shared" si="7"/>
        <v>67.86994367639528</v>
      </c>
      <c r="K37" s="186">
        <f t="shared" si="8"/>
        <v>19.88109461227738</v>
      </c>
      <c r="L37" s="212">
        <f t="shared" si="9"/>
        <v>12.248961711327304</v>
      </c>
    </row>
    <row r="38" spans="1:12" ht="12" customHeight="1">
      <c r="A38" s="177" t="s">
        <v>12</v>
      </c>
      <c r="B38" s="183">
        <v>3032.1666666666592</v>
      </c>
      <c r="C38" s="186">
        <f t="shared" si="0"/>
        <v>49.785631836420727</v>
      </c>
      <c r="D38" s="186">
        <f t="shared" si="1"/>
        <v>50.214368163579472</v>
      </c>
      <c r="E38" s="186">
        <f t="shared" si="2"/>
        <v>7.6870224811740968</v>
      </c>
      <c r="F38" s="186">
        <f t="shared" si="3"/>
        <v>65.02775792887391</v>
      </c>
      <c r="G38" s="186">
        <f t="shared" si="4"/>
        <v>27.285219589952252</v>
      </c>
      <c r="H38" s="186">
        <f t="shared" si="5"/>
        <v>40.194030671137334</v>
      </c>
      <c r="I38" s="186">
        <f t="shared" si="6"/>
        <v>59.805969328862851</v>
      </c>
      <c r="J38" s="186">
        <f t="shared" si="7"/>
        <v>59.687792007915355</v>
      </c>
      <c r="K38" s="186">
        <f t="shared" si="8"/>
        <v>18.372450942670305</v>
      </c>
      <c r="L38" s="212">
        <f t="shared" si="9"/>
        <v>21.939757049414663</v>
      </c>
    </row>
    <row r="39" spans="1:12" ht="12" customHeight="1">
      <c r="A39" s="177" t="s">
        <v>13</v>
      </c>
      <c r="B39" s="183">
        <v>2768.2499999999945</v>
      </c>
      <c r="C39" s="186">
        <f t="shared" si="0"/>
        <v>44.880941629790236</v>
      </c>
      <c r="D39" s="186">
        <f t="shared" si="1"/>
        <v>55.119058370209864</v>
      </c>
      <c r="E39" s="186">
        <f t="shared" si="2"/>
        <v>11.093049158614079</v>
      </c>
      <c r="F39" s="186">
        <f t="shared" si="3"/>
        <v>60.11017791023221</v>
      </c>
      <c r="G39" s="186">
        <f t="shared" si="4"/>
        <v>28.796772931153914</v>
      </c>
      <c r="H39" s="186">
        <f t="shared" si="5"/>
        <v>37.084198801890558</v>
      </c>
      <c r="I39" s="186">
        <f t="shared" si="6"/>
        <v>62.915801198109634</v>
      </c>
      <c r="J39" s="186">
        <f t="shared" si="7"/>
        <v>63.219844065143626</v>
      </c>
      <c r="K39" s="186">
        <f t="shared" si="8"/>
        <v>25.828592070802902</v>
      </c>
      <c r="L39" s="212">
        <f t="shared" si="9"/>
        <v>10.951563864053727</v>
      </c>
    </row>
    <row r="40" spans="1:12" ht="12" customHeight="1">
      <c r="A40" s="177" t="s">
        <v>14</v>
      </c>
      <c r="B40" s="183">
        <v>4621.5000000000082</v>
      </c>
      <c r="C40" s="186">
        <f t="shared" si="0"/>
        <v>50.622092394244191</v>
      </c>
      <c r="D40" s="186">
        <f t="shared" si="1"/>
        <v>49.377907605755638</v>
      </c>
      <c r="E40" s="186">
        <f t="shared" si="2"/>
        <v>8.474881892603392</v>
      </c>
      <c r="F40" s="186">
        <f t="shared" si="3"/>
        <v>65.207905081322679</v>
      </c>
      <c r="G40" s="186">
        <f t="shared" si="4"/>
        <v>26.317213026073734</v>
      </c>
      <c r="H40" s="186">
        <f t="shared" si="5"/>
        <v>35.509755130008209</v>
      </c>
      <c r="I40" s="186">
        <f t="shared" si="6"/>
        <v>64.490244869991557</v>
      </c>
      <c r="J40" s="186">
        <f t="shared" si="7"/>
        <v>57.589527209780286</v>
      </c>
      <c r="K40" s="186">
        <f t="shared" si="8"/>
        <v>20.278408886003785</v>
      </c>
      <c r="L40" s="212">
        <f t="shared" si="9"/>
        <v>22.132063904215752</v>
      </c>
    </row>
    <row r="41" spans="1:12" ht="12" customHeight="1">
      <c r="A41" s="177" t="s">
        <v>15</v>
      </c>
      <c r="B41" s="183">
        <v>1643.2499999999984</v>
      </c>
      <c r="C41" s="186">
        <f t="shared" si="0"/>
        <v>45.352198387342234</v>
      </c>
      <c r="D41" s="186">
        <f t="shared" si="1"/>
        <v>54.647801612657922</v>
      </c>
      <c r="E41" s="186">
        <f t="shared" si="2"/>
        <v>9.7621583244586585</v>
      </c>
      <c r="F41" s="186">
        <f t="shared" si="3"/>
        <v>61.108575485572345</v>
      </c>
      <c r="G41" s="186">
        <f t="shared" si="4"/>
        <v>29.129266189969094</v>
      </c>
      <c r="H41" s="186">
        <f t="shared" si="5"/>
        <v>35.128556214818246</v>
      </c>
      <c r="I41" s="186">
        <f t="shared" si="6"/>
        <v>64.871443785181867</v>
      </c>
      <c r="J41" s="186">
        <f t="shared" si="7"/>
        <v>63.076220903697035</v>
      </c>
      <c r="K41" s="186">
        <f t="shared" si="8"/>
        <v>24.773061514275593</v>
      </c>
      <c r="L41" s="212">
        <f t="shared" si="9"/>
        <v>12.150717582027495</v>
      </c>
    </row>
    <row r="42" spans="1:12" ht="12" customHeight="1">
      <c r="A42" s="177" t="s">
        <v>5</v>
      </c>
      <c r="B42" s="183">
        <v>6154.8333333333321</v>
      </c>
      <c r="C42" s="186">
        <f t="shared" si="0"/>
        <v>55.192396219773187</v>
      </c>
      <c r="D42" s="186">
        <f t="shared" si="1"/>
        <v>44.807603780226955</v>
      </c>
      <c r="E42" s="186">
        <f t="shared" si="2"/>
        <v>6.9660700262666184</v>
      </c>
      <c r="F42" s="186">
        <f t="shared" si="3"/>
        <v>68.398819356061651</v>
      </c>
      <c r="G42" s="186">
        <f t="shared" si="4"/>
        <v>24.635110617671753</v>
      </c>
      <c r="H42" s="186">
        <f t="shared" si="5"/>
        <v>39.456795472392947</v>
      </c>
      <c r="I42" s="186">
        <f t="shared" si="6"/>
        <v>60.543204527607045</v>
      </c>
      <c r="J42" s="186">
        <f t="shared" si="7"/>
        <v>54.801104822768075</v>
      </c>
      <c r="K42" s="186">
        <f t="shared" si="8"/>
        <v>19.152969211189045</v>
      </c>
      <c r="L42" s="212">
        <f t="shared" si="9"/>
        <v>26.045925966042947</v>
      </c>
    </row>
    <row r="43" spans="1:12" ht="12" customHeight="1">
      <c r="A43" s="177" t="s">
        <v>16</v>
      </c>
      <c r="B43" s="183">
        <v>3649.3333333333348</v>
      </c>
      <c r="C43" s="186">
        <f t="shared" si="0"/>
        <v>46.592985020094972</v>
      </c>
      <c r="D43" s="186">
        <f t="shared" si="1"/>
        <v>53.407014979904908</v>
      </c>
      <c r="E43" s="186">
        <f t="shared" si="2"/>
        <v>9.963006941907194</v>
      </c>
      <c r="F43" s="186">
        <f t="shared" si="3"/>
        <v>60.833028863719363</v>
      </c>
      <c r="G43" s="186">
        <f t="shared" si="4"/>
        <v>29.203964194373395</v>
      </c>
      <c r="H43" s="186">
        <f t="shared" si="5"/>
        <v>36.96793934965288</v>
      </c>
      <c r="I43" s="186">
        <f t="shared" si="6"/>
        <v>63.032060650347063</v>
      </c>
      <c r="J43" s="186">
        <f t="shared" si="7"/>
        <v>63.963737668980635</v>
      </c>
      <c r="K43" s="186">
        <f t="shared" si="8"/>
        <v>23.504293021556443</v>
      </c>
      <c r="L43" s="212">
        <f t="shared" si="9"/>
        <v>12.531969309462912</v>
      </c>
    </row>
    <row r="44" spans="1:12" ht="12" customHeight="1">
      <c r="A44" s="177" t="s">
        <v>17</v>
      </c>
      <c r="B44" s="183">
        <v>1662.5833333333305</v>
      </c>
      <c r="C44" s="186">
        <f t="shared" si="0"/>
        <v>52.573805824269549</v>
      </c>
      <c r="D44" s="186">
        <f t="shared" si="1"/>
        <v>47.426194175730629</v>
      </c>
      <c r="E44" s="186">
        <f t="shared" si="2"/>
        <v>9.0170918750939961</v>
      </c>
      <c r="F44" s="186">
        <f t="shared" si="3"/>
        <v>64.452909628590177</v>
      </c>
      <c r="G44" s="186">
        <f t="shared" si="4"/>
        <v>26.529998496316015</v>
      </c>
      <c r="H44" s="186">
        <f t="shared" si="5"/>
        <v>34.88045711994392</v>
      </c>
      <c r="I44" s="186">
        <f t="shared" si="6"/>
        <v>65.11954288005623</v>
      </c>
      <c r="J44" s="186">
        <f t="shared" si="7"/>
        <v>66.21723221893653</v>
      </c>
      <c r="K44" s="186">
        <f t="shared" si="8"/>
        <v>22.710641070623065</v>
      </c>
      <c r="L44" s="212">
        <f t="shared" si="9"/>
        <v>11.072126710440596</v>
      </c>
    </row>
    <row r="45" spans="1:12" ht="12" customHeight="1">
      <c r="A45" s="177" t="s">
        <v>24</v>
      </c>
      <c r="B45" s="183">
        <v>8929.9166666666606</v>
      </c>
      <c r="C45" s="186">
        <f t="shared" si="0"/>
        <v>54.273556117544942</v>
      </c>
      <c r="D45" s="186">
        <f t="shared" si="1"/>
        <v>45.726443882455051</v>
      </c>
      <c r="E45" s="186">
        <f t="shared" si="2"/>
        <v>10.79144075625941</v>
      </c>
      <c r="F45" s="186">
        <f t="shared" si="3"/>
        <v>63.177147976371593</v>
      </c>
      <c r="G45" s="186">
        <f t="shared" si="4"/>
        <v>26.031411267369077</v>
      </c>
      <c r="H45" s="186">
        <f t="shared" si="5"/>
        <v>35.130973599977651</v>
      </c>
      <c r="I45" s="186">
        <f t="shared" si="6"/>
        <v>64.869026400022435</v>
      </c>
      <c r="J45" s="186">
        <f t="shared" si="7"/>
        <v>70.639890256534756</v>
      </c>
      <c r="K45" s="186">
        <f t="shared" si="8"/>
        <v>21.287992609113566</v>
      </c>
      <c r="L45" s="212">
        <f t="shared" si="9"/>
        <v>8.072117134351755</v>
      </c>
    </row>
    <row r="46" spans="1:12" ht="12" customHeight="1">
      <c r="A46" s="177" t="s">
        <v>28</v>
      </c>
      <c r="B46" s="183">
        <v>4772.4166666666688</v>
      </c>
      <c r="C46" s="186">
        <f t="shared" si="0"/>
        <v>55.022787197262076</v>
      </c>
      <c r="D46" s="186">
        <f t="shared" si="1"/>
        <v>44.977212802737917</v>
      </c>
      <c r="E46" s="186">
        <f t="shared" si="2"/>
        <v>7.2884108330859547</v>
      </c>
      <c r="F46" s="186">
        <f t="shared" si="3"/>
        <v>66.453054881349388</v>
      </c>
      <c r="G46" s="186">
        <f t="shared" si="4"/>
        <v>26.258534285564593</v>
      </c>
      <c r="H46" s="186">
        <f t="shared" si="5"/>
        <v>35.366428608845965</v>
      </c>
      <c r="I46" s="186">
        <f t="shared" si="6"/>
        <v>64.633571391154007</v>
      </c>
      <c r="J46" s="186">
        <f t="shared" si="7"/>
        <v>60.418376434021816</v>
      </c>
      <c r="K46" s="186">
        <f t="shared" si="8"/>
        <v>16.714103616267074</v>
      </c>
      <c r="L46" s="212">
        <f t="shared" si="9"/>
        <v>22.867519949711006</v>
      </c>
    </row>
    <row r="47" spans="1:12" ht="12" customHeight="1">
      <c r="A47" s="177" t="s">
        <v>42</v>
      </c>
      <c r="B47" s="183">
        <v>2848.1666666666661</v>
      </c>
      <c r="C47" s="186">
        <f t="shared" si="0"/>
        <v>56.243782550178459</v>
      </c>
      <c r="D47" s="186">
        <f t="shared" si="1"/>
        <v>43.756217449821534</v>
      </c>
      <c r="E47" s="186">
        <f t="shared" si="2"/>
        <v>9.9303645619989549</v>
      </c>
      <c r="F47" s="186">
        <f t="shared" si="3"/>
        <v>64.898472701737958</v>
      </c>
      <c r="G47" s="186">
        <f t="shared" si="4"/>
        <v>25.17116273626311</v>
      </c>
      <c r="H47" s="186">
        <f t="shared" si="5"/>
        <v>36.418163731055067</v>
      </c>
      <c r="I47" s="186">
        <f t="shared" si="6"/>
        <v>63.581836268944954</v>
      </c>
      <c r="J47" s="186">
        <f t="shared" si="7"/>
        <v>74.978056059453465</v>
      </c>
      <c r="K47" s="186">
        <f t="shared" si="8"/>
        <v>15.787933758558134</v>
      </c>
      <c r="L47" s="212">
        <f t="shared" si="9"/>
        <v>9.2340101819884151</v>
      </c>
    </row>
    <row r="48" spans="1:12" ht="12" customHeight="1">
      <c r="A48" s="177" t="s">
        <v>18</v>
      </c>
      <c r="B48" s="183">
        <v>11159.833333333314</v>
      </c>
      <c r="C48" s="186">
        <f t="shared" si="0"/>
        <v>52.430591854717157</v>
      </c>
      <c r="D48" s="186">
        <f t="shared" si="1"/>
        <v>47.569408145283028</v>
      </c>
      <c r="E48" s="186">
        <f t="shared" si="2"/>
        <v>11.141146074463503</v>
      </c>
      <c r="F48" s="186">
        <f t="shared" si="3"/>
        <v>64.499917860183217</v>
      </c>
      <c r="G48" s="186">
        <f t="shared" si="4"/>
        <v>24.358936065353472</v>
      </c>
      <c r="H48" s="186">
        <f t="shared" si="5"/>
        <v>37.758927104646247</v>
      </c>
      <c r="I48" s="186">
        <f t="shared" si="6"/>
        <v>62.241072895353987</v>
      </c>
      <c r="J48" s="186">
        <f t="shared" si="7"/>
        <v>68.13497812093982</v>
      </c>
      <c r="K48" s="186">
        <f t="shared" si="8"/>
        <v>19.293896264878526</v>
      </c>
      <c r="L48" s="212">
        <f t="shared" si="9"/>
        <v>12.571125614181833</v>
      </c>
    </row>
    <row r="49" spans="1:12" ht="12" customHeight="1">
      <c r="A49" s="177" t="s">
        <v>19</v>
      </c>
      <c r="B49" s="183">
        <v>4261.2500000000091</v>
      </c>
      <c r="C49" s="186">
        <f t="shared" si="0"/>
        <v>45.323164173266747</v>
      </c>
      <c r="D49" s="186">
        <f t="shared" si="1"/>
        <v>54.676835826733047</v>
      </c>
      <c r="E49" s="186">
        <f t="shared" si="2"/>
        <v>8.2819986310745932</v>
      </c>
      <c r="F49" s="186">
        <f t="shared" si="3"/>
        <v>60.330497702160798</v>
      </c>
      <c r="G49" s="186">
        <f t="shared" si="4"/>
        <v>31.387503666764381</v>
      </c>
      <c r="H49" s="186">
        <f t="shared" si="5"/>
        <v>39.68514715947974</v>
      </c>
      <c r="I49" s="186">
        <f t="shared" si="6"/>
        <v>60.314852840520075</v>
      </c>
      <c r="J49" s="186">
        <f t="shared" si="7"/>
        <v>49.158110882956819</v>
      </c>
      <c r="K49" s="186">
        <f t="shared" si="8"/>
        <v>23.308888237019609</v>
      </c>
      <c r="L49" s="212">
        <f t="shared" si="9"/>
        <v>27.533000880023405</v>
      </c>
    </row>
    <row r="50" spans="1:12" ht="12" customHeight="1">
      <c r="A50" s="177" t="s">
        <v>20</v>
      </c>
      <c r="B50" s="183">
        <v>1268.4999999999998</v>
      </c>
      <c r="C50" s="186">
        <f t="shared" si="0"/>
        <v>46.531336223886477</v>
      </c>
      <c r="D50" s="186">
        <f t="shared" si="1"/>
        <v>53.468663776113509</v>
      </c>
      <c r="E50" s="186">
        <f t="shared" si="2"/>
        <v>9.1972145578767606</v>
      </c>
      <c r="F50" s="186">
        <f t="shared" si="3"/>
        <v>57.804493496255439</v>
      </c>
      <c r="G50" s="186">
        <f t="shared" si="4"/>
        <v>32.998291945867834</v>
      </c>
      <c r="H50" s="186">
        <f t="shared" si="5"/>
        <v>37.41295493364867</v>
      </c>
      <c r="I50" s="186">
        <f t="shared" si="6"/>
        <v>62.58704506635133</v>
      </c>
      <c r="J50" s="186">
        <f t="shared" si="7"/>
        <v>44.120352121928804</v>
      </c>
      <c r="K50" s="186">
        <f t="shared" si="8"/>
        <v>24.228090921035349</v>
      </c>
      <c r="L50" s="212">
        <f t="shared" si="9"/>
        <v>31.651556957035869</v>
      </c>
    </row>
    <row r="51" spans="1:12" ht="12" customHeight="1">
      <c r="A51" s="177" t="s">
        <v>40</v>
      </c>
      <c r="B51" s="183">
        <v>2556.9166666666652</v>
      </c>
      <c r="C51" s="186">
        <f t="shared" si="0"/>
        <v>45.464915425479916</v>
      </c>
      <c r="D51" s="186">
        <f t="shared" si="1"/>
        <v>54.535084574520113</v>
      </c>
      <c r="E51" s="186">
        <f t="shared" si="2"/>
        <v>9.3243815793762117</v>
      </c>
      <c r="F51" s="186">
        <f t="shared" si="3"/>
        <v>58.015839389890203</v>
      </c>
      <c r="G51" s="186">
        <f t="shared" si="4"/>
        <v>32.659779030733652</v>
      </c>
      <c r="H51" s="186">
        <f t="shared" si="5"/>
        <v>39.637584330085076</v>
      </c>
      <c r="I51" s="186">
        <f t="shared" si="6"/>
        <v>60.362415669914974</v>
      </c>
      <c r="J51" s="186">
        <f t="shared" si="7"/>
        <v>53.065215265782406</v>
      </c>
      <c r="K51" s="186">
        <f t="shared" si="8"/>
        <v>22.924746602353117</v>
      </c>
      <c r="L51" s="212">
        <f t="shared" si="9"/>
        <v>24.010038131864565</v>
      </c>
    </row>
    <row r="52" spans="1:12" ht="12" customHeight="1">
      <c r="A52" s="177" t="s">
        <v>41</v>
      </c>
      <c r="B52" s="183">
        <v>1436.5000000000011</v>
      </c>
      <c r="C52" s="186">
        <f t="shared" si="0"/>
        <v>45.631743821789044</v>
      </c>
      <c r="D52" s="186">
        <f t="shared" si="1"/>
        <v>54.368256178210927</v>
      </c>
      <c r="E52" s="186">
        <f t="shared" si="2"/>
        <v>9.2818192365703585</v>
      </c>
      <c r="F52" s="186">
        <f t="shared" si="3"/>
        <v>56.404455273233488</v>
      </c>
      <c r="G52" s="186">
        <f t="shared" si="4"/>
        <v>34.313725490196049</v>
      </c>
      <c r="H52" s="186">
        <f t="shared" si="5"/>
        <v>43.42151061608071</v>
      </c>
      <c r="I52" s="186">
        <f t="shared" si="6"/>
        <v>56.578489383919205</v>
      </c>
      <c r="J52" s="186">
        <f t="shared" si="7"/>
        <v>46.25826662025748</v>
      </c>
      <c r="K52" s="186">
        <f t="shared" si="8"/>
        <v>22.757860540665963</v>
      </c>
      <c r="L52" s="212">
        <f t="shared" si="9"/>
        <v>30.983872839076444</v>
      </c>
    </row>
    <row r="53" spans="1:12" ht="15" customHeight="1">
      <c r="A53" s="179" t="s">
        <v>21</v>
      </c>
      <c r="B53" s="185">
        <v>88046.916666666657</v>
      </c>
      <c r="C53" s="187">
        <f t="shared" si="0"/>
        <v>51.797952417413839</v>
      </c>
      <c r="D53" s="187">
        <f t="shared" si="1"/>
        <v>48.202047582586168</v>
      </c>
      <c r="E53" s="187">
        <f t="shared" si="2"/>
        <v>9.6302823400024486</v>
      </c>
      <c r="F53" s="187">
        <f t="shared" si="3"/>
        <v>63.174841443434993</v>
      </c>
      <c r="G53" s="187">
        <f t="shared" si="4"/>
        <v>27.19487621656258</v>
      </c>
      <c r="H53" s="187">
        <f t="shared" si="5"/>
        <v>36.979337720514557</v>
      </c>
      <c r="I53" s="187">
        <f t="shared" si="6"/>
        <v>63.020662279485471</v>
      </c>
      <c r="J53" s="187">
        <f t="shared" si="7"/>
        <v>63.631132265657634</v>
      </c>
      <c r="K53" s="187">
        <f t="shared" si="8"/>
        <v>20.77254266901263</v>
      </c>
      <c r="L53" s="213">
        <f t="shared" si="9"/>
        <v>15.596325065329752</v>
      </c>
    </row>
    <row r="54" spans="1:12" s="70" customFormat="1" ht="5.0999999999999996" customHeight="1">
      <c r="A54" s="96"/>
      <c r="B54" s="97"/>
      <c r="C54" s="97"/>
      <c r="D54" s="98"/>
      <c r="E54" s="97"/>
      <c r="F54" s="97"/>
      <c r="G54" s="97"/>
      <c r="H54" s="97"/>
      <c r="I54" s="99"/>
      <c r="J54" s="97"/>
      <c r="K54" s="99"/>
      <c r="L54" s="97"/>
    </row>
    <row r="55" spans="1:12" s="70" customFormat="1" ht="9">
      <c r="A55" s="95" t="s">
        <v>159</v>
      </c>
    </row>
  </sheetData>
  <mergeCells count="12">
    <mergeCell ref="B32:B33"/>
    <mergeCell ref="C32:D32"/>
    <mergeCell ref="A7:A8"/>
    <mergeCell ref="A32:A33"/>
    <mergeCell ref="C7:D7"/>
    <mergeCell ref="B7:B8"/>
    <mergeCell ref="J7:L7"/>
    <mergeCell ref="J32:L32"/>
    <mergeCell ref="E7:G7"/>
    <mergeCell ref="H7:I7"/>
    <mergeCell ref="E32:G32"/>
    <mergeCell ref="H32:I32"/>
  </mergeCells>
  <phoneticPr fontId="6" type="noConversion"/>
  <hyperlinks>
    <hyperlink ref="L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topLeftCell="A2" zoomScaleNormal="100" zoomScaleSheetLayoutView="80" workbookViewId="0">
      <selection activeCell="B3" sqref="B3:H6"/>
    </sheetView>
  </sheetViews>
  <sheetFormatPr baseColWidth="10" defaultColWidth="11.42578125" defaultRowHeight="11.25"/>
  <cols>
    <col min="1" max="1" width="18.7109375" style="36" customWidth="1"/>
    <col min="2" max="11" width="10.7109375" style="36" customWidth="1"/>
    <col min="12" max="16384" width="11.42578125" style="36"/>
  </cols>
  <sheetData>
    <row r="1" spans="1:14" ht="23.25">
      <c r="A1" s="71" t="s">
        <v>109</v>
      </c>
      <c r="K1" s="69" t="s">
        <v>107</v>
      </c>
    </row>
    <row r="2" spans="1:14" s="81" customFormat="1" ht="3" customHeight="1">
      <c r="A2" s="80"/>
    </row>
    <row r="3" spans="1:14" s="81" customFormat="1" ht="15.75" customHeight="1">
      <c r="A3" s="82" t="s">
        <v>113</v>
      </c>
      <c r="L3" s="455"/>
    </row>
    <row r="4" spans="1:14" s="81" customFormat="1" ht="4.5" customHeight="1">
      <c r="A4" s="82"/>
      <c r="L4" s="455"/>
    </row>
    <row r="5" spans="1:14" ht="19.5" customHeight="1">
      <c r="A5" s="101" t="s">
        <v>177</v>
      </c>
      <c r="B5" s="68"/>
      <c r="C5" s="68"/>
      <c r="D5" s="68"/>
      <c r="E5" s="68"/>
      <c r="F5" s="68"/>
      <c r="G5" s="68"/>
      <c r="H5" s="68"/>
      <c r="I5" s="68"/>
      <c r="J5" s="68"/>
      <c r="K5" s="68"/>
    </row>
    <row r="6" spans="1:14" ht="4.5" customHeight="1"/>
    <row r="7" spans="1:14" ht="12" customHeight="1">
      <c r="A7" s="549" t="s">
        <v>59</v>
      </c>
      <c r="B7" s="550" t="s">
        <v>33</v>
      </c>
      <c r="C7" s="547" t="s">
        <v>6</v>
      </c>
      <c r="D7" s="547"/>
      <c r="E7" s="547"/>
      <c r="F7" s="547" t="s">
        <v>7</v>
      </c>
      <c r="G7" s="547"/>
      <c r="H7" s="547"/>
      <c r="I7" s="547" t="s">
        <v>8</v>
      </c>
      <c r="J7" s="547"/>
      <c r="K7" s="548"/>
    </row>
    <row r="8" spans="1:14" ht="12" customHeight="1">
      <c r="A8" s="549"/>
      <c r="B8" s="550"/>
      <c r="C8" s="356" t="s">
        <v>34</v>
      </c>
      <c r="D8" s="356" t="s">
        <v>50</v>
      </c>
      <c r="E8" s="356" t="s">
        <v>51</v>
      </c>
      <c r="F8" s="356" t="s">
        <v>34</v>
      </c>
      <c r="G8" s="356" t="s">
        <v>50</v>
      </c>
      <c r="H8" s="356" t="s">
        <v>51</v>
      </c>
      <c r="I8" s="356" t="s">
        <v>34</v>
      </c>
      <c r="J8" s="356" t="s">
        <v>50</v>
      </c>
      <c r="K8" s="357" t="s">
        <v>51</v>
      </c>
    </row>
    <row r="9" spans="1:14">
      <c r="A9" s="219" t="s">
        <v>9</v>
      </c>
      <c r="B9" s="183">
        <v>9524.24999999998</v>
      </c>
      <c r="C9" s="220">
        <v>580.8333333333336</v>
      </c>
      <c r="D9" s="220">
        <v>2945.083333333333</v>
      </c>
      <c r="E9" s="220">
        <v>1534.9166666666665</v>
      </c>
      <c r="F9" s="220">
        <v>484.83333333333314</v>
      </c>
      <c r="G9" s="220">
        <v>2997.25</v>
      </c>
      <c r="H9" s="220">
        <v>981.33333333333326</v>
      </c>
      <c r="I9" s="183">
        <v>1065.6666666666661</v>
      </c>
      <c r="J9" s="183">
        <v>5942.333333333333</v>
      </c>
      <c r="K9" s="178">
        <v>2516.2500000000005</v>
      </c>
      <c r="M9" s="39"/>
      <c r="N9" s="39"/>
    </row>
    <row r="10" spans="1:14">
      <c r="A10" s="219" t="s">
        <v>10</v>
      </c>
      <c r="B10" s="183">
        <v>1442.000000000003</v>
      </c>
      <c r="C10" s="220">
        <v>80.666666666666686</v>
      </c>
      <c r="D10" s="220">
        <v>375.16666666666669</v>
      </c>
      <c r="E10" s="220">
        <v>222.91666666666669</v>
      </c>
      <c r="F10" s="220">
        <v>59.416666666666693</v>
      </c>
      <c r="G10" s="220">
        <v>465.00000000000006</v>
      </c>
      <c r="H10" s="220">
        <v>238.83333333333331</v>
      </c>
      <c r="I10" s="183">
        <v>140.08333333333337</v>
      </c>
      <c r="J10" s="183">
        <v>840.16666666666674</v>
      </c>
      <c r="K10" s="178">
        <v>461.74999999999994</v>
      </c>
      <c r="M10" s="39"/>
      <c r="N10" s="39"/>
    </row>
    <row r="11" spans="1:14">
      <c r="A11" s="219" t="s">
        <v>23</v>
      </c>
      <c r="B11" s="183">
        <v>1667.7499999999982</v>
      </c>
      <c r="C11" s="220">
        <v>100.16666666666666</v>
      </c>
      <c r="D11" s="220">
        <v>419.08333333333337</v>
      </c>
      <c r="E11" s="220">
        <v>245.6666666666666</v>
      </c>
      <c r="F11" s="220">
        <v>72.166666666666671</v>
      </c>
      <c r="G11" s="220">
        <v>581.08333333333337</v>
      </c>
      <c r="H11" s="220">
        <v>249.58333333333331</v>
      </c>
      <c r="I11" s="183">
        <v>172.33333333333329</v>
      </c>
      <c r="J11" s="183">
        <v>1000.1666666666669</v>
      </c>
      <c r="K11" s="178">
        <v>495.25</v>
      </c>
      <c r="M11" s="39"/>
      <c r="N11" s="39"/>
    </row>
    <row r="12" spans="1:14">
      <c r="A12" s="219" t="s">
        <v>11</v>
      </c>
      <c r="B12" s="183">
        <v>14647.500000000002</v>
      </c>
      <c r="C12" s="220">
        <v>774.99999999999932</v>
      </c>
      <c r="D12" s="220">
        <v>4742.2500000000009</v>
      </c>
      <c r="E12" s="220">
        <v>2511.4166666666661</v>
      </c>
      <c r="F12" s="220">
        <v>612.58333333333314</v>
      </c>
      <c r="G12" s="220">
        <v>4486.3333333333348</v>
      </c>
      <c r="H12" s="220">
        <v>1519.9166666666665</v>
      </c>
      <c r="I12" s="183">
        <v>1387.5833333333348</v>
      </c>
      <c r="J12" s="183">
        <v>9228.5833333333339</v>
      </c>
      <c r="K12" s="178">
        <v>4031.3333333333344</v>
      </c>
      <c r="M12" s="39"/>
      <c r="N12" s="39"/>
    </row>
    <row r="13" spans="1:14">
      <c r="A13" s="219" t="s">
        <v>12</v>
      </c>
      <c r="B13" s="183">
        <v>3032.1666666666592</v>
      </c>
      <c r="C13" s="220">
        <v>128.33333333333331</v>
      </c>
      <c r="D13" s="220">
        <v>961.83333333333314</v>
      </c>
      <c r="E13" s="220">
        <v>419.41666666666669</v>
      </c>
      <c r="F13" s="220">
        <v>104.74999999999996</v>
      </c>
      <c r="G13" s="220">
        <v>1009.9166666666669</v>
      </c>
      <c r="H13" s="220">
        <v>407.91666666666674</v>
      </c>
      <c r="I13" s="183">
        <v>233.08333333333334</v>
      </c>
      <c r="J13" s="183">
        <v>1971.7500000000002</v>
      </c>
      <c r="K13" s="178">
        <v>827.33333333333348</v>
      </c>
      <c r="M13" s="39"/>
      <c r="N13" s="39"/>
    </row>
    <row r="14" spans="1:14">
      <c r="A14" s="219" t="s">
        <v>13</v>
      </c>
      <c r="B14" s="183">
        <v>2768.2499999999945</v>
      </c>
      <c r="C14" s="220">
        <v>153.58333333333326</v>
      </c>
      <c r="D14" s="220">
        <v>683.91666666666663</v>
      </c>
      <c r="E14" s="220">
        <v>404.91666666666657</v>
      </c>
      <c r="F14" s="220">
        <v>153.5</v>
      </c>
      <c r="G14" s="220">
        <v>980.08333333333371</v>
      </c>
      <c r="H14" s="220">
        <v>392.25</v>
      </c>
      <c r="I14" s="183">
        <v>307.08333333333366</v>
      </c>
      <c r="J14" s="183">
        <v>1664</v>
      </c>
      <c r="K14" s="178">
        <v>797.16666666666663</v>
      </c>
      <c r="M14" s="39"/>
      <c r="N14" s="39"/>
    </row>
    <row r="15" spans="1:14">
      <c r="A15" s="219" t="s">
        <v>14</v>
      </c>
      <c r="B15" s="183">
        <v>4621.5000000000082</v>
      </c>
      <c r="C15" s="220">
        <v>196.66666666666677</v>
      </c>
      <c r="D15" s="220">
        <v>1450.7500000000005</v>
      </c>
      <c r="E15" s="220">
        <v>692.08333333333348</v>
      </c>
      <c r="F15" s="220">
        <v>195.00000000000003</v>
      </c>
      <c r="G15" s="220">
        <v>1562.8333333333333</v>
      </c>
      <c r="H15" s="220">
        <v>524.16666666666674</v>
      </c>
      <c r="I15" s="183">
        <v>391.66666666666646</v>
      </c>
      <c r="J15" s="183">
        <v>3013.583333333333</v>
      </c>
      <c r="K15" s="178">
        <v>1216.2499999999998</v>
      </c>
      <c r="M15" s="39"/>
      <c r="N15" s="39"/>
    </row>
    <row r="16" spans="1:14">
      <c r="A16" s="219" t="s">
        <v>15</v>
      </c>
      <c r="B16" s="183">
        <v>1643.2499999999984</v>
      </c>
      <c r="C16" s="220">
        <v>85.916666666666671</v>
      </c>
      <c r="D16" s="220">
        <v>417.58333333333331</v>
      </c>
      <c r="E16" s="220">
        <v>241.75000000000006</v>
      </c>
      <c r="F16" s="220">
        <v>74.5</v>
      </c>
      <c r="G16" s="220">
        <v>586.58333333333326</v>
      </c>
      <c r="H16" s="220">
        <v>236.91666666666669</v>
      </c>
      <c r="I16" s="183">
        <v>160.41666666666674</v>
      </c>
      <c r="J16" s="183">
        <v>1004.1666666666666</v>
      </c>
      <c r="K16" s="178">
        <v>478.66666666666669</v>
      </c>
      <c r="M16" s="39"/>
      <c r="N16" s="39"/>
    </row>
    <row r="17" spans="1:14">
      <c r="A17" s="219" t="s">
        <v>5</v>
      </c>
      <c r="B17" s="183">
        <v>6154.8333333333321</v>
      </c>
      <c r="C17" s="220">
        <v>224.33333333333331</v>
      </c>
      <c r="D17" s="220">
        <v>2285.9166666666661</v>
      </c>
      <c r="E17" s="220">
        <v>886.74999999999966</v>
      </c>
      <c r="F17" s="220">
        <v>204.41666666666663</v>
      </c>
      <c r="G17" s="220">
        <v>1923.9166666666667</v>
      </c>
      <c r="H17" s="220">
        <v>629.5</v>
      </c>
      <c r="I17" s="183">
        <v>428.74999999999983</v>
      </c>
      <c r="J17" s="183">
        <v>4209.8333333333339</v>
      </c>
      <c r="K17" s="178">
        <v>1516.25</v>
      </c>
      <c r="M17" s="39"/>
      <c r="N17" s="39"/>
    </row>
    <row r="18" spans="1:14">
      <c r="A18" s="219" t="s">
        <v>16</v>
      </c>
      <c r="B18" s="183">
        <v>3649.3333333333348</v>
      </c>
      <c r="C18" s="220">
        <v>203.91666666666663</v>
      </c>
      <c r="D18" s="220">
        <v>944.25</v>
      </c>
      <c r="E18" s="220">
        <v>552.16666666666674</v>
      </c>
      <c r="F18" s="220">
        <v>159.66666666666674</v>
      </c>
      <c r="G18" s="220">
        <v>1275.75</v>
      </c>
      <c r="H18" s="220">
        <v>513.58333333333348</v>
      </c>
      <c r="I18" s="183">
        <v>363.58333333333337</v>
      </c>
      <c r="J18" s="183">
        <v>2219.9999999999995</v>
      </c>
      <c r="K18" s="178">
        <v>1065.7500000000002</v>
      </c>
      <c r="M18" s="39"/>
      <c r="N18" s="39"/>
    </row>
    <row r="19" spans="1:14">
      <c r="A19" s="219" t="s">
        <v>17</v>
      </c>
      <c r="B19" s="183">
        <v>1662.5833333333305</v>
      </c>
      <c r="C19" s="220">
        <v>81.500000000000014</v>
      </c>
      <c r="D19" s="220">
        <v>520.99999999999989</v>
      </c>
      <c r="E19" s="220">
        <v>271.58333333333331</v>
      </c>
      <c r="F19" s="220">
        <v>68.4166666666667</v>
      </c>
      <c r="G19" s="220">
        <v>550.58333333333348</v>
      </c>
      <c r="H19" s="220">
        <v>169.50000000000003</v>
      </c>
      <c r="I19" s="183">
        <v>149.91666666666669</v>
      </c>
      <c r="J19" s="183">
        <v>1071.5833333333337</v>
      </c>
      <c r="K19" s="178">
        <v>441.08333333333331</v>
      </c>
      <c r="M19" s="39"/>
      <c r="N19" s="39"/>
    </row>
    <row r="20" spans="1:14">
      <c r="A20" s="219" t="s">
        <v>24</v>
      </c>
      <c r="B20" s="183">
        <v>8929.9166666666606</v>
      </c>
      <c r="C20" s="220">
        <v>518.75</v>
      </c>
      <c r="D20" s="220">
        <v>2861.8333333333335</v>
      </c>
      <c r="E20" s="220">
        <v>1465.9999999999995</v>
      </c>
      <c r="F20" s="220">
        <v>444.91666666666657</v>
      </c>
      <c r="G20" s="220">
        <v>2779.8333333333326</v>
      </c>
      <c r="H20" s="220">
        <v>858.58333333333326</v>
      </c>
      <c r="I20" s="183">
        <v>963.66666666666777</v>
      </c>
      <c r="J20" s="183">
        <v>5641.6666666666661</v>
      </c>
      <c r="K20" s="178">
        <v>2324.5833333333339</v>
      </c>
      <c r="M20" s="39"/>
      <c r="N20" s="39"/>
    </row>
    <row r="21" spans="1:14">
      <c r="A21" s="219" t="s">
        <v>28</v>
      </c>
      <c r="B21" s="183">
        <v>4772.4166666666688</v>
      </c>
      <c r="C21" s="220">
        <v>194.08333333333337</v>
      </c>
      <c r="D21" s="220">
        <v>1651.5833333333337</v>
      </c>
      <c r="E21" s="220">
        <v>780.25000000000011</v>
      </c>
      <c r="F21" s="220">
        <v>153.75</v>
      </c>
      <c r="G21" s="220">
        <v>1519.8333333333335</v>
      </c>
      <c r="H21" s="220">
        <v>472.91666666666663</v>
      </c>
      <c r="I21" s="183">
        <v>347.83333333333314</v>
      </c>
      <c r="J21" s="183">
        <v>3171.4166666666665</v>
      </c>
      <c r="K21" s="178">
        <v>1253.1666666666663</v>
      </c>
      <c r="M21" s="39"/>
      <c r="N21" s="39"/>
    </row>
    <row r="22" spans="1:14">
      <c r="A22" s="219" t="s">
        <v>42</v>
      </c>
      <c r="B22" s="183">
        <v>2848.1666666666661</v>
      </c>
      <c r="C22" s="220">
        <v>154.08333333333329</v>
      </c>
      <c r="D22" s="220">
        <v>987.08333333333326</v>
      </c>
      <c r="E22" s="220">
        <v>460.75</v>
      </c>
      <c r="F22" s="220">
        <v>128.74999999999997</v>
      </c>
      <c r="G22" s="220">
        <v>861.33333333333314</v>
      </c>
      <c r="H22" s="220">
        <v>256.16666666666669</v>
      </c>
      <c r="I22" s="183">
        <v>282.83333333333354</v>
      </c>
      <c r="J22" s="183">
        <v>1848.4166666666663</v>
      </c>
      <c r="K22" s="178">
        <v>716.91666666666697</v>
      </c>
      <c r="M22" s="39"/>
      <c r="N22" s="39"/>
    </row>
    <row r="23" spans="1:14">
      <c r="A23" s="219" t="s">
        <v>18</v>
      </c>
      <c r="B23" s="183">
        <v>11159.833333333314</v>
      </c>
      <c r="C23" s="220">
        <v>669.49999999999966</v>
      </c>
      <c r="D23" s="220">
        <v>3515.2500000000005</v>
      </c>
      <c r="E23" s="220">
        <v>1666.4166666666663</v>
      </c>
      <c r="F23" s="220">
        <v>573.83333333333348</v>
      </c>
      <c r="G23" s="220">
        <v>3682.8333333333339</v>
      </c>
      <c r="H23" s="220">
        <v>1052</v>
      </c>
      <c r="I23" s="183">
        <v>1243.3333333333339</v>
      </c>
      <c r="J23" s="183">
        <v>7198.0833333333339</v>
      </c>
      <c r="K23" s="178">
        <v>2718.4166666666674</v>
      </c>
      <c r="M23" s="39"/>
      <c r="N23" s="39"/>
    </row>
    <row r="24" spans="1:14">
      <c r="A24" s="219" t="s">
        <v>19</v>
      </c>
      <c r="B24" s="183">
        <v>4261.2500000000091</v>
      </c>
      <c r="C24" s="220">
        <v>185.91666666666654</v>
      </c>
      <c r="D24" s="220">
        <v>1138.0833333333335</v>
      </c>
      <c r="E24" s="220">
        <v>607.33333333333326</v>
      </c>
      <c r="F24" s="220">
        <v>167.00000000000003</v>
      </c>
      <c r="G24" s="220">
        <v>1432.75</v>
      </c>
      <c r="H24" s="220">
        <v>730.16666666666663</v>
      </c>
      <c r="I24" s="183">
        <v>352.91666666666691</v>
      </c>
      <c r="J24" s="183">
        <v>2570.8333333333326</v>
      </c>
      <c r="K24" s="178">
        <v>1337.5</v>
      </c>
      <c r="M24" s="39"/>
      <c r="N24" s="39"/>
    </row>
    <row r="25" spans="1:14">
      <c r="A25" s="219" t="s">
        <v>20</v>
      </c>
      <c r="B25" s="183">
        <v>1268.4999999999998</v>
      </c>
      <c r="C25" s="220">
        <v>67.000000000000028</v>
      </c>
      <c r="D25" s="220">
        <v>330.91666666666674</v>
      </c>
      <c r="E25" s="220">
        <v>192.33333333333334</v>
      </c>
      <c r="F25" s="220">
        <v>49.666666666666693</v>
      </c>
      <c r="G25" s="220">
        <v>402.33333333333343</v>
      </c>
      <c r="H25" s="220">
        <v>226.25</v>
      </c>
      <c r="I25" s="183">
        <v>116.66666666666669</v>
      </c>
      <c r="J25" s="183">
        <v>733.25000000000011</v>
      </c>
      <c r="K25" s="178">
        <v>418.58333333333343</v>
      </c>
      <c r="M25" s="39"/>
      <c r="N25" s="39"/>
    </row>
    <row r="26" spans="1:14">
      <c r="A26" s="219" t="s">
        <v>40</v>
      </c>
      <c r="B26" s="183">
        <v>2556.9166666666652</v>
      </c>
      <c r="C26" s="220">
        <v>134.75</v>
      </c>
      <c r="D26" s="220">
        <v>656.5</v>
      </c>
      <c r="E26" s="220">
        <v>371.25</v>
      </c>
      <c r="F26" s="220">
        <v>103.66666666666669</v>
      </c>
      <c r="G26" s="220">
        <v>826.91666666666674</v>
      </c>
      <c r="H26" s="220">
        <v>463.83333333333348</v>
      </c>
      <c r="I26" s="183">
        <v>238.4166666666668</v>
      </c>
      <c r="J26" s="183">
        <v>1483.4166666666667</v>
      </c>
      <c r="K26" s="178">
        <v>835.08333333333348</v>
      </c>
      <c r="M26" s="39"/>
      <c r="N26" s="39"/>
    </row>
    <row r="27" spans="1:14">
      <c r="A27" s="219" t="s">
        <v>41</v>
      </c>
      <c r="B27" s="183">
        <v>1436.5000000000011</v>
      </c>
      <c r="C27" s="220">
        <v>71.416666666666686</v>
      </c>
      <c r="D27" s="220">
        <v>331</v>
      </c>
      <c r="E27" s="220">
        <v>253.08333333333331</v>
      </c>
      <c r="F27" s="220">
        <v>61.916666666666671</v>
      </c>
      <c r="G27" s="220">
        <v>479.24999999999989</v>
      </c>
      <c r="H27" s="220">
        <v>239.83333333333334</v>
      </c>
      <c r="I27" s="183">
        <v>133.33333333333331</v>
      </c>
      <c r="J27" s="183">
        <v>810.24999999999966</v>
      </c>
      <c r="K27" s="178">
        <v>492.91666666666663</v>
      </c>
      <c r="M27" s="39"/>
      <c r="N27" s="39"/>
    </row>
    <row r="28" spans="1:14" ht="15" customHeight="1">
      <c r="A28" s="222" t="s">
        <v>21</v>
      </c>
      <c r="B28" s="185">
        <v>88046.916666666657</v>
      </c>
      <c r="C28" s="223">
        <v>4606.416666666667</v>
      </c>
      <c r="D28" s="223">
        <v>27219.083333333332</v>
      </c>
      <c r="E28" s="223">
        <v>13780.999999999998</v>
      </c>
      <c r="F28" s="223">
        <v>3872.7499999999991</v>
      </c>
      <c r="G28" s="223">
        <v>28404.416666666664</v>
      </c>
      <c r="H28" s="223">
        <v>10163.249999999998</v>
      </c>
      <c r="I28" s="185">
        <v>8479.1666666666715</v>
      </c>
      <c r="J28" s="185">
        <v>55623.5</v>
      </c>
      <c r="K28" s="180">
        <v>23944.250000000004</v>
      </c>
      <c r="L28" s="39"/>
      <c r="M28" s="39"/>
      <c r="N28" s="39"/>
    </row>
    <row r="29" spans="1:14" ht="9" customHeight="1">
      <c r="A29" s="79"/>
      <c r="B29" s="75"/>
      <c r="C29" s="37"/>
      <c r="D29" s="37"/>
      <c r="E29" s="37"/>
      <c r="F29" s="37"/>
      <c r="G29" s="37"/>
      <c r="H29" s="37"/>
      <c r="I29" s="37"/>
      <c r="J29" s="37"/>
      <c r="K29" s="37"/>
      <c r="L29" s="39"/>
    </row>
    <row r="30" spans="1:14" s="70" customFormat="1" ht="9">
      <c r="A30" s="95" t="s">
        <v>164</v>
      </c>
      <c r="J30" s="100"/>
    </row>
    <row r="31" spans="1:14" ht="4.5" customHeight="1"/>
    <row r="32" spans="1:14" ht="12" customHeight="1">
      <c r="A32" s="549" t="s">
        <v>60</v>
      </c>
      <c r="B32" s="550" t="s">
        <v>33</v>
      </c>
      <c r="C32" s="547" t="s">
        <v>6</v>
      </c>
      <c r="D32" s="547"/>
      <c r="E32" s="547"/>
      <c r="F32" s="547" t="s">
        <v>7</v>
      </c>
      <c r="G32" s="547"/>
      <c r="H32" s="547"/>
      <c r="I32" s="547" t="s">
        <v>8</v>
      </c>
      <c r="J32" s="547"/>
      <c r="K32" s="548"/>
    </row>
    <row r="33" spans="1:14" ht="12" customHeight="1">
      <c r="A33" s="549"/>
      <c r="B33" s="550"/>
      <c r="C33" s="453" t="s">
        <v>34</v>
      </c>
      <c r="D33" s="453" t="s">
        <v>50</v>
      </c>
      <c r="E33" s="453" t="s">
        <v>51</v>
      </c>
      <c r="F33" s="453" t="s">
        <v>34</v>
      </c>
      <c r="G33" s="453" t="s">
        <v>50</v>
      </c>
      <c r="H33" s="453" t="s">
        <v>51</v>
      </c>
      <c r="I33" s="453" t="s">
        <v>34</v>
      </c>
      <c r="J33" s="453" t="s">
        <v>50</v>
      </c>
      <c r="K33" s="454" t="s">
        <v>51</v>
      </c>
    </row>
    <row r="34" spans="1:14">
      <c r="A34" s="219" t="s">
        <v>9</v>
      </c>
      <c r="B34" s="183">
        <v>9524.24999999998</v>
      </c>
      <c r="C34" s="461">
        <f>C9/B9*100</f>
        <v>6.0984679458575197</v>
      </c>
      <c r="D34" s="461">
        <f>D9/B9*100</f>
        <v>30.921944860050282</v>
      </c>
      <c r="E34" s="461">
        <f>E9/B9*100</f>
        <v>16.115879640566654</v>
      </c>
      <c r="F34" s="461">
        <f>F9/B9*100</f>
        <v>5.0905145637014382</v>
      </c>
      <c r="G34" s="461">
        <f>G9/B9*100</f>
        <v>31.469669527784404</v>
      </c>
      <c r="H34" s="461">
        <f>H9/B9*100</f>
        <v>10.303523462039902</v>
      </c>
      <c r="I34" s="186">
        <f>I9/B9*100</f>
        <v>11.188982509558951</v>
      </c>
      <c r="J34" s="186">
        <f>J9/B9*100</f>
        <v>62.391614387834693</v>
      </c>
      <c r="K34" s="212">
        <f>K9/B9*100</f>
        <v>26.419403102606566</v>
      </c>
      <c r="L34" s="102"/>
      <c r="M34" s="102"/>
      <c r="N34" s="102"/>
    </row>
    <row r="35" spans="1:14">
      <c r="A35" s="219" t="s">
        <v>10</v>
      </c>
      <c r="B35" s="183">
        <v>1442.000000000003</v>
      </c>
      <c r="C35" s="461">
        <f t="shared" ref="C35:C53" si="0">C10/B10*100</f>
        <v>5.5940822931114091</v>
      </c>
      <c r="D35" s="461">
        <f t="shared" ref="D35:D53" si="1">D10/B10*100</f>
        <v>26.017105871474751</v>
      </c>
      <c r="E35" s="461">
        <f t="shared" ref="E35:E53" si="2">E10/B10*100</f>
        <v>15.458853444290307</v>
      </c>
      <c r="F35" s="461">
        <f t="shared" ref="F35:F53" si="3">F10/B10*100</f>
        <v>4.1204345815996231</v>
      </c>
      <c r="G35" s="461">
        <f t="shared" ref="G35:G53" si="4">G10/B10*100</f>
        <v>32.246879334257912</v>
      </c>
      <c r="H35" s="461">
        <f t="shared" ref="H35:H53" si="5">H10/B10*100</f>
        <v>16.562644475265799</v>
      </c>
      <c r="I35" s="186">
        <f t="shared" ref="I35:I53" si="6">I10/B10*100</f>
        <v>9.7145168747110322</v>
      </c>
      <c r="J35" s="186">
        <f t="shared" ref="J35:J53" si="7">J10/B10*100</f>
        <v>58.263985205732659</v>
      </c>
      <c r="K35" s="212">
        <f t="shared" ref="K35:K53" si="8">K10/B10*100</f>
        <v>32.021497919556104</v>
      </c>
    </row>
    <row r="36" spans="1:14">
      <c r="A36" s="219" t="s">
        <v>23</v>
      </c>
      <c r="B36" s="183">
        <v>1667.7499999999982</v>
      </c>
      <c r="C36" s="461">
        <f t="shared" si="0"/>
        <v>6.0060960375755821</v>
      </c>
      <c r="D36" s="461">
        <f t="shared" si="1"/>
        <v>25.12866636686157</v>
      </c>
      <c r="E36" s="461">
        <f t="shared" si="2"/>
        <v>14.730425223604668</v>
      </c>
      <c r="F36" s="461">
        <f t="shared" si="3"/>
        <v>4.3271873282366515</v>
      </c>
      <c r="G36" s="461">
        <f t="shared" si="4"/>
        <v>34.842352470893964</v>
      </c>
      <c r="H36" s="461">
        <f t="shared" si="5"/>
        <v>14.965272572827676</v>
      </c>
      <c r="I36" s="186">
        <f t="shared" si="6"/>
        <v>10.33328336581223</v>
      </c>
      <c r="J36" s="186">
        <f t="shared" si="7"/>
        <v>59.971018837755544</v>
      </c>
      <c r="K36" s="212">
        <f t="shared" si="8"/>
        <v>29.695697796432352</v>
      </c>
    </row>
    <row r="37" spans="1:14">
      <c r="A37" s="219" t="s">
        <v>11</v>
      </c>
      <c r="B37" s="183">
        <v>14647.500000000002</v>
      </c>
      <c r="C37" s="461">
        <f t="shared" si="0"/>
        <v>5.2910052910052858</v>
      </c>
      <c r="D37" s="461">
        <f t="shared" si="1"/>
        <v>32.375832053251408</v>
      </c>
      <c r="E37" s="461">
        <f t="shared" si="2"/>
        <v>17.145701769357675</v>
      </c>
      <c r="F37" s="461">
        <f t="shared" si="3"/>
        <v>4.1821698810946106</v>
      </c>
      <c r="G37" s="461">
        <f t="shared" si="4"/>
        <v>30.628662456619455</v>
      </c>
      <c r="H37" s="461">
        <f t="shared" si="5"/>
        <v>10.376628548671556</v>
      </c>
      <c r="I37" s="186">
        <f t="shared" si="6"/>
        <v>9.4731751720999124</v>
      </c>
      <c r="J37" s="186">
        <f t="shared" si="7"/>
        <v>63.004494509870845</v>
      </c>
      <c r="K37" s="212">
        <f t="shared" si="8"/>
        <v>27.522330318029248</v>
      </c>
    </row>
    <row r="38" spans="1:14">
      <c r="A38" s="219" t="s">
        <v>12</v>
      </c>
      <c r="B38" s="183">
        <v>3032.1666666666592</v>
      </c>
      <c r="C38" s="461">
        <f t="shared" si="0"/>
        <v>4.2323970757983931</v>
      </c>
      <c r="D38" s="461">
        <f t="shared" si="1"/>
        <v>31.720991590172115</v>
      </c>
      <c r="E38" s="461">
        <f t="shared" si="2"/>
        <v>13.832243170450207</v>
      </c>
      <c r="F38" s="461">
        <f t="shared" si="3"/>
        <v>3.4546254053757011</v>
      </c>
      <c r="G38" s="461">
        <f t="shared" si="4"/>
        <v>33.306766338701784</v>
      </c>
      <c r="H38" s="461">
        <f t="shared" si="5"/>
        <v>13.452976419502042</v>
      </c>
      <c r="I38" s="186">
        <f t="shared" si="6"/>
        <v>7.6870224811740968</v>
      </c>
      <c r="J38" s="186">
        <f t="shared" si="7"/>
        <v>65.02775792887391</v>
      </c>
      <c r="K38" s="212">
        <f t="shared" si="8"/>
        <v>27.285219589952252</v>
      </c>
    </row>
    <row r="39" spans="1:14">
      <c r="A39" s="219" t="s">
        <v>13</v>
      </c>
      <c r="B39" s="183">
        <v>2768.2499999999945</v>
      </c>
      <c r="C39" s="461">
        <f t="shared" si="0"/>
        <v>5.5480297420151201</v>
      </c>
      <c r="D39" s="461">
        <f t="shared" si="1"/>
        <v>24.705740690568696</v>
      </c>
      <c r="E39" s="461">
        <f t="shared" si="2"/>
        <v>14.627171197206442</v>
      </c>
      <c r="F39" s="461">
        <f t="shared" si="3"/>
        <v>5.5450194165989455</v>
      </c>
      <c r="G39" s="461">
        <f t="shared" si="4"/>
        <v>35.404437219663535</v>
      </c>
      <c r="H39" s="461">
        <f t="shared" si="5"/>
        <v>14.169601733947468</v>
      </c>
      <c r="I39" s="186">
        <f t="shared" si="6"/>
        <v>11.093049158614079</v>
      </c>
      <c r="J39" s="186">
        <f t="shared" si="7"/>
        <v>60.11017791023221</v>
      </c>
      <c r="K39" s="212">
        <f t="shared" si="8"/>
        <v>28.796772931153914</v>
      </c>
    </row>
    <row r="40" spans="1:14">
      <c r="A40" s="219" t="s">
        <v>14</v>
      </c>
      <c r="B40" s="183">
        <v>4621.5000000000082</v>
      </c>
      <c r="C40" s="461">
        <f t="shared" si="0"/>
        <v>4.2554726099029843</v>
      </c>
      <c r="D40" s="461">
        <f t="shared" si="1"/>
        <v>31.391323163475015</v>
      </c>
      <c r="E40" s="461">
        <f t="shared" si="2"/>
        <v>14.975296620866219</v>
      </c>
      <c r="F40" s="461">
        <f t="shared" si="3"/>
        <v>4.2194092827004148</v>
      </c>
      <c r="G40" s="461">
        <f t="shared" si="4"/>
        <v>33.816581917847678</v>
      </c>
      <c r="H40" s="461">
        <f t="shared" si="5"/>
        <v>11.341916405207526</v>
      </c>
      <c r="I40" s="186">
        <f t="shared" si="6"/>
        <v>8.474881892603392</v>
      </c>
      <c r="J40" s="186">
        <f t="shared" si="7"/>
        <v>65.207905081322679</v>
      </c>
      <c r="K40" s="212">
        <f t="shared" si="8"/>
        <v>26.317213026073734</v>
      </c>
    </row>
    <row r="41" spans="1:14">
      <c r="A41" s="219" t="s">
        <v>15</v>
      </c>
      <c r="B41" s="183">
        <v>1643.2499999999984</v>
      </c>
      <c r="C41" s="461">
        <f t="shared" si="0"/>
        <v>5.2284598610477264</v>
      </c>
      <c r="D41" s="461">
        <f t="shared" si="1"/>
        <v>25.412039150058341</v>
      </c>
      <c r="E41" s="461">
        <f t="shared" si="2"/>
        <v>14.711699376236135</v>
      </c>
      <c r="F41" s="461">
        <f t="shared" si="3"/>
        <v>4.5336984634109276</v>
      </c>
      <c r="G41" s="461">
        <f t="shared" si="4"/>
        <v>35.696536335514004</v>
      </c>
      <c r="H41" s="461">
        <f t="shared" si="5"/>
        <v>14.417566813732963</v>
      </c>
      <c r="I41" s="186">
        <f t="shared" si="6"/>
        <v>9.7621583244586585</v>
      </c>
      <c r="J41" s="186">
        <f t="shared" si="7"/>
        <v>61.108575485572345</v>
      </c>
      <c r="K41" s="212">
        <f t="shared" si="8"/>
        <v>29.129266189969094</v>
      </c>
    </row>
    <row r="42" spans="1:14">
      <c r="A42" s="219" t="s">
        <v>5</v>
      </c>
      <c r="B42" s="183">
        <v>6154.8333333333321</v>
      </c>
      <c r="C42" s="461">
        <f t="shared" si="0"/>
        <v>3.6448319748706983</v>
      </c>
      <c r="D42" s="461">
        <f t="shared" si="1"/>
        <v>37.140187928186521</v>
      </c>
      <c r="E42" s="461">
        <f t="shared" si="2"/>
        <v>14.407376316715858</v>
      </c>
      <c r="F42" s="461">
        <f t="shared" si="3"/>
        <v>3.3212380513959223</v>
      </c>
      <c r="G42" s="461">
        <f t="shared" si="4"/>
        <v>31.258631427875116</v>
      </c>
      <c r="H42" s="461">
        <f t="shared" si="5"/>
        <v>10.227734300955889</v>
      </c>
      <c r="I42" s="186">
        <f t="shared" si="6"/>
        <v>6.9660700262666184</v>
      </c>
      <c r="J42" s="186">
        <f t="shared" si="7"/>
        <v>68.398819356061651</v>
      </c>
      <c r="K42" s="212">
        <f t="shared" si="8"/>
        <v>24.635110617671753</v>
      </c>
    </row>
    <row r="43" spans="1:14">
      <c r="A43" s="219" t="s">
        <v>16</v>
      </c>
      <c r="B43" s="183">
        <v>3649.3333333333348</v>
      </c>
      <c r="C43" s="461">
        <f t="shared" si="0"/>
        <v>5.5877785896967449</v>
      </c>
      <c r="D43" s="461">
        <f t="shared" si="1"/>
        <v>25.874588966021179</v>
      </c>
      <c r="E43" s="461">
        <f t="shared" si="2"/>
        <v>15.13061746437705</v>
      </c>
      <c r="F43" s="461">
        <f t="shared" si="3"/>
        <v>4.3752283522104491</v>
      </c>
      <c r="G43" s="461">
        <f t="shared" si="4"/>
        <v>34.958439897698199</v>
      </c>
      <c r="H43" s="461">
        <f t="shared" si="5"/>
        <v>14.073346729996345</v>
      </c>
      <c r="I43" s="186">
        <f t="shared" si="6"/>
        <v>9.963006941907194</v>
      </c>
      <c r="J43" s="186">
        <f t="shared" si="7"/>
        <v>60.833028863719363</v>
      </c>
      <c r="K43" s="212">
        <f t="shared" si="8"/>
        <v>29.203964194373395</v>
      </c>
    </row>
    <row r="44" spans="1:14">
      <c r="A44" s="219" t="s">
        <v>17</v>
      </c>
      <c r="B44" s="183">
        <v>1662.5833333333305</v>
      </c>
      <c r="C44" s="461">
        <f t="shared" si="0"/>
        <v>4.90200992431458</v>
      </c>
      <c r="D44" s="461">
        <f t="shared" si="1"/>
        <v>31.336775098992575</v>
      </c>
      <c r="E44" s="461">
        <f t="shared" si="2"/>
        <v>16.335020800962386</v>
      </c>
      <c r="F44" s="461">
        <f t="shared" si="3"/>
        <v>4.1150819507794187</v>
      </c>
      <c r="G44" s="461">
        <f t="shared" si="4"/>
        <v>33.116134529597581</v>
      </c>
      <c r="H44" s="461">
        <f t="shared" si="5"/>
        <v>10.194977695353636</v>
      </c>
      <c r="I44" s="186">
        <f t="shared" si="6"/>
        <v>9.0170918750939961</v>
      </c>
      <c r="J44" s="186">
        <f t="shared" si="7"/>
        <v>64.452909628590177</v>
      </c>
      <c r="K44" s="212">
        <f t="shared" si="8"/>
        <v>26.529998496316015</v>
      </c>
    </row>
    <row r="45" spans="1:14">
      <c r="A45" s="219" t="s">
        <v>24</v>
      </c>
      <c r="B45" s="183">
        <v>8929.9166666666606</v>
      </c>
      <c r="C45" s="461">
        <f t="shared" si="0"/>
        <v>5.8091247585363845</v>
      </c>
      <c r="D45" s="461">
        <f t="shared" si="1"/>
        <v>32.04770481247494</v>
      </c>
      <c r="E45" s="461">
        <f t="shared" si="2"/>
        <v>16.41672654653366</v>
      </c>
      <c r="F45" s="461">
        <f t="shared" si="3"/>
        <v>4.9823159977230125</v>
      </c>
      <c r="G45" s="461">
        <f t="shared" si="4"/>
        <v>31.129443163896653</v>
      </c>
      <c r="H45" s="461">
        <f t="shared" si="5"/>
        <v>9.6146847208353989</v>
      </c>
      <c r="I45" s="186">
        <f t="shared" si="6"/>
        <v>10.79144075625941</v>
      </c>
      <c r="J45" s="186">
        <f t="shared" si="7"/>
        <v>63.177147976371593</v>
      </c>
      <c r="K45" s="212">
        <f t="shared" si="8"/>
        <v>26.031411267369077</v>
      </c>
    </row>
    <row r="46" spans="1:14">
      <c r="A46" s="219" t="s">
        <v>28</v>
      </c>
      <c r="B46" s="183">
        <v>4772.4166666666688</v>
      </c>
      <c r="C46" s="461">
        <f t="shared" si="0"/>
        <v>4.0667725994866322</v>
      </c>
      <c r="D46" s="461">
        <f t="shared" si="1"/>
        <v>34.606855366777829</v>
      </c>
      <c r="E46" s="461">
        <f t="shared" si="2"/>
        <v>16.349159230997568</v>
      </c>
      <c r="F46" s="461">
        <f t="shared" si="3"/>
        <v>3.2216382335993283</v>
      </c>
      <c r="G46" s="461">
        <f t="shared" si="4"/>
        <v>31.846199514571573</v>
      </c>
      <c r="H46" s="461">
        <f t="shared" si="5"/>
        <v>9.9093750545670378</v>
      </c>
      <c r="I46" s="186">
        <f t="shared" si="6"/>
        <v>7.2884108330859547</v>
      </c>
      <c r="J46" s="186">
        <f t="shared" si="7"/>
        <v>66.453054881349388</v>
      </c>
      <c r="K46" s="212">
        <f t="shared" si="8"/>
        <v>26.258534285564593</v>
      </c>
    </row>
    <row r="47" spans="1:14">
      <c r="A47" s="219" t="s">
        <v>42</v>
      </c>
      <c r="B47" s="183">
        <v>2848.1666666666661</v>
      </c>
      <c r="C47" s="461">
        <f t="shared" si="0"/>
        <v>5.409912809409561</v>
      </c>
      <c r="D47" s="461">
        <f t="shared" si="1"/>
        <v>34.656796769851958</v>
      </c>
      <c r="E47" s="461">
        <f t="shared" si="2"/>
        <v>16.177072970916967</v>
      </c>
      <c r="F47" s="461">
        <f t="shared" si="3"/>
        <v>4.520451752589385</v>
      </c>
      <c r="G47" s="461">
        <f t="shared" si="4"/>
        <v>30.241675931886007</v>
      </c>
      <c r="H47" s="461">
        <f t="shared" si="5"/>
        <v>8.994089765346132</v>
      </c>
      <c r="I47" s="186">
        <f t="shared" si="6"/>
        <v>9.9303645619989549</v>
      </c>
      <c r="J47" s="186">
        <f t="shared" si="7"/>
        <v>64.898472701737958</v>
      </c>
      <c r="K47" s="212">
        <f t="shared" si="8"/>
        <v>25.17116273626311</v>
      </c>
    </row>
    <row r="48" spans="1:14">
      <c r="A48" s="219" t="s">
        <v>18</v>
      </c>
      <c r="B48" s="183">
        <v>11159.833333333314</v>
      </c>
      <c r="C48" s="461">
        <f t="shared" si="0"/>
        <v>5.9991935363431423</v>
      </c>
      <c r="D48" s="461">
        <f t="shared" si="1"/>
        <v>31.499126331038457</v>
      </c>
      <c r="E48" s="461">
        <f t="shared" si="2"/>
        <v>14.932271987335557</v>
      </c>
      <c r="F48" s="461">
        <f t="shared" si="3"/>
        <v>5.1419525381203526</v>
      </c>
      <c r="G48" s="461">
        <f t="shared" si="4"/>
        <v>33.000791529144763</v>
      </c>
      <c r="H48" s="461">
        <f t="shared" si="5"/>
        <v>9.4266640780179074</v>
      </c>
      <c r="I48" s="186">
        <f t="shared" si="6"/>
        <v>11.141146074463503</v>
      </c>
      <c r="J48" s="186">
        <f t="shared" si="7"/>
        <v>64.499917860183217</v>
      </c>
      <c r="K48" s="212">
        <f t="shared" si="8"/>
        <v>24.358936065353472</v>
      </c>
    </row>
    <row r="49" spans="1:11">
      <c r="A49" s="219" t="s">
        <v>19</v>
      </c>
      <c r="B49" s="183">
        <v>4261.2500000000091</v>
      </c>
      <c r="C49" s="461">
        <f t="shared" si="0"/>
        <v>4.3629607900655012</v>
      </c>
      <c r="D49" s="461">
        <f t="shared" si="1"/>
        <v>26.707734428473596</v>
      </c>
      <c r="E49" s="461">
        <f t="shared" si="2"/>
        <v>14.252468954727648</v>
      </c>
      <c r="F49" s="461">
        <f t="shared" si="3"/>
        <v>3.9190378410090863</v>
      </c>
      <c r="G49" s="461">
        <f t="shared" si="4"/>
        <v>33.622763273687227</v>
      </c>
      <c r="H49" s="461">
        <f t="shared" si="5"/>
        <v>17.135034712036727</v>
      </c>
      <c r="I49" s="186">
        <f t="shared" si="6"/>
        <v>8.2819986310745932</v>
      </c>
      <c r="J49" s="186">
        <f t="shared" si="7"/>
        <v>60.330497702160798</v>
      </c>
      <c r="K49" s="212">
        <f t="shared" si="8"/>
        <v>31.387503666764381</v>
      </c>
    </row>
    <row r="50" spans="1:11">
      <c r="A50" s="219" t="s">
        <v>20</v>
      </c>
      <c r="B50" s="183">
        <v>1268.4999999999998</v>
      </c>
      <c r="C50" s="461">
        <f t="shared" si="0"/>
        <v>5.2818289318092262</v>
      </c>
      <c r="D50" s="461">
        <f t="shared" si="1"/>
        <v>26.087242149520439</v>
      </c>
      <c r="E50" s="461">
        <f t="shared" si="2"/>
        <v>15.16226514255683</v>
      </c>
      <c r="F50" s="461">
        <f t="shared" si="3"/>
        <v>3.9153856260675366</v>
      </c>
      <c r="G50" s="461">
        <f t="shared" si="4"/>
        <v>31.717251346735004</v>
      </c>
      <c r="H50" s="461">
        <f t="shared" si="5"/>
        <v>17.836026803311</v>
      </c>
      <c r="I50" s="186">
        <f t="shared" si="6"/>
        <v>9.1972145578767606</v>
      </c>
      <c r="J50" s="186">
        <f t="shared" si="7"/>
        <v>57.804493496255439</v>
      </c>
      <c r="K50" s="212">
        <f t="shared" si="8"/>
        <v>32.998291945867834</v>
      </c>
    </row>
    <row r="51" spans="1:11">
      <c r="A51" s="219" t="s">
        <v>40</v>
      </c>
      <c r="B51" s="183">
        <v>2556.9166666666652</v>
      </c>
      <c r="C51" s="461">
        <f t="shared" si="0"/>
        <v>5.2700192288889642</v>
      </c>
      <c r="D51" s="461">
        <f t="shared" si="1"/>
        <v>25.675455463937702</v>
      </c>
      <c r="E51" s="461">
        <f t="shared" si="2"/>
        <v>14.519440732653269</v>
      </c>
      <c r="F51" s="461">
        <f t="shared" si="3"/>
        <v>4.0543623504872439</v>
      </c>
      <c r="G51" s="461">
        <f t="shared" si="4"/>
        <v>32.340383925952501</v>
      </c>
      <c r="H51" s="461">
        <f t="shared" si="5"/>
        <v>18.140338298080387</v>
      </c>
      <c r="I51" s="186">
        <f t="shared" si="6"/>
        <v>9.3243815793762117</v>
      </c>
      <c r="J51" s="186">
        <f t="shared" si="7"/>
        <v>58.015839389890203</v>
      </c>
      <c r="K51" s="212">
        <f t="shared" si="8"/>
        <v>32.659779030733652</v>
      </c>
    </row>
    <row r="52" spans="1:11">
      <c r="A52" s="219" t="s">
        <v>41</v>
      </c>
      <c r="B52" s="183">
        <v>1436.5000000000011</v>
      </c>
      <c r="C52" s="461">
        <f t="shared" si="0"/>
        <v>4.971574428588001</v>
      </c>
      <c r="D52" s="461">
        <f t="shared" si="1"/>
        <v>23.04211625478592</v>
      </c>
      <c r="E52" s="461">
        <f t="shared" si="2"/>
        <v>17.618053138415114</v>
      </c>
      <c r="F52" s="461">
        <f t="shared" si="3"/>
        <v>4.3102448079823619</v>
      </c>
      <c r="G52" s="461">
        <f t="shared" si="4"/>
        <v>33.362339018447578</v>
      </c>
      <c r="H52" s="461">
        <f t="shared" si="5"/>
        <v>16.695672351780935</v>
      </c>
      <c r="I52" s="186">
        <f t="shared" si="6"/>
        <v>9.2818192365703585</v>
      </c>
      <c r="J52" s="186">
        <f t="shared" si="7"/>
        <v>56.404455273233488</v>
      </c>
      <c r="K52" s="212">
        <f t="shared" si="8"/>
        <v>34.313725490196049</v>
      </c>
    </row>
    <row r="53" spans="1:11" ht="15" customHeight="1">
      <c r="A53" s="222" t="s">
        <v>21</v>
      </c>
      <c r="B53" s="185">
        <v>88046.916666666657</v>
      </c>
      <c r="C53" s="462">
        <f t="shared" si="0"/>
        <v>5.2317751047500254</v>
      </c>
      <c r="D53" s="462">
        <f t="shared" si="1"/>
        <v>30.914294746266908</v>
      </c>
      <c r="E53" s="462">
        <f t="shared" si="2"/>
        <v>15.651882566396894</v>
      </c>
      <c r="F53" s="462">
        <f t="shared" si="3"/>
        <v>4.398507235252417</v>
      </c>
      <c r="G53" s="462">
        <f t="shared" si="4"/>
        <v>32.260546697168081</v>
      </c>
      <c r="H53" s="462">
        <f t="shared" si="5"/>
        <v>11.542993650165679</v>
      </c>
      <c r="I53" s="187">
        <f t="shared" si="6"/>
        <v>9.6302823400024486</v>
      </c>
      <c r="J53" s="187">
        <f t="shared" si="7"/>
        <v>63.174841443434993</v>
      </c>
      <c r="K53" s="213">
        <f t="shared" si="8"/>
        <v>27.19487621656258</v>
      </c>
    </row>
    <row r="54" spans="1:11" ht="9" customHeight="1">
      <c r="A54" s="79"/>
      <c r="B54" s="75"/>
      <c r="C54" s="38"/>
      <c r="D54" s="38"/>
      <c r="E54" s="38"/>
      <c r="F54" s="38"/>
      <c r="G54" s="38"/>
      <c r="H54" s="38"/>
      <c r="I54" s="38"/>
      <c r="J54" s="38"/>
      <c r="K54" s="38"/>
    </row>
    <row r="55" spans="1:11" s="70" customFormat="1" ht="9">
      <c r="A55" s="95" t="s">
        <v>159</v>
      </c>
      <c r="J55" s="100"/>
    </row>
    <row r="56" spans="1:11">
      <c r="B56" s="39"/>
      <c r="E56" s="39"/>
    </row>
  </sheetData>
  <mergeCells count="10">
    <mergeCell ref="I7:K7"/>
    <mergeCell ref="C32:E32"/>
    <mergeCell ref="F32:H32"/>
    <mergeCell ref="I32:K32"/>
    <mergeCell ref="A32:A33"/>
    <mergeCell ref="A7:A8"/>
    <mergeCell ref="B7:B8"/>
    <mergeCell ref="B32:B33"/>
    <mergeCell ref="C7:E7"/>
    <mergeCell ref="F7:H7"/>
  </mergeCells>
  <phoneticPr fontId="6" type="noConversion"/>
  <hyperlinks>
    <hyperlink ref="K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topLeftCell="A9" zoomScaleNormal="100" zoomScaleSheetLayoutView="80" workbookViewId="0">
      <selection activeCell="B3" sqref="B3:H6"/>
    </sheetView>
  </sheetViews>
  <sheetFormatPr baseColWidth="10" defaultColWidth="11.42578125" defaultRowHeight="11.25"/>
  <cols>
    <col min="1" max="1" width="18.7109375" style="32" customWidth="1"/>
    <col min="2" max="2" width="7.7109375" style="32" customWidth="1"/>
    <col min="3" max="14" width="8.7109375" style="32" customWidth="1"/>
    <col min="15" max="15" width="5.7109375" style="32" customWidth="1"/>
    <col min="16" max="16" width="6" style="32" customWidth="1"/>
    <col min="17" max="17" width="6.85546875" style="32" customWidth="1"/>
    <col min="18" max="18" width="6.5703125" style="32" customWidth="1"/>
    <col min="19" max="26" width="5.7109375" style="32" customWidth="1"/>
    <col min="27" max="16384" width="11.42578125" style="32"/>
  </cols>
  <sheetData>
    <row r="1" spans="1:22" ht="23.25">
      <c r="A1" s="71" t="s">
        <v>109</v>
      </c>
      <c r="N1" s="69" t="s">
        <v>107</v>
      </c>
    </row>
    <row r="2" spans="1:22" s="81" customFormat="1" ht="3" customHeight="1">
      <c r="A2" s="80"/>
    </row>
    <row r="3" spans="1:22" s="81" customFormat="1" ht="15.75" customHeight="1">
      <c r="A3" s="82" t="s">
        <v>113</v>
      </c>
    </row>
    <row r="4" spans="1:22" s="81" customFormat="1" ht="4.5" customHeight="1">
      <c r="A4" s="82"/>
      <c r="O4" s="455"/>
      <c r="P4" s="455"/>
    </row>
    <row r="5" spans="1:22" ht="19.5" customHeight="1">
      <c r="A5" s="101" t="s">
        <v>178</v>
      </c>
      <c r="B5" s="68"/>
      <c r="C5" s="68"/>
      <c r="D5" s="68"/>
      <c r="E5" s="68"/>
      <c r="F5" s="68"/>
      <c r="G5" s="68"/>
      <c r="H5" s="68"/>
      <c r="I5" s="68"/>
      <c r="J5" s="68"/>
      <c r="K5" s="68"/>
      <c r="L5" s="68"/>
      <c r="M5" s="68"/>
      <c r="N5" s="68"/>
    </row>
    <row r="6" spans="1:22" ht="4.5" customHeight="1"/>
    <row r="7" spans="1:22" ht="12.75" customHeight="1">
      <c r="A7" s="516" t="s">
        <v>59</v>
      </c>
      <c r="B7" s="531" t="s">
        <v>33</v>
      </c>
      <c r="C7" s="552" t="s">
        <v>6</v>
      </c>
      <c r="D7" s="551"/>
      <c r="E7" s="551"/>
      <c r="F7" s="551"/>
      <c r="G7" s="551" t="s">
        <v>7</v>
      </c>
      <c r="H7" s="551"/>
      <c r="I7" s="551"/>
      <c r="J7" s="551"/>
      <c r="K7" s="551" t="s">
        <v>8</v>
      </c>
      <c r="L7" s="551"/>
      <c r="M7" s="551"/>
      <c r="N7" s="535"/>
    </row>
    <row r="8" spans="1:22" s="104" customFormat="1" ht="60" customHeight="1">
      <c r="A8" s="517"/>
      <c r="B8" s="532"/>
      <c r="C8" s="225" t="s">
        <v>61</v>
      </c>
      <c r="D8" s="355" t="s">
        <v>62</v>
      </c>
      <c r="E8" s="355" t="s">
        <v>63</v>
      </c>
      <c r="F8" s="355" t="s">
        <v>158</v>
      </c>
      <c r="G8" s="355" t="s">
        <v>61</v>
      </c>
      <c r="H8" s="355" t="s">
        <v>62</v>
      </c>
      <c r="I8" s="355" t="s">
        <v>63</v>
      </c>
      <c r="J8" s="447" t="s">
        <v>158</v>
      </c>
      <c r="K8" s="355" t="s">
        <v>61</v>
      </c>
      <c r="L8" s="355" t="s">
        <v>62</v>
      </c>
      <c r="M8" s="355" t="s">
        <v>63</v>
      </c>
      <c r="N8" s="463" t="s">
        <v>158</v>
      </c>
    </row>
    <row r="9" spans="1:22" ht="12" customHeight="1">
      <c r="A9" s="177" t="s">
        <v>9</v>
      </c>
      <c r="B9" s="183">
        <v>9524.24999999998</v>
      </c>
      <c r="C9" s="183">
        <v>1367.416666666667</v>
      </c>
      <c r="D9" s="183">
        <v>1012.0000000000001</v>
      </c>
      <c r="E9" s="183">
        <v>378.91666666666669</v>
      </c>
      <c r="F9" s="183">
        <v>2302.4999999999991</v>
      </c>
      <c r="G9" s="183">
        <v>1017.0833333333328</v>
      </c>
      <c r="H9" s="183">
        <v>1028.4166666666663</v>
      </c>
      <c r="I9" s="183">
        <v>440.1666666666664</v>
      </c>
      <c r="J9" s="183">
        <v>1977.7500000000016</v>
      </c>
      <c r="K9" s="183">
        <v>2384.4999999999991</v>
      </c>
      <c r="L9" s="183">
        <v>2040.4166666666652</v>
      </c>
      <c r="M9" s="183">
        <v>819.08333333333303</v>
      </c>
      <c r="N9" s="178">
        <v>4280.2499999999991</v>
      </c>
      <c r="O9" s="41"/>
      <c r="P9" s="41"/>
      <c r="Q9" s="41"/>
      <c r="R9" s="41"/>
      <c r="S9" s="41"/>
      <c r="T9" s="41"/>
      <c r="U9" s="41"/>
      <c r="V9" s="41"/>
    </row>
    <row r="10" spans="1:22" ht="12" customHeight="1">
      <c r="A10" s="177" t="s">
        <v>10</v>
      </c>
      <c r="B10" s="183">
        <v>1442.000000000003</v>
      </c>
      <c r="C10" s="183">
        <v>150.5</v>
      </c>
      <c r="D10" s="183">
        <v>176.41666666666657</v>
      </c>
      <c r="E10" s="183">
        <v>160.24999999999997</v>
      </c>
      <c r="F10" s="183">
        <v>191.58333333333334</v>
      </c>
      <c r="G10" s="183">
        <v>135.33333333333329</v>
      </c>
      <c r="H10" s="183">
        <v>170.00000000000009</v>
      </c>
      <c r="I10" s="183">
        <v>210.6666666666666</v>
      </c>
      <c r="J10" s="183">
        <v>247.25000000000014</v>
      </c>
      <c r="K10" s="183">
        <v>285.83333333333326</v>
      </c>
      <c r="L10" s="183">
        <v>346.41666666666686</v>
      </c>
      <c r="M10" s="183">
        <v>370.91666666666663</v>
      </c>
      <c r="N10" s="178">
        <v>438.83333333333337</v>
      </c>
      <c r="O10" s="41"/>
      <c r="P10" s="41"/>
      <c r="Q10" s="41"/>
      <c r="R10" s="41"/>
      <c r="S10" s="41"/>
      <c r="T10" s="41"/>
      <c r="U10" s="41"/>
      <c r="V10" s="41"/>
    </row>
    <row r="11" spans="1:22" ht="12" customHeight="1">
      <c r="A11" s="177" t="s">
        <v>23</v>
      </c>
      <c r="B11" s="183">
        <v>1667.7499999999982</v>
      </c>
      <c r="C11" s="183">
        <v>213.83333333333334</v>
      </c>
      <c r="D11" s="183">
        <v>203.41666666666663</v>
      </c>
      <c r="E11" s="183">
        <v>87.333333333333343</v>
      </c>
      <c r="F11" s="183">
        <v>260.33333333333337</v>
      </c>
      <c r="G11" s="183">
        <v>210.16666666666663</v>
      </c>
      <c r="H11" s="183">
        <v>241.58333333333326</v>
      </c>
      <c r="I11" s="183">
        <v>113.33333333333333</v>
      </c>
      <c r="J11" s="183">
        <v>337.75000000000006</v>
      </c>
      <c r="K11" s="183">
        <v>424.00000000000006</v>
      </c>
      <c r="L11" s="183">
        <v>445.00000000000006</v>
      </c>
      <c r="M11" s="183">
        <v>200.66666666666669</v>
      </c>
      <c r="N11" s="178">
        <v>598.08333333333405</v>
      </c>
      <c r="O11" s="41"/>
      <c r="P11" s="41"/>
      <c r="Q11" s="41"/>
      <c r="R11" s="41"/>
      <c r="S11" s="41"/>
      <c r="T11" s="41"/>
      <c r="U11" s="41"/>
      <c r="V11" s="41"/>
    </row>
    <row r="12" spans="1:22" ht="12" customHeight="1">
      <c r="A12" s="177" t="s">
        <v>11</v>
      </c>
      <c r="B12" s="183">
        <v>14647.500000000002</v>
      </c>
      <c r="C12" s="183">
        <v>1988.1666666666665</v>
      </c>
      <c r="D12" s="183">
        <v>1530.9166666666672</v>
      </c>
      <c r="E12" s="183">
        <v>889.83333333333348</v>
      </c>
      <c r="F12" s="183">
        <v>3619.7499999999991</v>
      </c>
      <c r="G12" s="183">
        <v>1248.8333333333335</v>
      </c>
      <c r="H12" s="183">
        <v>1381.1666666666667</v>
      </c>
      <c r="I12" s="183">
        <v>904.33333333333326</v>
      </c>
      <c r="J12" s="183">
        <v>3084.5</v>
      </c>
      <c r="K12" s="183">
        <v>3237</v>
      </c>
      <c r="L12" s="183">
        <v>2912.0833333333298</v>
      </c>
      <c r="M12" s="183">
        <v>1794.166666666667</v>
      </c>
      <c r="N12" s="178">
        <v>6704.25</v>
      </c>
      <c r="O12" s="41"/>
      <c r="P12" s="41"/>
      <c r="Q12" s="41"/>
      <c r="R12" s="41"/>
      <c r="S12" s="41"/>
      <c r="T12" s="41"/>
      <c r="U12" s="41"/>
      <c r="V12" s="41"/>
    </row>
    <row r="13" spans="1:22" ht="12" customHeight="1">
      <c r="A13" s="177" t="s">
        <v>12</v>
      </c>
      <c r="B13" s="183">
        <v>3032.1666666666592</v>
      </c>
      <c r="C13" s="183">
        <v>307.25000000000006</v>
      </c>
      <c r="D13" s="183">
        <v>307.16666666666657</v>
      </c>
      <c r="E13" s="183">
        <v>304.58333333333337</v>
      </c>
      <c r="F13" s="183">
        <v>590.5833333333336</v>
      </c>
      <c r="G13" s="183">
        <v>215.08333333333331</v>
      </c>
      <c r="H13" s="183">
        <v>249.91666666666669</v>
      </c>
      <c r="I13" s="183">
        <v>360.66666666666663</v>
      </c>
      <c r="J13" s="183">
        <v>696.9166666666672</v>
      </c>
      <c r="K13" s="183">
        <v>522.33333333333303</v>
      </c>
      <c r="L13" s="183">
        <v>557.08333333333337</v>
      </c>
      <c r="M13" s="183">
        <v>665.25</v>
      </c>
      <c r="N13" s="178">
        <v>1287.5000000000025</v>
      </c>
      <c r="O13" s="41"/>
      <c r="P13" s="41"/>
      <c r="Q13" s="41"/>
      <c r="R13" s="41"/>
      <c r="S13" s="41"/>
      <c r="T13" s="41"/>
      <c r="U13" s="41"/>
      <c r="V13" s="41"/>
    </row>
    <row r="14" spans="1:22" ht="12" customHeight="1">
      <c r="A14" s="177" t="s">
        <v>13</v>
      </c>
      <c r="B14" s="183">
        <v>2768.2499999999945</v>
      </c>
      <c r="C14" s="183">
        <v>333.33333333333337</v>
      </c>
      <c r="D14" s="183">
        <v>320.41666666666657</v>
      </c>
      <c r="E14" s="183">
        <v>115.5</v>
      </c>
      <c r="F14" s="183">
        <v>473.16666666666663</v>
      </c>
      <c r="G14" s="183">
        <v>332.33333333333331</v>
      </c>
      <c r="H14" s="183">
        <v>394.58333333333326</v>
      </c>
      <c r="I14" s="183">
        <v>187.66666666666663</v>
      </c>
      <c r="J14" s="183">
        <v>611.25000000000034</v>
      </c>
      <c r="K14" s="183">
        <v>665.66666666666674</v>
      </c>
      <c r="L14" s="183">
        <v>715</v>
      </c>
      <c r="M14" s="183">
        <v>303.16666666666669</v>
      </c>
      <c r="N14" s="178">
        <v>1084.4166666666681</v>
      </c>
      <c r="O14" s="41"/>
      <c r="P14" s="41"/>
      <c r="Q14" s="41"/>
      <c r="R14" s="41"/>
      <c r="S14" s="41"/>
      <c r="T14" s="41"/>
      <c r="U14" s="41"/>
      <c r="V14" s="41"/>
    </row>
    <row r="15" spans="1:22" ht="12" customHeight="1">
      <c r="A15" s="177" t="s">
        <v>14</v>
      </c>
      <c r="B15" s="183">
        <v>4621.5000000000082</v>
      </c>
      <c r="C15" s="183">
        <v>569.91666666666674</v>
      </c>
      <c r="D15" s="183">
        <v>486.83333333333337</v>
      </c>
      <c r="E15" s="183">
        <v>448.58333333333314</v>
      </c>
      <c r="F15" s="183">
        <v>834.16666666666742</v>
      </c>
      <c r="G15" s="183">
        <v>393.50000000000006</v>
      </c>
      <c r="H15" s="183">
        <v>450.33333333333331</v>
      </c>
      <c r="I15" s="183">
        <v>574.25</v>
      </c>
      <c r="J15" s="183">
        <v>863.91666666666652</v>
      </c>
      <c r="K15" s="183">
        <v>963.41666666666674</v>
      </c>
      <c r="L15" s="183">
        <v>937.16666666666663</v>
      </c>
      <c r="M15" s="183">
        <v>1022.8333333333328</v>
      </c>
      <c r="N15" s="178">
        <v>1698.0833333333344</v>
      </c>
      <c r="O15" s="41"/>
      <c r="P15" s="41"/>
      <c r="Q15" s="41"/>
      <c r="R15" s="41"/>
      <c r="S15" s="41"/>
      <c r="T15" s="41"/>
      <c r="U15" s="41"/>
      <c r="V15" s="41"/>
    </row>
    <row r="16" spans="1:22" ht="12" customHeight="1">
      <c r="A16" s="177" t="s">
        <v>15</v>
      </c>
      <c r="B16" s="183">
        <v>1643.2499999999984</v>
      </c>
      <c r="C16" s="183">
        <v>215.33333333333343</v>
      </c>
      <c r="D16" s="183">
        <v>179.25000000000006</v>
      </c>
      <c r="E16" s="183">
        <v>80.25</v>
      </c>
      <c r="F16" s="183">
        <v>270.41666666666686</v>
      </c>
      <c r="G16" s="183">
        <v>198.33333333333334</v>
      </c>
      <c r="H16" s="183">
        <v>227.83333333333337</v>
      </c>
      <c r="I16" s="183">
        <v>119.41666666666669</v>
      </c>
      <c r="J16" s="183">
        <v>352.41666666666686</v>
      </c>
      <c r="K16" s="183">
        <v>413.66666666666669</v>
      </c>
      <c r="L16" s="183">
        <v>407.08333333333331</v>
      </c>
      <c r="M16" s="183">
        <v>199.66666666666663</v>
      </c>
      <c r="N16" s="178">
        <v>622.83333333333371</v>
      </c>
      <c r="O16" s="41"/>
      <c r="P16" s="41"/>
      <c r="Q16" s="41"/>
      <c r="R16" s="41"/>
      <c r="S16" s="41"/>
      <c r="T16" s="41"/>
      <c r="U16" s="41"/>
      <c r="V16" s="41"/>
    </row>
    <row r="17" spans="1:22" ht="12" customHeight="1">
      <c r="A17" s="177" t="s">
        <v>5</v>
      </c>
      <c r="B17" s="183">
        <v>6154.8333333333321</v>
      </c>
      <c r="C17" s="183">
        <v>674.49999999999977</v>
      </c>
      <c r="D17" s="183">
        <v>657.25000000000023</v>
      </c>
      <c r="E17" s="183">
        <v>765.91666666666686</v>
      </c>
      <c r="F17" s="183">
        <v>1299.3333333333317</v>
      </c>
      <c r="G17" s="183">
        <v>337.33333333333326</v>
      </c>
      <c r="H17" s="183">
        <v>521.58333333333337</v>
      </c>
      <c r="I17" s="183">
        <v>837.16666666666652</v>
      </c>
      <c r="J17" s="183">
        <v>1061.75</v>
      </c>
      <c r="K17" s="183">
        <v>1011.8333333333335</v>
      </c>
      <c r="L17" s="183">
        <v>1178.8333333333335</v>
      </c>
      <c r="M17" s="183">
        <v>1603.083333333333</v>
      </c>
      <c r="N17" s="178">
        <v>2361.0833333333362</v>
      </c>
      <c r="O17" s="41"/>
      <c r="P17" s="41"/>
      <c r="Q17" s="41"/>
      <c r="R17" s="41"/>
      <c r="S17" s="41"/>
      <c r="T17" s="41"/>
      <c r="U17" s="41"/>
      <c r="V17" s="41"/>
    </row>
    <row r="18" spans="1:22" ht="12" customHeight="1">
      <c r="A18" s="177" t="s">
        <v>16</v>
      </c>
      <c r="B18" s="183">
        <v>3649.3333333333348</v>
      </c>
      <c r="C18" s="183">
        <v>449.16666666666663</v>
      </c>
      <c r="D18" s="183">
        <v>391.83333333333343</v>
      </c>
      <c r="E18" s="183">
        <v>205.66666666666669</v>
      </c>
      <c r="F18" s="183">
        <v>653.66666666666652</v>
      </c>
      <c r="G18" s="183">
        <v>416.91666666666663</v>
      </c>
      <c r="H18" s="183">
        <v>465.91666666666657</v>
      </c>
      <c r="I18" s="183">
        <v>251.66666666666674</v>
      </c>
      <c r="J18" s="183">
        <v>814.50000000000045</v>
      </c>
      <c r="K18" s="183">
        <v>866.08333333333314</v>
      </c>
      <c r="L18" s="183">
        <v>857.75000000000011</v>
      </c>
      <c r="M18" s="183">
        <v>457.33333333333337</v>
      </c>
      <c r="N18" s="178">
        <v>1468.1666666666677</v>
      </c>
      <c r="O18" s="41"/>
      <c r="P18" s="41"/>
      <c r="Q18" s="41"/>
      <c r="R18" s="41"/>
      <c r="S18" s="41"/>
      <c r="T18" s="41"/>
      <c r="U18" s="41"/>
      <c r="V18" s="41"/>
    </row>
    <row r="19" spans="1:22" ht="12" customHeight="1">
      <c r="A19" s="177" t="s">
        <v>17</v>
      </c>
      <c r="B19" s="183">
        <v>1662.5833333333305</v>
      </c>
      <c r="C19" s="183">
        <v>210.25</v>
      </c>
      <c r="D19" s="183">
        <v>186.66666666666671</v>
      </c>
      <c r="E19" s="183">
        <v>91.583333333333343</v>
      </c>
      <c r="F19" s="183">
        <v>385.5833333333332</v>
      </c>
      <c r="G19" s="183">
        <v>151.66666666666666</v>
      </c>
      <c r="H19" s="183">
        <v>190.91666666666663</v>
      </c>
      <c r="I19" s="183">
        <v>92.5</v>
      </c>
      <c r="J19" s="183">
        <v>353.41666666666657</v>
      </c>
      <c r="K19" s="183">
        <v>361.91666666666669</v>
      </c>
      <c r="L19" s="183">
        <v>377.58333333333331</v>
      </c>
      <c r="M19" s="183">
        <v>184.08333333333329</v>
      </c>
      <c r="N19" s="178">
        <v>739.00000000000034</v>
      </c>
      <c r="O19" s="41"/>
      <c r="P19" s="41"/>
      <c r="Q19" s="41"/>
      <c r="R19" s="41"/>
      <c r="S19" s="41"/>
      <c r="T19" s="41"/>
      <c r="U19" s="41"/>
      <c r="V19" s="41"/>
    </row>
    <row r="20" spans="1:22" ht="12" customHeight="1">
      <c r="A20" s="177" t="s">
        <v>24</v>
      </c>
      <c r="B20" s="183">
        <v>8929.9166666666606</v>
      </c>
      <c r="C20" s="183">
        <v>1328.666666666667</v>
      </c>
      <c r="D20" s="183">
        <v>913.50000000000023</v>
      </c>
      <c r="E20" s="183">
        <v>326.16666666666674</v>
      </c>
      <c r="F20" s="183">
        <v>2278.2500000000018</v>
      </c>
      <c r="G20" s="183">
        <v>896.91666666666652</v>
      </c>
      <c r="H20" s="183">
        <v>987.49999999999977</v>
      </c>
      <c r="I20" s="183">
        <v>394.66666666666674</v>
      </c>
      <c r="J20" s="183">
        <v>1804.2500000000007</v>
      </c>
      <c r="K20" s="183">
        <v>2225.583333333333</v>
      </c>
      <c r="L20" s="183">
        <v>1900.9999999999991</v>
      </c>
      <c r="M20" s="183">
        <v>720.83333333333269</v>
      </c>
      <c r="N20" s="178">
        <v>4082.5000000000027</v>
      </c>
      <c r="O20" s="41"/>
      <c r="P20" s="41"/>
      <c r="Q20" s="41"/>
      <c r="R20" s="41"/>
      <c r="S20" s="41"/>
      <c r="T20" s="41"/>
      <c r="U20" s="41"/>
      <c r="V20" s="41"/>
    </row>
    <row r="21" spans="1:22" ht="12" customHeight="1">
      <c r="A21" s="177" t="s">
        <v>28</v>
      </c>
      <c r="B21" s="183">
        <v>4772.4166666666688</v>
      </c>
      <c r="C21" s="183">
        <v>590.16666666666674</v>
      </c>
      <c r="D21" s="183">
        <v>430.91666666666674</v>
      </c>
      <c r="E21" s="183">
        <v>491.49999999999994</v>
      </c>
      <c r="F21" s="183">
        <v>1113.333333333333</v>
      </c>
      <c r="G21" s="183">
        <v>277.91666666666663</v>
      </c>
      <c r="H21" s="183">
        <v>366.75</v>
      </c>
      <c r="I21" s="183">
        <v>599.83333333333348</v>
      </c>
      <c r="J21" s="183">
        <v>901.99999999999989</v>
      </c>
      <c r="K21" s="183">
        <v>868.08333333333292</v>
      </c>
      <c r="L21" s="183">
        <v>797.66666666666629</v>
      </c>
      <c r="M21" s="183">
        <v>1091.3333333333335</v>
      </c>
      <c r="N21" s="178">
        <v>2015.333333333331</v>
      </c>
      <c r="O21" s="41"/>
      <c r="P21" s="41"/>
      <c r="Q21" s="41"/>
      <c r="R21" s="41"/>
      <c r="S21" s="41"/>
      <c r="T21" s="41"/>
      <c r="U21" s="41"/>
      <c r="V21" s="41"/>
    </row>
    <row r="22" spans="1:22" ht="12" customHeight="1">
      <c r="A22" s="177" t="s">
        <v>42</v>
      </c>
      <c r="B22" s="183">
        <v>2848.1666666666661</v>
      </c>
      <c r="C22" s="183">
        <v>380</v>
      </c>
      <c r="D22" s="183">
        <v>246.83333333333337</v>
      </c>
      <c r="E22" s="183">
        <v>125.08333333333334</v>
      </c>
      <c r="F22" s="183">
        <v>850</v>
      </c>
      <c r="G22" s="183">
        <v>198.91666666666671</v>
      </c>
      <c r="H22" s="183">
        <v>202.8333333333334</v>
      </c>
      <c r="I22" s="183">
        <v>137.91666666666666</v>
      </c>
      <c r="J22" s="183">
        <v>706.58333333333292</v>
      </c>
      <c r="K22" s="183">
        <v>578.91666666666663</v>
      </c>
      <c r="L22" s="183">
        <v>449.66666666666652</v>
      </c>
      <c r="M22" s="183">
        <v>263</v>
      </c>
      <c r="N22" s="178">
        <v>1556.5833333333333</v>
      </c>
      <c r="O22" s="41"/>
      <c r="P22" s="41"/>
      <c r="Q22" s="41"/>
      <c r="R22" s="41"/>
      <c r="S22" s="41"/>
      <c r="T22" s="41"/>
      <c r="U22" s="41"/>
      <c r="V22" s="41"/>
    </row>
    <row r="23" spans="1:22" ht="12" customHeight="1">
      <c r="A23" s="177" t="s">
        <v>18</v>
      </c>
      <c r="B23" s="183">
        <v>11159.833333333314</v>
      </c>
      <c r="C23" s="183">
        <v>1482.6666666666674</v>
      </c>
      <c r="D23" s="183">
        <v>1110.6666666666667</v>
      </c>
      <c r="E23" s="183">
        <v>642.41666666666652</v>
      </c>
      <c r="F23" s="183">
        <v>2615.4166666666656</v>
      </c>
      <c r="G23" s="183">
        <v>1015.7499999999999</v>
      </c>
      <c r="H23" s="183">
        <v>1042.4999999999998</v>
      </c>
      <c r="I23" s="183">
        <v>760.49999999999989</v>
      </c>
      <c r="J23" s="183">
        <v>2489.9166666666661</v>
      </c>
      <c r="K23" s="183">
        <v>2498.4166666666674</v>
      </c>
      <c r="L23" s="183">
        <v>2153.1666666666652</v>
      </c>
      <c r="M23" s="183">
        <v>1402.9166666666665</v>
      </c>
      <c r="N23" s="178">
        <v>5105.3333333333358</v>
      </c>
      <c r="O23" s="41"/>
      <c r="P23" s="41"/>
      <c r="Q23" s="41"/>
      <c r="R23" s="41"/>
      <c r="S23" s="41"/>
      <c r="T23" s="41"/>
      <c r="U23" s="41"/>
      <c r="V23" s="41"/>
    </row>
    <row r="24" spans="1:22" ht="12" customHeight="1">
      <c r="A24" s="177" t="s">
        <v>19</v>
      </c>
      <c r="B24" s="183">
        <v>4261.2500000000091</v>
      </c>
      <c r="C24" s="183">
        <v>421.75000000000011</v>
      </c>
      <c r="D24" s="183">
        <v>498.58333333333326</v>
      </c>
      <c r="E24" s="183">
        <v>468.24999999999989</v>
      </c>
      <c r="F24" s="183">
        <v>542.74999999999989</v>
      </c>
      <c r="G24" s="183">
        <v>364.83333333333337</v>
      </c>
      <c r="H24" s="183">
        <v>494.66666666666663</v>
      </c>
      <c r="I24" s="183">
        <v>705.00000000000011</v>
      </c>
      <c r="J24" s="183">
        <v>765.41666666666708</v>
      </c>
      <c r="K24" s="183">
        <v>786.58333333333348</v>
      </c>
      <c r="L24" s="183">
        <v>993.25000000000023</v>
      </c>
      <c r="M24" s="183">
        <v>1173.25</v>
      </c>
      <c r="N24" s="178">
        <v>1308.1666666666681</v>
      </c>
      <c r="O24" s="41"/>
      <c r="P24" s="41"/>
      <c r="Q24" s="41"/>
      <c r="R24" s="41"/>
      <c r="S24" s="41"/>
      <c r="T24" s="41"/>
      <c r="U24" s="41"/>
      <c r="V24" s="41"/>
    </row>
    <row r="25" spans="1:22" ht="12" customHeight="1">
      <c r="A25" s="177" t="s">
        <v>20</v>
      </c>
      <c r="B25" s="183">
        <v>1268.4999999999998</v>
      </c>
      <c r="C25" s="183">
        <v>141.33333333333334</v>
      </c>
      <c r="D25" s="183">
        <v>151.00000000000006</v>
      </c>
      <c r="E25" s="183">
        <v>159</v>
      </c>
      <c r="F25" s="183">
        <v>138.91666666666669</v>
      </c>
      <c r="G25" s="183">
        <v>105.58333333333337</v>
      </c>
      <c r="H25" s="183">
        <v>156.33333333333329</v>
      </c>
      <c r="I25" s="183">
        <v>242.50000000000003</v>
      </c>
      <c r="J25" s="183">
        <v>173.83333333333331</v>
      </c>
      <c r="K25" s="183">
        <v>246.91666666666674</v>
      </c>
      <c r="L25" s="183">
        <v>307.33333333333337</v>
      </c>
      <c r="M25" s="183">
        <v>401.49999999999994</v>
      </c>
      <c r="N25" s="178">
        <v>312.75000000000006</v>
      </c>
      <c r="O25" s="41"/>
      <c r="P25" s="41"/>
      <c r="Q25" s="41"/>
      <c r="R25" s="41"/>
      <c r="S25" s="41"/>
      <c r="T25" s="41"/>
      <c r="U25" s="41"/>
      <c r="V25" s="41"/>
    </row>
    <row r="26" spans="1:22" ht="12" customHeight="1">
      <c r="A26" s="177" t="s">
        <v>40</v>
      </c>
      <c r="B26" s="183">
        <v>2556.9166666666652</v>
      </c>
      <c r="C26" s="183">
        <v>291.41666666666663</v>
      </c>
      <c r="D26" s="183">
        <v>288.4166666666668</v>
      </c>
      <c r="E26" s="183">
        <v>256.08333333333337</v>
      </c>
      <c r="F26" s="183">
        <v>326.58333333333337</v>
      </c>
      <c r="G26" s="183">
        <v>228.91666666666666</v>
      </c>
      <c r="H26" s="183">
        <v>297.75</v>
      </c>
      <c r="I26" s="183">
        <v>357.83333333333343</v>
      </c>
      <c r="J26" s="183">
        <v>509.91666666666725</v>
      </c>
      <c r="K26" s="183">
        <v>520.33333333333314</v>
      </c>
      <c r="L26" s="183">
        <v>586.16666666666686</v>
      </c>
      <c r="M26" s="183">
        <v>613.91666666666674</v>
      </c>
      <c r="N26" s="178">
        <v>836.50000000000068</v>
      </c>
      <c r="O26" s="41"/>
      <c r="P26" s="41"/>
      <c r="Q26" s="41"/>
      <c r="R26" s="41"/>
      <c r="S26" s="41"/>
      <c r="T26" s="41"/>
      <c r="U26" s="41"/>
      <c r="V26" s="41"/>
    </row>
    <row r="27" spans="1:22" ht="12" customHeight="1">
      <c r="A27" s="177" t="s">
        <v>41</v>
      </c>
      <c r="B27" s="183">
        <v>1436.5000000000011</v>
      </c>
      <c r="C27" s="183">
        <v>113.24999999999999</v>
      </c>
      <c r="D27" s="183">
        <v>165.9166666666666</v>
      </c>
      <c r="E27" s="183">
        <v>179.08333333333331</v>
      </c>
      <c r="F27" s="183">
        <v>197.25000000000006</v>
      </c>
      <c r="G27" s="183">
        <v>96.500000000000014</v>
      </c>
      <c r="H27" s="183">
        <v>161</v>
      </c>
      <c r="I27" s="183">
        <v>266</v>
      </c>
      <c r="J27" s="183">
        <v>257.49999999999989</v>
      </c>
      <c r="K27" s="183">
        <v>209.75000000000003</v>
      </c>
      <c r="L27" s="183">
        <v>326.9166666666668</v>
      </c>
      <c r="M27" s="183">
        <v>445.08333333333343</v>
      </c>
      <c r="N27" s="178">
        <v>454.74999999999915</v>
      </c>
      <c r="O27" s="41"/>
      <c r="P27" s="41"/>
      <c r="Q27" s="41"/>
      <c r="R27" s="41"/>
      <c r="S27" s="41"/>
      <c r="T27" s="41"/>
      <c r="U27" s="41"/>
      <c r="V27" s="41"/>
    </row>
    <row r="28" spans="1:22" ht="15" customHeight="1">
      <c r="A28" s="224" t="s">
        <v>21</v>
      </c>
      <c r="B28" s="185">
        <v>88046.916666666657</v>
      </c>
      <c r="C28" s="185">
        <v>11228.916666666668</v>
      </c>
      <c r="D28" s="185">
        <v>9257.9999999999982</v>
      </c>
      <c r="E28" s="185">
        <v>6175.9999999999991</v>
      </c>
      <c r="F28" s="185">
        <v>18943.583333333332</v>
      </c>
      <c r="G28" s="185">
        <v>7841.9166666666652</v>
      </c>
      <c r="H28" s="185">
        <v>9031.5833333333321</v>
      </c>
      <c r="I28" s="185">
        <v>7556.0833333333339</v>
      </c>
      <c r="J28" s="185">
        <v>18010.833333333336</v>
      </c>
      <c r="K28" s="185">
        <v>19070.833333333328</v>
      </c>
      <c r="L28" s="185">
        <v>18289.583333333321</v>
      </c>
      <c r="M28" s="185">
        <v>13732.083333333332</v>
      </c>
      <c r="N28" s="180">
        <v>36954.416666666686</v>
      </c>
      <c r="P28" s="41"/>
      <c r="Q28" s="41"/>
      <c r="R28" s="41"/>
      <c r="S28" s="45"/>
      <c r="T28" s="45"/>
      <c r="U28" s="45"/>
      <c r="V28" s="45"/>
    </row>
    <row r="29" spans="1:22" ht="3.95" customHeight="1">
      <c r="A29" s="105"/>
      <c r="B29" s="45"/>
      <c r="C29" s="45"/>
      <c r="D29" s="45"/>
      <c r="E29" s="45"/>
      <c r="F29" s="45"/>
      <c r="G29" s="45"/>
      <c r="H29" s="45"/>
      <c r="I29" s="45"/>
      <c r="J29" s="45"/>
      <c r="K29" s="45"/>
      <c r="L29" s="45"/>
      <c r="M29" s="45"/>
      <c r="N29" s="45"/>
    </row>
    <row r="30" spans="1:22" s="77" customFormat="1" ht="9">
      <c r="A30" s="95" t="s">
        <v>164</v>
      </c>
      <c r="J30" s="106"/>
    </row>
    <row r="31" spans="1:22" ht="4.5" customHeight="1">
      <c r="C31" s="107"/>
      <c r="E31" s="107"/>
    </row>
    <row r="32" spans="1:22" ht="12.75" customHeight="1">
      <c r="A32" s="516" t="s">
        <v>60</v>
      </c>
      <c r="B32" s="531" t="s">
        <v>33</v>
      </c>
      <c r="C32" s="552" t="s">
        <v>6</v>
      </c>
      <c r="D32" s="551"/>
      <c r="E32" s="551"/>
      <c r="F32" s="551"/>
      <c r="G32" s="551" t="s">
        <v>7</v>
      </c>
      <c r="H32" s="551"/>
      <c r="I32" s="551"/>
      <c r="J32" s="551"/>
      <c r="K32" s="551" t="s">
        <v>8</v>
      </c>
      <c r="L32" s="551"/>
      <c r="M32" s="551"/>
      <c r="N32" s="535"/>
    </row>
    <row r="33" spans="1:14" s="108" customFormat="1" ht="60" customHeight="1">
      <c r="A33" s="517"/>
      <c r="B33" s="532"/>
      <c r="C33" s="225" t="s">
        <v>61</v>
      </c>
      <c r="D33" s="401" t="s">
        <v>62</v>
      </c>
      <c r="E33" s="401" t="s">
        <v>63</v>
      </c>
      <c r="F33" s="447" t="s">
        <v>158</v>
      </c>
      <c r="G33" s="401" t="s">
        <v>61</v>
      </c>
      <c r="H33" s="401" t="s">
        <v>62</v>
      </c>
      <c r="I33" s="401" t="s">
        <v>63</v>
      </c>
      <c r="J33" s="447" t="s">
        <v>158</v>
      </c>
      <c r="K33" s="401" t="s">
        <v>61</v>
      </c>
      <c r="L33" s="401" t="s">
        <v>62</v>
      </c>
      <c r="M33" s="401" t="s">
        <v>63</v>
      </c>
      <c r="N33" s="463" t="s">
        <v>158</v>
      </c>
    </row>
    <row r="34" spans="1:14" ht="12" customHeight="1">
      <c r="A34" s="177" t="s">
        <v>9</v>
      </c>
      <c r="B34" s="183">
        <v>9524.24999999998</v>
      </c>
      <c r="C34" s="186">
        <f>C9/$B9*100</f>
        <v>14.357210978992255</v>
      </c>
      <c r="D34" s="186">
        <f t="shared" ref="D34:N34" si="0">D9/$B9*100</f>
        <v>10.62550857022865</v>
      </c>
      <c r="E34" s="186">
        <f t="shared" si="0"/>
        <v>3.9784409971038923</v>
      </c>
      <c r="F34" s="186">
        <f t="shared" si="0"/>
        <v>24.175131900149658</v>
      </c>
      <c r="G34" s="186">
        <f t="shared" si="0"/>
        <v>10.678881101749059</v>
      </c>
      <c r="H34" s="186">
        <f t="shared" si="0"/>
        <v>10.797875598253599</v>
      </c>
      <c r="I34" s="186">
        <f t="shared" si="0"/>
        <v>4.6215362539482623</v>
      </c>
      <c r="J34" s="186">
        <f t="shared" si="0"/>
        <v>20.765414599574829</v>
      </c>
      <c r="K34" s="186">
        <f t="shared" si="0"/>
        <v>25.036092080741305</v>
      </c>
      <c r="L34" s="186">
        <f t="shared" si="0"/>
        <v>21.423384168482237</v>
      </c>
      <c r="M34" s="186">
        <f t="shared" si="0"/>
        <v>8.5999772510521542</v>
      </c>
      <c r="N34" s="212">
        <f t="shared" si="0"/>
        <v>44.940546499724469</v>
      </c>
    </row>
    <row r="35" spans="1:14" ht="12" customHeight="1">
      <c r="A35" s="177" t="s">
        <v>10</v>
      </c>
      <c r="B35" s="183">
        <v>1442.000000000003</v>
      </c>
      <c r="C35" s="186">
        <f t="shared" ref="C35:N35" si="1">C10/$B10*100</f>
        <v>10.436893203883473</v>
      </c>
      <c r="D35" s="186">
        <f t="shared" si="1"/>
        <v>12.234165510864509</v>
      </c>
      <c r="E35" s="186">
        <f t="shared" si="1"/>
        <v>11.11303744798888</v>
      </c>
      <c r="F35" s="186">
        <f t="shared" si="1"/>
        <v>13.285945446139594</v>
      </c>
      <c r="G35" s="186">
        <f t="shared" si="1"/>
        <v>9.3851132686083911</v>
      </c>
      <c r="H35" s="186">
        <f t="shared" si="1"/>
        <v>11.789181692094296</v>
      </c>
      <c r="I35" s="186">
        <f t="shared" si="1"/>
        <v>14.609338881183506</v>
      </c>
      <c r="J35" s="186">
        <f t="shared" si="1"/>
        <v>17.146324549237146</v>
      </c>
      <c r="K35" s="186">
        <f t="shared" si="1"/>
        <v>19.822006472491864</v>
      </c>
      <c r="L35" s="186">
        <f t="shared" si="1"/>
        <v>24.023347202958817</v>
      </c>
      <c r="M35" s="186">
        <f t="shared" si="1"/>
        <v>25.722376329172391</v>
      </c>
      <c r="N35" s="212">
        <f t="shared" si="1"/>
        <v>30.432269995376732</v>
      </c>
    </row>
    <row r="36" spans="1:14" ht="12" customHeight="1">
      <c r="A36" s="177" t="s">
        <v>23</v>
      </c>
      <c r="B36" s="183">
        <v>1667.7499999999982</v>
      </c>
      <c r="C36" s="186">
        <f t="shared" ref="C36:N36" si="2">C11/$B11*100</f>
        <v>12.821665917153865</v>
      </c>
      <c r="D36" s="186">
        <f t="shared" si="2"/>
        <v>12.197071903262891</v>
      </c>
      <c r="E36" s="186">
        <f t="shared" si="2"/>
        <v>5.2365962124619063</v>
      </c>
      <c r="F36" s="186">
        <f t="shared" si="2"/>
        <v>15.609853595163164</v>
      </c>
      <c r="G36" s="186">
        <f t="shared" si="2"/>
        <v>12.601808824264241</v>
      </c>
      <c r="H36" s="186">
        <f t="shared" si="2"/>
        <v>14.485584370159406</v>
      </c>
      <c r="I36" s="186">
        <f t="shared" si="2"/>
        <v>6.7955828711337709</v>
      </c>
      <c r="J36" s="186">
        <f t="shared" si="2"/>
        <v>20.251836306400865</v>
      </c>
      <c r="K36" s="186">
        <f t="shared" si="2"/>
        <v>25.423474741418111</v>
      </c>
      <c r="L36" s="186">
        <f t="shared" si="2"/>
        <v>26.682656273422307</v>
      </c>
      <c r="M36" s="186">
        <f t="shared" si="2"/>
        <v>12.032179083595677</v>
      </c>
      <c r="N36" s="212">
        <f t="shared" si="2"/>
        <v>35.861689901564063</v>
      </c>
    </row>
    <row r="37" spans="1:14" ht="12" customHeight="1">
      <c r="A37" s="177" t="s">
        <v>11</v>
      </c>
      <c r="B37" s="183">
        <v>14647.500000000002</v>
      </c>
      <c r="C37" s="186">
        <f t="shared" ref="C37:N37" si="3">C12/$B12*100</f>
        <v>13.573419809978947</v>
      </c>
      <c r="D37" s="186">
        <f t="shared" si="3"/>
        <v>10.451726688285829</v>
      </c>
      <c r="E37" s="186">
        <f t="shared" si="3"/>
        <v>6.074984354554247</v>
      </c>
      <c r="F37" s="186">
        <f t="shared" si="3"/>
        <v>24.71240826079535</v>
      </c>
      <c r="G37" s="186">
        <f t="shared" si="3"/>
        <v>8.5259145474199247</v>
      </c>
      <c r="H37" s="186">
        <f t="shared" si="3"/>
        <v>9.4293679239915793</v>
      </c>
      <c r="I37" s="186">
        <f t="shared" si="3"/>
        <v>6.1739773567730545</v>
      </c>
      <c r="J37" s="186">
        <f t="shared" si="3"/>
        <v>21.058201058201057</v>
      </c>
      <c r="K37" s="186">
        <f t="shared" si="3"/>
        <v>22.09933435739887</v>
      </c>
      <c r="L37" s="186">
        <f t="shared" si="3"/>
        <v>19.88109461227738</v>
      </c>
      <c r="M37" s="186">
        <f t="shared" si="3"/>
        <v>12.248961711327304</v>
      </c>
      <c r="N37" s="212">
        <f t="shared" si="3"/>
        <v>45.770609318996407</v>
      </c>
    </row>
    <row r="38" spans="1:14" ht="12" customHeight="1">
      <c r="A38" s="177" t="s">
        <v>12</v>
      </c>
      <c r="B38" s="183">
        <v>3032.1666666666592</v>
      </c>
      <c r="C38" s="186">
        <f t="shared" ref="C38:N38" si="4">C13/$B13*100</f>
        <v>10.133018193810834</v>
      </c>
      <c r="D38" s="186">
        <f t="shared" si="4"/>
        <v>10.130269884021349</v>
      </c>
      <c r="E38" s="186">
        <f t="shared" si="4"/>
        <v>10.045072280547489</v>
      </c>
      <c r="F38" s="186">
        <f t="shared" si="4"/>
        <v>19.477271478041061</v>
      </c>
      <c r="G38" s="186">
        <f t="shared" si="4"/>
        <v>7.0933875666465296</v>
      </c>
      <c r="H38" s="186">
        <f t="shared" si="4"/>
        <v>8.2421810586489528</v>
      </c>
      <c r="I38" s="186">
        <f t="shared" si="4"/>
        <v>11.894684768867174</v>
      </c>
      <c r="J38" s="186">
        <f t="shared" si="4"/>
        <v>22.984114769416884</v>
      </c>
      <c r="K38" s="186">
        <f t="shared" si="4"/>
        <v>17.22640576045735</v>
      </c>
      <c r="L38" s="186">
        <f t="shared" si="4"/>
        <v>18.372450942670305</v>
      </c>
      <c r="M38" s="186">
        <f t="shared" si="4"/>
        <v>21.939757049414663</v>
      </c>
      <c r="N38" s="212">
        <f t="shared" si="4"/>
        <v>42.461386247458002</v>
      </c>
    </row>
    <row r="39" spans="1:14" ht="12" customHeight="1">
      <c r="A39" s="177" t="s">
        <v>13</v>
      </c>
      <c r="B39" s="183">
        <v>2768.2499999999945</v>
      </c>
      <c r="C39" s="186">
        <f t="shared" ref="C39:N39" si="5">C14/$B14*100</f>
        <v>12.04130166470998</v>
      </c>
      <c r="D39" s="186">
        <f t="shared" si="5"/>
        <v>11.574701225202464</v>
      </c>
      <c r="E39" s="186">
        <f t="shared" si="5"/>
        <v>4.1723110268220083</v>
      </c>
      <c r="F39" s="186">
        <f t="shared" si="5"/>
        <v>17.092627713055812</v>
      </c>
      <c r="G39" s="186">
        <f t="shared" si="5"/>
        <v>12.005177759715849</v>
      </c>
      <c r="H39" s="186">
        <f t="shared" si="5"/>
        <v>14.253890845600434</v>
      </c>
      <c r="I39" s="186">
        <f t="shared" si="5"/>
        <v>6.7792528372317165</v>
      </c>
      <c r="J39" s="186">
        <f t="shared" si="5"/>
        <v>22.080736927661938</v>
      </c>
      <c r="K39" s="186">
        <f t="shared" si="5"/>
        <v>24.046479424425833</v>
      </c>
      <c r="L39" s="186">
        <f t="shared" si="5"/>
        <v>25.828592070802902</v>
      </c>
      <c r="M39" s="186">
        <f t="shared" si="5"/>
        <v>10.951563864053727</v>
      </c>
      <c r="N39" s="212">
        <f t="shared" si="5"/>
        <v>39.173364640717793</v>
      </c>
    </row>
    <row r="40" spans="1:14" ht="12" customHeight="1">
      <c r="A40" s="177" t="s">
        <v>14</v>
      </c>
      <c r="B40" s="183">
        <v>4621.5000000000082</v>
      </c>
      <c r="C40" s="186">
        <f t="shared" ref="C40:N40" si="6">C15/$B15*100</f>
        <v>12.331854736918007</v>
      </c>
      <c r="D40" s="186">
        <f t="shared" si="6"/>
        <v>10.53409787587001</v>
      </c>
      <c r="E40" s="186">
        <f t="shared" si="6"/>
        <v>9.7064445165710787</v>
      </c>
      <c r="F40" s="186">
        <f t="shared" si="6"/>
        <v>18.049695264885123</v>
      </c>
      <c r="G40" s="186">
        <f t="shared" si="6"/>
        <v>8.514551552526223</v>
      </c>
      <c r="H40" s="186">
        <f t="shared" si="6"/>
        <v>9.744311010133778</v>
      </c>
      <c r="I40" s="186">
        <f t="shared" si="6"/>
        <v>12.425619387644682</v>
      </c>
      <c r="J40" s="186">
        <f t="shared" si="6"/>
        <v>18.693425655450934</v>
      </c>
      <c r="K40" s="186">
        <f t="shared" si="6"/>
        <v>20.846406289444229</v>
      </c>
      <c r="L40" s="186">
        <f t="shared" si="6"/>
        <v>20.278408886003785</v>
      </c>
      <c r="M40" s="186">
        <f t="shared" si="6"/>
        <v>22.132063904215752</v>
      </c>
      <c r="N40" s="212">
        <f t="shared" si="6"/>
        <v>36.743120920336068</v>
      </c>
    </row>
    <row r="41" spans="1:14" ht="12" customHeight="1">
      <c r="A41" s="177" t="s">
        <v>15</v>
      </c>
      <c r="B41" s="183">
        <v>1643.2499999999984</v>
      </c>
      <c r="C41" s="186">
        <f t="shared" ref="C41:N41" si="7">C16/$B16*100</f>
        <v>13.104112784623986</v>
      </c>
      <c r="D41" s="186">
        <f t="shared" si="7"/>
        <v>10.908261068005491</v>
      </c>
      <c r="E41" s="186">
        <f t="shared" si="7"/>
        <v>4.8836147877681473</v>
      </c>
      <c r="F41" s="186">
        <f t="shared" si="7"/>
        <v>16.456209746944602</v>
      </c>
      <c r="G41" s="186">
        <f t="shared" si="7"/>
        <v>12.069577564785245</v>
      </c>
      <c r="H41" s="186">
        <f t="shared" si="7"/>
        <v>13.864800446270111</v>
      </c>
      <c r="I41" s="186">
        <f t="shared" si="7"/>
        <v>7.267102794259352</v>
      </c>
      <c r="J41" s="186">
        <f t="shared" si="7"/>
        <v>21.446320807343202</v>
      </c>
      <c r="K41" s="186">
        <f t="shared" si="7"/>
        <v>25.173690349409224</v>
      </c>
      <c r="L41" s="186">
        <f t="shared" si="7"/>
        <v>24.773061514275593</v>
      </c>
      <c r="M41" s="186">
        <f t="shared" si="7"/>
        <v>12.150717582027495</v>
      </c>
      <c r="N41" s="212">
        <f t="shared" si="7"/>
        <v>37.9025305542878</v>
      </c>
    </row>
    <row r="42" spans="1:14" ht="12" customHeight="1">
      <c r="A42" s="177" t="s">
        <v>5</v>
      </c>
      <c r="B42" s="183">
        <v>6154.8333333333321</v>
      </c>
      <c r="C42" s="186">
        <f t="shared" ref="C42:N42" si="8">C17/$B17*100</f>
        <v>10.958867015082996</v>
      </c>
      <c r="D42" s="186">
        <f t="shared" si="8"/>
        <v>10.678599474667612</v>
      </c>
      <c r="E42" s="186">
        <f t="shared" si="8"/>
        <v>12.444149584337518</v>
      </c>
      <c r="F42" s="186">
        <f t="shared" si="8"/>
        <v>21.110780145684942</v>
      </c>
      <c r="G42" s="186">
        <f t="shared" si="8"/>
        <v>5.480787457012104</v>
      </c>
      <c r="H42" s="186">
        <f t="shared" si="8"/>
        <v>8.4743697365214352</v>
      </c>
      <c r="I42" s="186">
        <f t="shared" si="8"/>
        <v>13.601776381705436</v>
      </c>
      <c r="J42" s="186">
        <f t="shared" si="8"/>
        <v>17.250670204987951</v>
      </c>
      <c r="K42" s="186">
        <f t="shared" si="8"/>
        <v>16.439654472095107</v>
      </c>
      <c r="L42" s="186">
        <f t="shared" si="8"/>
        <v>19.152969211189045</v>
      </c>
      <c r="M42" s="186">
        <f t="shared" si="8"/>
        <v>26.045925966042947</v>
      </c>
      <c r="N42" s="212">
        <f t="shared" si="8"/>
        <v>38.361450350672968</v>
      </c>
    </row>
    <row r="43" spans="1:14" ht="12" customHeight="1">
      <c r="A43" s="177" t="s">
        <v>16</v>
      </c>
      <c r="B43" s="183">
        <v>3649.3333333333348</v>
      </c>
      <c r="C43" s="186">
        <f t="shared" ref="C43:N43" si="9">C18/$B18*100</f>
        <v>12.308184143222501</v>
      </c>
      <c r="D43" s="186">
        <f t="shared" si="9"/>
        <v>10.737120935330651</v>
      </c>
      <c r="E43" s="186">
        <f t="shared" si="9"/>
        <v>5.6357325538911196</v>
      </c>
      <c r="F43" s="186">
        <f t="shared" si="9"/>
        <v>17.911947387650702</v>
      </c>
      <c r="G43" s="186">
        <f t="shared" si="9"/>
        <v>11.424461088783334</v>
      </c>
      <c r="H43" s="186">
        <f t="shared" si="9"/>
        <v>12.767172086225786</v>
      </c>
      <c r="I43" s="186">
        <f t="shared" si="9"/>
        <v>6.8962367555717927</v>
      </c>
      <c r="J43" s="186">
        <f t="shared" si="9"/>
        <v>22.319145049324078</v>
      </c>
      <c r="K43" s="186">
        <f t="shared" si="9"/>
        <v>23.732645232005829</v>
      </c>
      <c r="L43" s="186">
        <f t="shared" si="9"/>
        <v>23.504293021556443</v>
      </c>
      <c r="M43" s="186">
        <f t="shared" si="9"/>
        <v>12.531969309462912</v>
      </c>
      <c r="N43" s="212">
        <f t="shared" si="9"/>
        <v>40.231092436974805</v>
      </c>
    </row>
    <row r="44" spans="1:14" ht="12" customHeight="1">
      <c r="A44" s="177" t="s">
        <v>17</v>
      </c>
      <c r="B44" s="183">
        <v>1662.5833333333305</v>
      </c>
      <c r="C44" s="186">
        <f t="shared" ref="C44:N44" si="10">C19/$B19*100</f>
        <v>12.645982657510924</v>
      </c>
      <c r="D44" s="186">
        <f t="shared" si="10"/>
        <v>11.22750739311315</v>
      </c>
      <c r="E44" s="186">
        <f t="shared" si="10"/>
        <v>5.508495814746138</v>
      </c>
      <c r="F44" s="186">
        <f t="shared" si="10"/>
        <v>23.191819958899334</v>
      </c>
      <c r="G44" s="186">
        <f t="shared" si="10"/>
        <v>9.1223497569044305</v>
      </c>
      <c r="H44" s="186">
        <f t="shared" si="10"/>
        <v>11.483133677509915</v>
      </c>
      <c r="I44" s="186">
        <f t="shared" si="10"/>
        <v>5.5636308956944607</v>
      </c>
      <c r="J44" s="186">
        <f t="shared" si="10"/>
        <v>21.257079845621803</v>
      </c>
      <c r="K44" s="186">
        <f t="shared" si="10"/>
        <v>21.768332414415354</v>
      </c>
      <c r="L44" s="186">
        <f t="shared" si="10"/>
        <v>22.710641070623065</v>
      </c>
      <c r="M44" s="186">
        <f t="shared" si="10"/>
        <v>11.072126710440596</v>
      </c>
      <c r="N44" s="212">
        <f t="shared" si="10"/>
        <v>44.448899804521176</v>
      </c>
    </row>
    <row r="45" spans="1:14" ht="12" customHeight="1">
      <c r="A45" s="177" t="s">
        <v>24</v>
      </c>
      <c r="B45" s="183">
        <v>8929.9166666666606</v>
      </c>
      <c r="C45" s="186">
        <f t="shared" ref="C45:N45" si="11">C20/$B20*100</f>
        <v>14.878824923711509</v>
      </c>
      <c r="D45" s="186">
        <f t="shared" si="11"/>
        <v>10.229658731417809</v>
      </c>
      <c r="E45" s="186">
        <f t="shared" si="11"/>
        <v>3.6525163542026369</v>
      </c>
      <c r="F45" s="186">
        <f t="shared" si="11"/>
        <v>25.512556108213069</v>
      </c>
      <c r="G45" s="186">
        <f t="shared" si="11"/>
        <v>10.0439533776911</v>
      </c>
      <c r="H45" s="186">
        <f t="shared" si="11"/>
        <v>11.058333877695766</v>
      </c>
      <c r="I45" s="186">
        <f t="shared" si="11"/>
        <v>4.4196007801491275</v>
      </c>
      <c r="J45" s="186">
        <f t="shared" si="11"/>
        <v>20.204555846919085</v>
      </c>
      <c r="K45" s="186">
        <f t="shared" si="11"/>
        <v>24.922778301402602</v>
      </c>
      <c r="L45" s="186">
        <f t="shared" si="11"/>
        <v>21.287992609113566</v>
      </c>
      <c r="M45" s="186">
        <f t="shared" si="11"/>
        <v>8.072117134351755</v>
      </c>
      <c r="N45" s="212">
        <f t="shared" si="11"/>
        <v>45.717111955132154</v>
      </c>
    </row>
    <row r="46" spans="1:14" ht="12" customHeight="1">
      <c r="A46" s="177" t="s">
        <v>28</v>
      </c>
      <c r="B46" s="183">
        <v>4772.4166666666688</v>
      </c>
      <c r="C46" s="186">
        <f t="shared" ref="C46:N46" si="12">C21/$B21*100</f>
        <v>12.366201609946041</v>
      </c>
      <c r="D46" s="186">
        <f t="shared" si="12"/>
        <v>9.0293177809984435</v>
      </c>
      <c r="E46" s="186">
        <f t="shared" si="12"/>
        <v>10.298765475213461</v>
      </c>
      <c r="F46" s="186">
        <f t="shared" si="12"/>
        <v>23.328502331104069</v>
      </c>
      <c r="G46" s="186">
        <f t="shared" si="12"/>
        <v>5.8233948558556952</v>
      </c>
      <c r="H46" s="186">
        <f t="shared" si="12"/>
        <v>7.6847858352686416</v>
      </c>
      <c r="I46" s="186">
        <f t="shared" si="12"/>
        <v>12.568754474497545</v>
      </c>
      <c r="J46" s="186">
        <f t="shared" si="12"/>
        <v>18.900277637116055</v>
      </c>
      <c r="K46" s="186">
        <f t="shared" si="12"/>
        <v>18.189596465801724</v>
      </c>
      <c r="L46" s="186">
        <f t="shared" si="12"/>
        <v>16.714103616267074</v>
      </c>
      <c r="M46" s="186">
        <f t="shared" si="12"/>
        <v>22.867519949711006</v>
      </c>
      <c r="N46" s="212">
        <f t="shared" si="12"/>
        <v>42.228779968220088</v>
      </c>
    </row>
    <row r="47" spans="1:14" ht="12" customHeight="1">
      <c r="A47" s="177" t="s">
        <v>42</v>
      </c>
      <c r="B47" s="183">
        <v>2848.1666666666661</v>
      </c>
      <c r="C47" s="186">
        <f t="shared" ref="C47:N47" si="13">C22/$B22*100</f>
        <v>13.341915852302655</v>
      </c>
      <c r="D47" s="186">
        <f t="shared" si="13"/>
        <v>8.6663935865176462</v>
      </c>
      <c r="E47" s="186">
        <f t="shared" si="13"/>
        <v>4.3917139680496238</v>
      </c>
      <c r="F47" s="186">
        <f t="shared" si="13"/>
        <v>29.843759143308567</v>
      </c>
      <c r="G47" s="186">
        <f t="shared" si="13"/>
        <v>6.9840248112821151</v>
      </c>
      <c r="H47" s="186">
        <f t="shared" si="13"/>
        <v>7.1215401720404987</v>
      </c>
      <c r="I47" s="186">
        <f t="shared" si="13"/>
        <v>4.8422962139387922</v>
      </c>
      <c r="J47" s="186">
        <f t="shared" si="13"/>
        <v>24.808356252560117</v>
      </c>
      <c r="K47" s="186">
        <f t="shared" si="13"/>
        <v>20.325940663584767</v>
      </c>
      <c r="L47" s="186">
        <f t="shared" si="13"/>
        <v>15.787933758558134</v>
      </c>
      <c r="M47" s="186">
        <f t="shared" si="13"/>
        <v>9.2340101819884151</v>
      </c>
      <c r="N47" s="212">
        <f t="shared" si="13"/>
        <v>54.652115395868691</v>
      </c>
    </row>
    <row r="48" spans="1:14" ht="12" customHeight="1">
      <c r="A48" s="177" t="s">
        <v>18</v>
      </c>
      <c r="B48" s="183">
        <v>11159.833333333314</v>
      </c>
      <c r="C48" s="186">
        <f t="shared" ref="C48:N48" si="14">C23/$B23*100</f>
        <v>13.285742021236906</v>
      </c>
      <c r="D48" s="186">
        <f t="shared" si="14"/>
        <v>9.9523589061963467</v>
      </c>
      <c r="E48" s="186">
        <f t="shared" si="14"/>
        <v>5.7565077136755409</v>
      </c>
      <c r="F48" s="186">
        <f t="shared" si="14"/>
        <v>23.43598321360836</v>
      </c>
      <c r="G48" s="186">
        <f t="shared" si="14"/>
        <v>9.1018384384474231</v>
      </c>
      <c r="H48" s="186">
        <f t="shared" si="14"/>
        <v>9.3415373586821939</v>
      </c>
      <c r="I48" s="186">
        <f t="shared" si="14"/>
        <v>6.814617900506291</v>
      </c>
      <c r="J48" s="186">
        <f t="shared" si="14"/>
        <v>22.311414447647103</v>
      </c>
      <c r="K48" s="186">
        <f t="shared" si="14"/>
        <v>22.38758045968433</v>
      </c>
      <c r="L48" s="186">
        <f t="shared" si="14"/>
        <v>19.293896264878526</v>
      </c>
      <c r="M48" s="186">
        <f t="shared" si="14"/>
        <v>12.571125614181833</v>
      </c>
      <c r="N48" s="212">
        <f t="shared" si="14"/>
        <v>45.747397661255498</v>
      </c>
    </row>
    <row r="49" spans="1:14" ht="12" customHeight="1">
      <c r="A49" s="177" t="s">
        <v>19</v>
      </c>
      <c r="B49" s="183">
        <v>4261.2500000000091</v>
      </c>
      <c r="C49" s="186">
        <f t="shared" ref="C49:N49" si="15">C24/$B24*100</f>
        <v>9.8973305954825275</v>
      </c>
      <c r="D49" s="186">
        <f t="shared" si="15"/>
        <v>11.700400899579517</v>
      </c>
      <c r="E49" s="186">
        <f t="shared" si="15"/>
        <v>10.988559694925172</v>
      </c>
      <c r="F49" s="186">
        <f t="shared" si="15"/>
        <v>12.736872983279524</v>
      </c>
      <c r="G49" s="186">
        <f t="shared" si="15"/>
        <v>8.5616505329030819</v>
      </c>
      <c r="H49" s="186">
        <f t="shared" si="15"/>
        <v>11.608487337440083</v>
      </c>
      <c r="I49" s="186">
        <f t="shared" si="15"/>
        <v>16.544441185098236</v>
      </c>
      <c r="J49" s="186">
        <f t="shared" si="15"/>
        <v>17.962256771291653</v>
      </c>
      <c r="K49" s="186">
        <f t="shared" si="15"/>
        <v>18.458981128385609</v>
      </c>
      <c r="L49" s="186">
        <f t="shared" si="15"/>
        <v>23.308888237019609</v>
      </c>
      <c r="M49" s="186">
        <f t="shared" si="15"/>
        <v>27.533000880023405</v>
      </c>
      <c r="N49" s="212">
        <f t="shared" si="15"/>
        <v>30.699129754571203</v>
      </c>
    </row>
    <row r="50" spans="1:14" ht="12" customHeight="1">
      <c r="A50" s="177" t="s">
        <v>20</v>
      </c>
      <c r="B50" s="183">
        <v>1268.4999999999998</v>
      </c>
      <c r="C50" s="186">
        <f t="shared" ref="C50:N50" si="16">C25/$B25*100</f>
        <v>11.141768492970703</v>
      </c>
      <c r="D50" s="186">
        <f t="shared" si="16"/>
        <v>11.903823413480495</v>
      </c>
      <c r="E50" s="186">
        <f t="shared" si="16"/>
        <v>12.534489554592041</v>
      </c>
      <c r="F50" s="186">
        <f t="shared" si="16"/>
        <v>10.951254762843257</v>
      </c>
      <c r="G50" s="186">
        <f t="shared" si="16"/>
        <v>8.3234791748784698</v>
      </c>
      <c r="H50" s="186">
        <f t="shared" si="16"/>
        <v>12.324267507554854</v>
      </c>
      <c r="I50" s="186">
        <f t="shared" si="16"/>
        <v>19.117067402443837</v>
      </c>
      <c r="J50" s="186">
        <f t="shared" si="16"/>
        <v>13.703849691236369</v>
      </c>
      <c r="K50" s="186">
        <f t="shared" si="16"/>
        <v>19.465247667849177</v>
      </c>
      <c r="L50" s="186">
        <f t="shared" si="16"/>
        <v>24.228090921035349</v>
      </c>
      <c r="M50" s="186">
        <f t="shared" si="16"/>
        <v>31.651556957035869</v>
      </c>
      <c r="N50" s="212">
        <f t="shared" si="16"/>
        <v>24.65510445407963</v>
      </c>
    </row>
    <row r="51" spans="1:14" ht="12" customHeight="1">
      <c r="A51" s="177" t="s">
        <v>40</v>
      </c>
      <c r="B51" s="183">
        <v>2556.9166666666652</v>
      </c>
      <c r="C51" s="186">
        <f t="shared" ref="C51:N51" si="17">C26/$B26*100</f>
        <v>11.397190626731419</v>
      </c>
      <c r="D51" s="186">
        <f t="shared" si="17"/>
        <v>11.279861812730188</v>
      </c>
      <c r="E51" s="186">
        <f t="shared" si="17"/>
        <v>10.015317928494612</v>
      </c>
      <c r="F51" s="186">
        <f t="shared" si="17"/>
        <v>12.772545057523718</v>
      </c>
      <c r="G51" s="186">
        <f t="shared" si="17"/>
        <v>8.9528403350389514</v>
      </c>
      <c r="H51" s="186">
        <f t="shared" si="17"/>
        <v>11.644884789622925</v>
      </c>
      <c r="I51" s="186">
        <f t="shared" si="17"/>
        <v>13.994720203369956</v>
      </c>
      <c r="J51" s="186">
        <f t="shared" si="17"/>
        <v>19.942639246488319</v>
      </c>
      <c r="K51" s="186">
        <f t="shared" si="17"/>
        <v>20.350030961770365</v>
      </c>
      <c r="L51" s="186">
        <f t="shared" si="17"/>
        <v>22.924746602353117</v>
      </c>
      <c r="M51" s="186">
        <f t="shared" si="17"/>
        <v>24.010038131864565</v>
      </c>
      <c r="N51" s="212">
        <f t="shared" si="17"/>
        <v>32.715184304012041</v>
      </c>
    </row>
    <row r="52" spans="1:14" ht="12" customHeight="1">
      <c r="A52" s="177" t="s">
        <v>41</v>
      </c>
      <c r="B52" s="183">
        <v>1436.5000000000011</v>
      </c>
      <c r="C52" s="186">
        <f t="shared" ref="C52:N52" si="18">C27/$B27*100</f>
        <v>7.8837452140619488</v>
      </c>
      <c r="D52" s="186">
        <f t="shared" si="18"/>
        <v>11.550063812507236</v>
      </c>
      <c r="E52" s="186">
        <f t="shared" si="18"/>
        <v>12.466643462118563</v>
      </c>
      <c r="F52" s="186">
        <f t="shared" si="18"/>
        <v>13.73129133310128</v>
      </c>
      <c r="G52" s="186">
        <f t="shared" si="18"/>
        <v>6.7177166724677999</v>
      </c>
      <c r="H52" s="186">
        <f t="shared" si="18"/>
        <v>11.20779672815871</v>
      </c>
      <c r="I52" s="186">
        <f t="shared" si="18"/>
        <v>18.517229376957868</v>
      </c>
      <c r="J52" s="186">
        <f t="shared" si="18"/>
        <v>17.9255134006265</v>
      </c>
      <c r="K52" s="186">
        <f t="shared" si="18"/>
        <v>14.601461886529751</v>
      </c>
      <c r="L52" s="186">
        <f t="shared" si="18"/>
        <v>22.757860540665963</v>
      </c>
      <c r="M52" s="186">
        <f t="shared" si="18"/>
        <v>30.983872839076444</v>
      </c>
      <c r="N52" s="212">
        <f t="shared" si="18"/>
        <v>31.656804733727729</v>
      </c>
    </row>
    <row r="53" spans="1:14" ht="15" customHeight="1">
      <c r="A53" s="224" t="s">
        <v>21</v>
      </c>
      <c r="B53" s="185">
        <v>88046.916666666657</v>
      </c>
      <c r="C53" s="187">
        <f t="shared" ref="C53:N53" si="19">C28/$B28*100</f>
        <v>12.753333213447757</v>
      </c>
      <c r="D53" s="187">
        <f t="shared" si="19"/>
        <v>10.514848617640403</v>
      </c>
      <c r="E53" s="187">
        <f t="shared" si="19"/>
        <v>7.0144421108821717</v>
      </c>
      <c r="F53" s="187">
        <f t="shared" si="19"/>
        <v>21.515328475443489</v>
      </c>
      <c r="G53" s="187">
        <f t="shared" si="19"/>
        <v>8.9065204819778838</v>
      </c>
      <c r="H53" s="187">
        <f t="shared" si="19"/>
        <v>10.257694051372232</v>
      </c>
      <c r="I53" s="187">
        <f t="shared" si="19"/>
        <v>8.5818829544475825</v>
      </c>
      <c r="J53" s="187">
        <f t="shared" si="19"/>
        <v>20.455950094788484</v>
      </c>
      <c r="K53" s="187">
        <f t="shared" si="19"/>
        <v>21.659853695425639</v>
      </c>
      <c r="L53" s="187">
        <f t="shared" si="19"/>
        <v>20.77254266901263</v>
      </c>
      <c r="M53" s="187">
        <f t="shared" si="19"/>
        <v>15.596325065329752</v>
      </c>
      <c r="N53" s="213">
        <f t="shared" si="19"/>
        <v>41.971278570231995</v>
      </c>
    </row>
    <row r="54" spans="1:14" ht="3.95" customHeight="1">
      <c r="A54" s="105"/>
      <c r="B54" s="45"/>
      <c r="C54" s="34"/>
      <c r="D54" s="34"/>
      <c r="E54" s="34"/>
      <c r="F54" s="34"/>
      <c r="G54" s="34"/>
      <c r="H54" s="34"/>
      <c r="I54" s="34"/>
      <c r="J54" s="34"/>
      <c r="K54" s="34"/>
      <c r="L54" s="34"/>
      <c r="M54" s="34"/>
      <c r="N54" s="34"/>
    </row>
    <row r="55" spans="1:14" s="77" customFormat="1" ht="9">
      <c r="A55" s="95" t="s">
        <v>159</v>
      </c>
      <c r="J55" s="106"/>
    </row>
  </sheetData>
  <mergeCells count="10">
    <mergeCell ref="K7:N7"/>
    <mergeCell ref="A32:A33"/>
    <mergeCell ref="C32:F32"/>
    <mergeCell ref="G32:J32"/>
    <mergeCell ref="K32:N32"/>
    <mergeCell ref="A7:A8"/>
    <mergeCell ref="C7:F7"/>
    <mergeCell ref="G7:J7"/>
    <mergeCell ref="B7:B8"/>
    <mergeCell ref="B32:B33"/>
  </mergeCells>
  <phoneticPr fontId="6" type="noConversion"/>
  <hyperlinks>
    <hyperlink ref="N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topLeftCell="A4" zoomScaleNormal="100" zoomScaleSheetLayoutView="80" workbookViewId="0">
      <selection activeCell="B3" sqref="B3:H6"/>
    </sheetView>
  </sheetViews>
  <sheetFormatPr baseColWidth="10" defaultColWidth="11.42578125" defaultRowHeight="11.25"/>
  <cols>
    <col min="1" max="1" width="18.7109375" style="32" customWidth="1"/>
    <col min="2" max="14" width="8.7109375" style="32" customWidth="1"/>
    <col min="15" max="16384" width="11.42578125" style="32"/>
  </cols>
  <sheetData>
    <row r="1" spans="1:17" ht="23.25">
      <c r="A1" s="71" t="s">
        <v>109</v>
      </c>
      <c r="N1" s="69" t="s">
        <v>107</v>
      </c>
    </row>
    <row r="2" spans="1:17" s="81" customFormat="1" ht="3" customHeight="1">
      <c r="A2" s="80"/>
    </row>
    <row r="3" spans="1:17" s="81" customFormat="1" ht="15.75" customHeight="1">
      <c r="A3" s="82" t="s">
        <v>113</v>
      </c>
    </row>
    <row r="4" spans="1:17" s="81" customFormat="1" ht="4.5" customHeight="1">
      <c r="A4" s="82"/>
    </row>
    <row r="5" spans="1:17" ht="19.5" customHeight="1">
      <c r="A5" s="101" t="s">
        <v>179</v>
      </c>
      <c r="B5" s="68"/>
      <c r="C5" s="68"/>
      <c r="D5" s="68"/>
      <c r="E5" s="68"/>
      <c r="F5" s="68"/>
      <c r="G5" s="68"/>
      <c r="H5" s="68"/>
      <c r="I5" s="68"/>
      <c r="J5" s="68"/>
      <c r="K5" s="68"/>
      <c r="L5" s="68"/>
      <c r="M5" s="68"/>
      <c r="N5" s="68"/>
    </row>
    <row r="6" spans="1:17" ht="4.5" customHeight="1"/>
    <row r="7" spans="1:17" ht="12.75" customHeight="1">
      <c r="A7" s="516" t="s">
        <v>59</v>
      </c>
      <c r="B7" s="553" t="s">
        <v>33</v>
      </c>
      <c r="C7" s="510" t="s">
        <v>6</v>
      </c>
      <c r="D7" s="510"/>
      <c r="E7" s="510"/>
      <c r="F7" s="510"/>
      <c r="G7" s="510" t="s">
        <v>7</v>
      </c>
      <c r="H7" s="510"/>
      <c r="I7" s="510"/>
      <c r="J7" s="510"/>
      <c r="K7" s="510" t="s">
        <v>8</v>
      </c>
      <c r="L7" s="510"/>
      <c r="M7" s="510"/>
      <c r="N7" s="511"/>
    </row>
    <row r="8" spans="1:17" s="104" customFormat="1" ht="22.5">
      <c r="A8" s="517"/>
      <c r="B8" s="554"/>
      <c r="C8" s="215" t="s">
        <v>52</v>
      </c>
      <c r="D8" s="215" t="s">
        <v>54</v>
      </c>
      <c r="E8" s="215" t="s">
        <v>53</v>
      </c>
      <c r="F8" s="215" t="s">
        <v>74</v>
      </c>
      <c r="G8" s="215" t="s">
        <v>52</v>
      </c>
      <c r="H8" s="215" t="s">
        <v>54</v>
      </c>
      <c r="I8" s="215" t="s">
        <v>53</v>
      </c>
      <c r="J8" s="215" t="s">
        <v>74</v>
      </c>
      <c r="K8" s="481" t="s">
        <v>52</v>
      </c>
      <c r="L8" s="481" t="s">
        <v>54</v>
      </c>
      <c r="M8" s="481" t="s">
        <v>53</v>
      </c>
      <c r="N8" s="478" t="s">
        <v>74</v>
      </c>
    </row>
    <row r="9" spans="1:17" ht="12" customHeight="1">
      <c r="A9" s="177" t="s">
        <v>9</v>
      </c>
      <c r="B9" s="183">
        <v>9524.24999999998</v>
      </c>
      <c r="C9" s="183">
        <v>1198.7499999999998</v>
      </c>
      <c r="D9" s="183">
        <v>614.1666666666664</v>
      </c>
      <c r="E9" s="183">
        <v>697.16666666666652</v>
      </c>
      <c r="F9" s="183">
        <v>2550.7499999999995</v>
      </c>
      <c r="G9" s="183">
        <v>1094.1666666666665</v>
      </c>
      <c r="H9" s="183">
        <v>539.16666666666686</v>
      </c>
      <c r="I9" s="183">
        <v>605.08333333333314</v>
      </c>
      <c r="J9" s="183">
        <v>2225</v>
      </c>
      <c r="K9" s="183">
        <f>SUM(C9,G9)</f>
        <v>2292.9166666666661</v>
      </c>
      <c r="L9" s="183">
        <f t="shared" ref="L9:N9" si="0">SUM(D9,H9)</f>
        <v>1153.3333333333333</v>
      </c>
      <c r="M9" s="183">
        <f t="shared" si="0"/>
        <v>1302.2499999999995</v>
      </c>
      <c r="N9" s="178">
        <f t="shared" si="0"/>
        <v>4775.75</v>
      </c>
      <c r="O9" s="107"/>
      <c r="P9" s="107"/>
      <c r="Q9" s="107"/>
    </row>
    <row r="10" spans="1:17" ht="12" customHeight="1">
      <c r="A10" s="177" t="s">
        <v>10</v>
      </c>
      <c r="B10" s="183">
        <v>1442.000000000003</v>
      </c>
      <c r="C10" s="183">
        <v>200.16666666666671</v>
      </c>
      <c r="D10" s="183">
        <v>88.333333333333343</v>
      </c>
      <c r="E10" s="183">
        <v>90.500000000000014</v>
      </c>
      <c r="F10" s="183">
        <v>299.75000000000011</v>
      </c>
      <c r="G10" s="183">
        <v>201.66666666666683</v>
      </c>
      <c r="H10" s="183">
        <v>95.166666666666686</v>
      </c>
      <c r="I10" s="183">
        <v>100.16666666666664</v>
      </c>
      <c r="J10" s="183">
        <v>366.25</v>
      </c>
      <c r="K10" s="183">
        <f t="shared" ref="K10:K28" si="1">SUM(C10,G10)</f>
        <v>401.83333333333354</v>
      </c>
      <c r="L10" s="183">
        <f t="shared" ref="L10:L28" si="2">SUM(D10,H10)</f>
        <v>183.50000000000003</v>
      </c>
      <c r="M10" s="183">
        <f t="shared" ref="M10:M28" si="3">SUM(E10,I10)</f>
        <v>190.66666666666666</v>
      </c>
      <c r="N10" s="178">
        <f t="shared" ref="N10:N28" si="4">SUM(F10,J10)</f>
        <v>666.00000000000011</v>
      </c>
      <c r="O10" s="107"/>
      <c r="P10" s="107"/>
      <c r="Q10" s="107"/>
    </row>
    <row r="11" spans="1:17" ht="12" customHeight="1">
      <c r="A11" s="177" t="s">
        <v>23</v>
      </c>
      <c r="B11" s="183">
        <v>1667.7499999999982</v>
      </c>
      <c r="C11" s="183">
        <v>181.9166666666668</v>
      </c>
      <c r="D11" s="183">
        <v>95.25</v>
      </c>
      <c r="E11" s="183">
        <v>108.33333333333331</v>
      </c>
      <c r="F11" s="183">
        <v>379.41666666666674</v>
      </c>
      <c r="G11" s="183">
        <v>202.83333333333323</v>
      </c>
      <c r="H11" s="183">
        <v>104.16666666666666</v>
      </c>
      <c r="I11" s="183">
        <v>123.91666666666664</v>
      </c>
      <c r="J11" s="183">
        <v>471.91666666666663</v>
      </c>
      <c r="K11" s="183">
        <f t="shared" si="1"/>
        <v>384.75</v>
      </c>
      <c r="L11" s="183">
        <f t="shared" si="2"/>
        <v>199.41666666666666</v>
      </c>
      <c r="M11" s="183">
        <f t="shared" si="3"/>
        <v>232.24999999999994</v>
      </c>
      <c r="N11" s="178">
        <f t="shared" si="4"/>
        <v>851.33333333333337</v>
      </c>
      <c r="O11" s="107"/>
      <c r="P11" s="107"/>
      <c r="Q11" s="107"/>
    </row>
    <row r="12" spans="1:17" ht="12" customHeight="1">
      <c r="A12" s="177" t="s">
        <v>11</v>
      </c>
      <c r="B12" s="183">
        <v>14647.500000000002</v>
      </c>
      <c r="C12" s="183">
        <v>1822.4999999999998</v>
      </c>
      <c r="D12" s="183">
        <v>943.83333333333314</v>
      </c>
      <c r="E12" s="183">
        <v>1098.0833333333339</v>
      </c>
      <c r="F12" s="183">
        <v>4164.25</v>
      </c>
      <c r="G12" s="183">
        <v>1646.5833333333333</v>
      </c>
      <c r="H12" s="183">
        <v>830.33333333333314</v>
      </c>
      <c r="I12" s="183">
        <v>954.74999999999989</v>
      </c>
      <c r="J12" s="183">
        <v>3187.1666666666674</v>
      </c>
      <c r="K12" s="183">
        <f t="shared" si="1"/>
        <v>3469.083333333333</v>
      </c>
      <c r="L12" s="183">
        <f t="shared" si="2"/>
        <v>1774.1666666666663</v>
      </c>
      <c r="M12" s="183">
        <f t="shared" si="3"/>
        <v>2052.8333333333339</v>
      </c>
      <c r="N12" s="178">
        <f t="shared" si="4"/>
        <v>7351.4166666666679</v>
      </c>
      <c r="O12" s="107"/>
      <c r="P12" s="107"/>
      <c r="Q12" s="107"/>
    </row>
    <row r="13" spans="1:17" ht="12" customHeight="1">
      <c r="A13" s="177" t="s">
        <v>12</v>
      </c>
      <c r="B13" s="183">
        <v>3032.1666666666592</v>
      </c>
      <c r="C13" s="183">
        <v>401.33333333333366</v>
      </c>
      <c r="D13" s="183">
        <v>191.75000000000003</v>
      </c>
      <c r="E13" s="183">
        <v>207.25000000000009</v>
      </c>
      <c r="F13" s="183">
        <v>709.25000000000023</v>
      </c>
      <c r="G13" s="183">
        <v>431.83333333333331</v>
      </c>
      <c r="H13" s="183">
        <v>193.83333333333329</v>
      </c>
      <c r="I13" s="183">
        <v>219.33333333333334</v>
      </c>
      <c r="J13" s="183">
        <v>677.58333333333337</v>
      </c>
      <c r="K13" s="183">
        <f t="shared" si="1"/>
        <v>833.16666666666697</v>
      </c>
      <c r="L13" s="183">
        <f t="shared" si="2"/>
        <v>385.58333333333331</v>
      </c>
      <c r="M13" s="183">
        <f t="shared" si="3"/>
        <v>426.58333333333343</v>
      </c>
      <c r="N13" s="178">
        <f t="shared" si="4"/>
        <v>1386.8333333333335</v>
      </c>
      <c r="O13" s="107"/>
      <c r="P13" s="107"/>
      <c r="Q13" s="107"/>
    </row>
    <row r="14" spans="1:17" ht="12" customHeight="1">
      <c r="A14" s="177" t="s">
        <v>13</v>
      </c>
      <c r="B14" s="183">
        <v>2768.2499999999945</v>
      </c>
      <c r="C14" s="183">
        <v>311.25</v>
      </c>
      <c r="D14" s="183">
        <v>152.41666666666671</v>
      </c>
      <c r="E14" s="183">
        <v>173.49999999999997</v>
      </c>
      <c r="F14" s="183">
        <v>605.25</v>
      </c>
      <c r="G14" s="183">
        <v>386.66666666666634</v>
      </c>
      <c r="H14" s="183">
        <v>176.24999999999997</v>
      </c>
      <c r="I14" s="183">
        <v>220.58333333333337</v>
      </c>
      <c r="J14" s="183">
        <v>742.33333333333326</v>
      </c>
      <c r="K14" s="183">
        <f t="shared" si="1"/>
        <v>697.91666666666629</v>
      </c>
      <c r="L14" s="183">
        <f t="shared" si="2"/>
        <v>328.66666666666669</v>
      </c>
      <c r="M14" s="183">
        <f t="shared" si="3"/>
        <v>394.08333333333337</v>
      </c>
      <c r="N14" s="178">
        <f t="shared" si="4"/>
        <v>1347.5833333333333</v>
      </c>
      <c r="O14" s="107"/>
      <c r="P14" s="107"/>
      <c r="Q14" s="107"/>
    </row>
    <row r="15" spans="1:17" ht="12" customHeight="1">
      <c r="A15" s="177" t="s">
        <v>14</v>
      </c>
      <c r="B15" s="183">
        <v>4621.5000000000082</v>
      </c>
      <c r="C15" s="183">
        <v>550.41666666666708</v>
      </c>
      <c r="D15" s="183">
        <v>278.99999999999994</v>
      </c>
      <c r="E15" s="183">
        <v>311.74999999999989</v>
      </c>
      <c r="F15" s="183">
        <v>1198.3333333333333</v>
      </c>
      <c r="G15" s="183">
        <v>549.08333333333292</v>
      </c>
      <c r="H15" s="183">
        <v>262.58333333333326</v>
      </c>
      <c r="I15" s="183">
        <v>327.66666666666663</v>
      </c>
      <c r="J15" s="183">
        <v>1142.6666666666672</v>
      </c>
      <c r="K15" s="183">
        <f t="shared" si="1"/>
        <v>1099.5</v>
      </c>
      <c r="L15" s="183">
        <f t="shared" si="2"/>
        <v>541.58333333333326</v>
      </c>
      <c r="M15" s="183">
        <f t="shared" si="3"/>
        <v>639.41666666666652</v>
      </c>
      <c r="N15" s="178">
        <f t="shared" si="4"/>
        <v>2341.0000000000005</v>
      </c>
      <c r="O15" s="107"/>
      <c r="P15" s="107"/>
      <c r="Q15" s="107"/>
    </row>
    <row r="16" spans="1:17" ht="12" customHeight="1">
      <c r="A16" s="177" t="s">
        <v>15</v>
      </c>
      <c r="B16" s="183">
        <v>1643.2499999999984</v>
      </c>
      <c r="C16" s="183">
        <v>179.75</v>
      </c>
      <c r="D16" s="183">
        <v>86.500000000000028</v>
      </c>
      <c r="E16" s="183">
        <v>111.8333333333333</v>
      </c>
      <c r="F16" s="183">
        <v>367.16666666666663</v>
      </c>
      <c r="G16" s="183">
        <v>204.41666666666671</v>
      </c>
      <c r="H16" s="183">
        <v>106.5833333333333</v>
      </c>
      <c r="I16" s="183">
        <v>140.25000000000006</v>
      </c>
      <c r="J16" s="183">
        <v>446.74999999999989</v>
      </c>
      <c r="K16" s="183">
        <f t="shared" si="1"/>
        <v>384.16666666666674</v>
      </c>
      <c r="L16" s="183">
        <f t="shared" si="2"/>
        <v>193.08333333333331</v>
      </c>
      <c r="M16" s="183">
        <f t="shared" si="3"/>
        <v>252.08333333333337</v>
      </c>
      <c r="N16" s="178">
        <f t="shared" si="4"/>
        <v>813.91666666666652</v>
      </c>
      <c r="O16" s="107"/>
      <c r="P16" s="107"/>
      <c r="Q16" s="107"/>
    </row>
    <row r="17" spans="1:17" ht="12" customHeight="1">
      <c r="A17" s="177" t="s">
        <v>5</v>
      </c>
      <c r="B17" s="183">
        <v>6154.8333333333321</v>
      </c>
      <c r="C17" s="183">
        <v>854.49999999999989</v>
      </c>
      <c r="D17" s="183">
        <v>413.91666666666674</v>
      </c>
      <c r="E17" s="183">
        <v>453.91666666666634</v>
      </c>
      <c r="F17" s="183">
        <v>1674.6666666666672</v>
      </c>
      <c r="G17" s="183">
        <v>792.91666666666708</v>
      </c>
      <c r="H17" s="183">
        <v>367.16666666666652</v>
      </c>
      <c r="I17" s="183">
        <v>389.58333333333343</v>
      </c>
      <c r="J17" s="183">
        <v>1208.1666666666665</v>
      </c>
      <c r="K17" s="183">
        <f t="shared" si="1"/>
        <v>1647.416666666667</v>
      </c>
      <c r="L17" s="183">
        <f t="shared" si="2"/>
        <v>781.08333333333326</v>
      </c>
      <c r="M17" s="183">
        <f t="shared" si="3"/>
        <v>843.49999999999977</v>
      </c>
      <c r="N17" s="178">
        <f t="shared" si="4"/>
        <v>2882.8333333333339</v>
      </c>
      <c r="O17" s="107"/>
      <c r="P17" s="107"/>
      <c r="Q17" s="107"/>
    </row>
    <row r="18" spans="1:17" ht="12" customHeight="1">
      <c r="A18" s="177" t="s">
        <v>16</v>
      </c>
      <c r="B18" s="183">
        <v>3649.3333333333348</v>
      </c>
      <c r="C18" s="183">
        <v>414.99999999999983</v>
      </c>
      <c r="D18" s="183">
        <v>222.41666666666677</v>
      </c>
      <c r="E18" s="183">
        <v>251.9166666666666</v>
      </c>
      <c r="F18" s="183">
        <v>811.00000000000011</v>
      </c>
      <c r="G18" s="183">
        <v>462.2499999999996</v>
      </c>
      <c r="H18" s="183">
        <v>249.41666666666683</v>
      </c>
      <c r="I18" s="183">
        <v>260.08333333333326</v>
      </c>
      <c r="J18" s="183">
        <v>977.24999999999989</v>
      </c>
      <c r="K18" s="183">
        <f t="shared" si="1"/>
        <v>877.24999999999943</v>
      </c>
      <c r="L18" s="183">
        <f t="shared" si="2"/>
        <v>471.8333333333336</v>
      </c>
      <c r="M18" s="183">
        <f t="shared" si="3"/>
        <v>511.99999999999989</v>
      </c>
      <c r="N18" s="178">
        <f t="shared" si="4"/>
        <v>1788.25</v>
      </c>
      <c r="O18" s="107"/>
      <c r="P18" s="107"/>
      <c r="Q18" s="107"/>
    </row>
    <row r="19" spans="1:17" ht="12" customHeight="1">
      <c r="A19" s="177" t="s">
        <v>17</v>
      </c>
      <c r="B19" s="183">
        <v>1662.5833333333305</v>
      </c>
      <c r="C19" s="183">
        <v>198.33333333333343</v>
      </c>
      <c r="D19" s="183">
        <v>97.416666666666657</v>
      </c>
      <c r="E19" s="183">
        <v>114.16666666666666</v>
      </c>
      <c r="F19" s="183">
        <v>464.16666666666669</v>
      </c>
      <c r="G19" s="183">
        <v>188.75000000000003</v>
      </c>
      <c r="H19" s="183">
        <v>95.416666666666686</v>
      </c>
      <c r="I19" s="183">
        <v>107.33333333333331</v>
      </c>
      <c r="J19" s="183">
        <v>397.00000000000011</v>
      </c>
      <c r="K19" s="183">
        <f t="shared" si="1"/>
        <v>387.08333333333348</v>
      </c>
      <c r="L19" s="183">
        <f t="shared" si="2"/>
        <v>192.83333333333334</v>
      </c>
      <c r="M19" s="183">
        <f t="shared" si="3"/>
        <v>221.49999999999997</v>
      </c>
      <c r="N19" s="178">
        <f t="shared" si="4"/>
        <v>861.16666666666674</v>
      </c>
      <c r="O19" s="107"/>
      <c r="P19" s="107"/>
      <c r="Q19" s="107"/>
    </row>
    <row r="20" spans="1:17" ht="12" customHeight="1">
      <c r="A20" s="177" t="s">
        <v>24</v>
      </c>
      <c r="B20" s="183">
        <v>8929.9166666666606</v>
      </c>
      <c r="C20" s="183">
        <v>1073.833333333333</v>
      </c>
      <c r="D20" s="183">
        <v>595.91666666666652</v>
      </c>
      <c r="E20" s="183">
        <v>677.83333333333371</v>
      </c>
      <c r="F20" s="183">
        <v>2498.9999999999991</v>
      </c>
      <c r="G20" s="183">
        <v>970.5</v>
      </c>
      <c r="H20" s="183">
        <v>496.91666666666674</v>
      </c>
      <c r="I20" s="183">
        <v>575.9166666666664</v>
      </c>
      <c r="J20" s="183">
        <v>2040</v>
      </c>
      <c r="K20" s="183">
        <f t="shared" si="1"/>
        <v>2044.333333333333</v>
      </c>
      <c r="L20" s="183">
        <f t="shared" si="2"/>
        <v>1092.8333333333333</v>
      </c>
      <c r="M20" s="183">
        <f t="shared" si="3"/>
        <v>1253.75</v>
      </c>
      <c r="N20" s="178">
        <f t="shared" si="4"/>
        <v>4538.9999999999991</v>
      </c>
      <c r="O20" s="107"/>
      <c r="P20" s="107"/>
      <c r="Q20" s="107"/>
    </row>
    <row r="21" spans="1:17" ht="12" customHeight="1">
      <c r="A21" s="177" t="s">
        <v>28</v>
      </c>
      <c r="B21" s="183">
        <v>4772.4166666666688</v>
      </c>
      <c r="C21" s="183">
        <v>584.24999999999955</v>
      </c>
      <c r="D21" s="183">
        <v>287.58333333333337</v>
      </c>
      <c r="E21" s="183">
        <v>332.66666666666663</v>
      </c>
      <c r="F21" s="183">
        <v>1421.416666666667</v>
      </c>
      <c r="G21" s="183">
        <v>539.08333333333326</v>
      </c>
      <c r="H21" s="183">
        <v>276.91666666666669</v>
      </c>
      <c r="I21" s="183">
        <v>308.25000000000011</v>
      </c>
      <c r="J21" s="183">
        <v>1022.25</v>
      </c>
      <c r="K21" s="183">
        <f t="shared" si="1"/>
        <v>1123.3333333333328</v>
      </c>
      <c r="L21" s="183">
        <f t="shared" si="2"/>
        <v>564.5</v>
      </c>
      <c r="M21" s="183">
        <f t="shared" si="3"/>
        <v>640.91666666666674</v>
      </c>
      <c r="N21" s="178">
        <f t="shared" si="4"/>
        <v>2443.666666666667</v>
      </c>
      <c r="O21" s="107"/>
      <c r="P21" s="107"/>
      <c r="Q21" s="107"/>
    </row>
    <row r="22" spans="1:17" ht="12" customHeight="1">
      <c r="A22" s="177" t="s">
        <v>42</v>
      </c>
      <c r="B22" s="183">
        <v>2848.1666666666661</v>
      </c>
      <c r="C22" s="183">
        <v>376.91666666666674</v>
      </c>
      <c r="D22" s="183">
        <v>188.5</v>
      </c>
      <c r="E22" s="183">
        <v>237.16666666666671</v>
      </c>
      <c r="F22" s="183">
        <v>799.33333333333303</v>
      </c>
      <c r="G22" s="183">
        <v>312.33333333333337</v>
      </c>
      <c r="H22" s="183">
        <v>159.50000000000006</v>
      </c>
      <c r="I22" s="183">
        <v>186.08333333333323</v>
      </c>
      <c r="J22" s="183">
        <v>588.33333333333348</v>
      </c>
      <c r="K22" s="183">
        <f t="shared" si="1"/>
        <v>689.25000000000011</v>
      </c>
      <c r="L22" s="183">
        <f t="shared" si="2"/>
        <v>348.00000000000006</v>
      </c>
      <c r="M22" s="183">
        <f t="shared" si="3"/>
        <v>423.24999999999994</v>
      </c>
      <c r="N22" s="178">
        <f t="shared" si="4"/>
        <v>1387.6666666666665</v>
      </c>
      <c r="O22" s="107"/>
      <c r="P22" s="107"/>
      <c r="Q22" s="107"/>
    </row>
    <row r="23" spans="1:17" ht="12" customHeight="1">
      <c r="A23" s="177" t="s">
        <v>18</v>
      </c>
      <c r="B23" s="183">
        <v>11159.833333333314</v>
      </c>
      <c r="C23" s="183">
        <v>1448.5833333333321</v>
      </c>
      <c r="D23" s="183">
        <v>707.41666666666629</v>
      </c>
      <c r="E23" s="183">
        <v>787.74999999999989</v>
      </c>
      <c r="F23" s="183">
        <v>2907.4166666666656</v>
      </c>
      <c r="G23" s="183">
        <v>1376.6666666666672</v>
      </c>
      <c r="H23" s="183">
        <v>681.16666666666731</v>
      </c>
      <c r="I23" s="183">
        <v>775.24999999999989</v>
      </c>
      <c r="J23" s="183">
        <v>2475.5833333333335</v>
      </c>
      <c r="K23" s="183">
        <f t="shared" si="1"/>
        <v>2825.2499999999991</v>
      </c>
      <c r="L23" s="183">
        <f t="shared" si="2"/>
        <v>1388.5833333333335</v>
      </c>
      <c r="M23" s="183">
        <f t="shared" si="3"/>
        <v>1562.9999999999998</v>
      </c>
      <c r="N23" s="178">
        <f t="shared" si="4"/>
        <v>5382.9999999999991</v>
      </c>
      <c r="O23" s="107"/>
      <c r="P23" s="107"/>
      <c r="Q23" s="107"/>
    </row>
    <row r="24" spans="1:17" ht="12" customHeight="1">
      <c r="A24" s="177" t="s">
        <v>19</v>
      </c>
      <c r="B24" s="183">
        <v>4261.2500000000091</v>
      </c>
      <c r="C24" s="183">
        <v>542.99999999999977</v>
      </c>
      <c r="D24" s="183">
        <v>266.66666666666663</v>
      </c>
      <c r="E24" s="183">
        <v>276.6666666666668</v>
      </c>
      <c r="F24" s="183">
        <v>845</v>
      </c>
      <c r="G24" s="183">
        <v>586.33333333333326</v>
      </c>
      <c r="H24" s="183">
        <v>295.08333333333348</v>
      </c>
      <c r="I24" s="183">
        <v>322.08333333333337</v>
      </c>
      <c r="J24" s="183">
        <v>1126.4166666666672</v>
      </c>
      <c r="K24" s="183">
        <f t="shared" si="1"/>
        <v>1129.333333333333</v>
      </c>
      <c r="L24" s="183">
        <f t="shared" si="2"/>
        <v>561.75000000000011</v>
      </c>
      <c r="M24" s="183">
        <f t="shared" si="3"/>
        <v>598.75000000000023</v>
      </c>
      <c r="N24" s="178">
        <f t="shared" si="4"/>
        <v>1971.4166666666672</v>
      </c>
      <c r="O24" s="107"/>
      <c r="P24" s="107"/>
      <c r="Q24" s="107"/>
    </row>
    <row r="25" spans="1:17" ht="12" customHeight="1">
      <c r="A25" s="177" t="s">
        <v>20</v>
      </c>
      <c r="B25" s="183">
        <v>1268.4999999999998</v>
      </c>
      <c r="C25" s="183">
        <v>157.33333333333334</v>
      </c>
      <c r="D25" s="183">
        <v>77.583333333333343</v>
      </c>
      <c r="E25" s="183">
        <v>73.583333333333314</v>
      </c>
      <c r="F25" s="183">
        <v>281.74999999999994</v>
      </c>
      <c r="G25" s="183">
        <v>158.8333333333334</v>
      </c>
      <c r="H25" s="183">
        <v>80.833333333333343</v>
      </c>
      <c r="I25" s="183">
        <v>84.499999999999986</v>
      </c>
      <c r="J25" s="183">
        <v>354.08333333333337</v>
      </c>
      <c r="K25" s="183">
        <f t="shared" si="1"/>
        <v>316.16666666666674</v>
      </c>
      <c r="L25" s="183">
        <f t="shared" si="2"/>
        <v>158.41666666666669</v>
      </c>
      <c r="M25" s="183">
        <f t="shared" si="3"/>
        <v>158.08333333333331</v>
      </c>
      <c r="N25" s="178">
        <f t="shared" si="4"/>
        <v>635.83333333333326</v>
      </c>
      <c r="O25" s="107"/>
      <c r="P25" s="107"/>
      <c r="Q25" s="107"/>
    </row>
    <row r="26" spans="1:17" ht="12" customHeight="1">
      <c r="A26" s="177" t="s">
        <v>40</v>
      </c>
      <c r="B26" s="183">
        <v>2556.9166666666652</v>
      </c>
      <c r="C26" s="183">
        <v>310.66666666666691</v>
      </c>
      <c r="D26" s="183">
        <v>155.5</v>
      </c>
      <c r="E26" s="183">
        <v>185.91666666666666</v>
      </c>
      <c r="F26" s="183">
        <v>510.41666666666669</v>
      </c>
      <c r="G26" s="183">
        <v>374.41666666666669</v>
      </c>
      <c r="H26" s="183">
        <v>172.91666666666666</v>
      </c>
      <c r="I26" s="183">
        <v>200.41666666666683</v>
      </c>
      <c r="J26" s="183">
        <v>646.66666666666674</v>
      </c>
      <c r="K26" s="183">
        <f t="shared" si="1"/>
        <v>685.0833333333336</v>
      </c>
      <c r="L26" s="183">
        <f t="shared" si="2"/>
        <v>328.41666666666663</v>
      </c>
      <c r="M26" s="183">
        <f t="shared" si="3"/>
        <v>386.33333333333348</v>
      </c>
      <c r="N26" s="178">
        <f t="shared" si="4"/>
        <v>1157.0833333333335</v>
      </c>
      <c r="O26" s="107"/>
      <c r="P26" s="107"/>
      <c r="Q26" s="107"/>
    </row>
    <row r="27" spans="1:17" ht="12" customHeight="1">
      <c r="A27" s="177" t="s">
        <v>41</v>
      </c>
      <c r="B27" s="183">
        <v>1436.5000000000011</v>
      </c>
      <c r="C27" s="183">
        <v>199.00000000000003</v>
      </c>
      <c r="D27" s="183">
        <v>88.500000000000014</v>
      </c>
      <c r="E27" s="183">
        <v>92.416666666666657</v>
      </c>
      <c r="F27" s="183">
        <v>275.58333333333331</v>
      </c>
      <c r="G27" s="183">
        <v>227.66666666666669</v>
      </c>
      <c r="H27" s="183">
        <v>108.58333333333334</v>
      </c>
      <c r="I27" s="183">
        <v>101.74999999999997</v>
      </c>
      <c r="J27" s="183">
        <v>343.00000000000011</v>
      </c>
      <c r="K27" s="183">
        <f t="shared" si="1"/>
        <v>426.66666666666674</v>
      </c>
      <c r="L27" s="183">
        <f t="shared" si="2"/>
        <v>197.08333333333337</v>
      </c>
      <c r="M27" s="183">
        <f t="shared" si="3"/>
        <v>194.16666666666663</v>
      </c>
      <c r="N27" s="178">
        <f t="shared" si="4"/>
        <v>618.58333333333348</v>
      </c>
      <c r="O27" s="107"/>
      <c r="P27" s="107"/>
      <c r="Q27" s="107"/>
    </row>
    <row r="28" spans="1:17" ht="15" customHeight="1">
      <c r="A28" s="224" t="s">
        <v>21</v>
      </c>
      <c r="B28" s="185">
        <v>88046.916666666657</v>
      </c>
      <c r="C28" s="185">
        <v>11007.499999999996</v>
      </c>
      <c r="D28" s="185">
        <v>5552.6666666666661</v>
      </c>
      <c r="E28" s="185">
        <v>6282.4166666666688</v>
      </c>
      <c r="F28" s="185">
        <v>22763.916666666664</v>
      </c>
      <c r="G28" s="185">
        <v>10707</v>
      </c>
      <c r="H28" s="185">
        <v>5292.0000000000009</v>
      </c>
      <c r="I28" s="185">
        <v>6002.9999999999991</v>
      </c>
      <c r="J28" s="185">
        <v>20438.416666666672</v>
      </c>
      <c r="K28" s="185">
        <f t="shared" si="1"/>
        <v>21714.499999999996</v>
      </c>
      <c r="L28" s="185">
        <f t="shared" si="2"/>
        <v>10844.666666666668</v>
      </c>
      <c r="M28" s="185">
        <f t="shared" si="3"/>
        <v>12285.416666666668</v>
      </c>
      <c r="N28" s="180">
        <f t="shared" si="4"/>
        <v>43202.333333333336</v>
      </c>
      <c r="O28" s="107"/>
      <c r="P28" s="107"/>
      <c r="Q28" s="107"/>
    </row>
    <row r="29" spans="1:17" ht="5.0999999999999996" customHeight="1">
      <c r="A29" s="109"/>
      <c r="B29" s="45"/>
      <c r="C29" s="45"/>
      <c r="D29" s="45"/>
      <c r="E29" s="45"/>
      <c r="F29" s="45"/>
      <c r="G29" s="45"/>
      <c r="H29" s="45"/>
      <c r="I29" s="45"/>
      <c r="J29" s="45"/>
      <c r="K29" s="45"/>
      <c r="L29" s="45"/>
      <c r="M29" s="45"/>
      <c r="N29" s="45"/>
    </row>
    <row r="30" spans="1:17" s="77" customFormat="1" ht="9">
      <c r="A30" s="77" t="s">
        <v>164</v>
      </c>
      <c r="F30" s="106"/>
    </row>
    <row r="31" spans="1:17" ht="4.5" customHeight="1">
      <c r="C31" s="107"/>
      <c r="E31" s="107"/>
    </row>
    <row r="32" spans="1:17" ht="12.75" customHeight="1">
      <c r="A32" s="516" t="s">
        <v>60</v>
      </c>
      <c r="B32" s="553" t="s">
        <v>33</v>
      </c>
      <c r="C32" s="510" t="s">
        <v>6</v>
      </c>
      <c r="D32" s="510"/>
      <c r="E32" s="510"/>
      <c r="F32" s="510"/>
      <c r="G32" s="510" t="s">
        <v>7</v>
      </c>
      <c r="H32" s="510"/>
      <c r="I32" s="510"/>
      <c r="J32" s="510"/>
      <c r="K32" s="510" t="s">
        <v>8</v>
      </c>
      <c r="L32" s="510"/>
      <c r="M32" s="510"/>
      <c r="N32" s="511"/>
    </row>
    <row r="33" spans="1:14" s="104" customFormat="1" ht="22.5">
      <c r="A33" s="517"/>
      <c r="B33" s="554"/>
      <c r="C33" s="215" t="s">
        <v>52</v>
      </c>
      <c r="D33" s="215" t="s">
        <v>54</v>
      </c>
      <c r="E33" s="215" t="s">
        <v>53</v>
      </c>
      <c r="F33" s="215" t="s">
        <v>74</v>
      </c>
      <c r="G33" s="215" t="s">
        <v>52</v>
      </c>
      <c r="H33" s="215" t="s">
        <v>54</v>
      </c>
      <c r="I33" s="215" t="s">
        <v>53</v>
      </c>
      <c r="J33" s="215" t="s">
        <v>74</v>
      </c>
      <c r="K33" s="215" t="s">
        <v>52</v>
      </c>
      <c r="L33" s="215" t="s">
        <v>54</v>
      </c>
      <c r="M33" s="215" t="s">
        <v>53</v>
      </c>
      <c r="N33" s="354" t="s">
        <v>74</v>
      </c>
    </row>
    <row r="34" spans="1:14" ht="12" customHeight="1">
      <c r="A34" s="177" t="s">
        <v>9</v>
      </c>
      <c r="B34" s="183">
        <v>9524.24999999998</v>
      </c>
      <c r="C34" s="186">
        <f>C9/$B34*100</f>
        <v>12.586292883954142</v>
      </c>
      <c r="D34" s="186">
        <f t="shared" ref="D34:N34" si="5">D9/$B34*100</f>
        <v>6.4484517591061525</v>
      </c>
      <c r="E34" s="186">
        <f t="shared" si="5"/>
        <v>7.3199114540952621</v>
      </c>
      <c r="F34" s="186">
        <f t="shared" si="5"/>
        <v>26.781636349318894</v>
      </c>
      <c r="G34" s="186">
        <f t="shared" si="5"/>
        <v>11.488218669886541</v>
      </c>
      <c r="H34" s="186">
        <f t="shared" si="5"/>
        <v>5.6609881792967212</v>
      </c>
      <c r="I34" s="186">
        <f t="shared" si="5"/>
        <v>6.3530811699958987</v>
      </c>
      <c r="J34" s="186">
        <f t="shared" si="5"/>
        <v>23.361419534346588</v>
      </c>
      <c r="K34" s="186">
        <f t="shared" si="5"/>
        <v>24.074511553840679</v>
      </c>
      <c r="L34" s="186">
        <f t="shared" si="5"/>
        <v>12.109439938402874</v>
      </c>
      <c r="M34" s="186">
        <f t="shared" si="5"/>
        <v>13.67299262409116</v>
      </c>
      <c r="N34" s="212">
        <f t="shared" si="5"/>
        <v>50.14305588366549</v>
      </c>
    </row>
    <row r="35" spans="1:14" ht="12" customHeight="1">
      <c r="A35" s="177" t="s">
        <v>10</v>
      </c>
      <c r="B35" s="183">
        <v>1442.000000000003</v>
      </c>
      <c r="C35" s="186">
        <f t="shared" ref="C35:N35" si="6">C10/$B35*100</f>
        <v>13.881183541377689</v>
      </c>
      <c r="D35" s="186">
        <f t="shared" si="6"/>
        <v>6.1257512713823274</v>
      </c>
      <c r="E35" s="186">
        <f t="shared" si="6"/>
        <v>6.2760055478501959</v>
      </c>
      <c r="F35" s="186">
        <f t="shared" si="6"/>
        <v>20.787101248266264</v>
      </c>
      <c r="G35" s="186">
        <f t="shared" si="6"/>
        <v>13.98520573277853</v>
      </c>
      <c r="H35" s="186">
        <f t="shared" si="6"/>
        <v>6.5996301433194517</v>
      </c>
      <c r="I35" s="186">
        <f t="shared" si="6"/>
        <v>6.9463707813222211</v>
      </c>
      <c r="J35" s="186">
        <f t="shared" si="6"/>
        <v>25.39875173370314</v>
      </c>
      <c r="K35" s="186">
        <f t="shared" si="6"/>
        <v>27.866389274156223</v>
      </c>
      <c r="L35" s="186">
        <f t="shared" si="6"/>
        <v>12.725381414701777</v>
      </c>
      <c r="M35" s="186">
        <f t="shared" si="6"/>
        <v>13.222376329172416</v>
      </c>
      <c r="N35" s="212">
        <f t="shared" si="6"/>
        <v>46.185852981969397</v>
      </c>
    </row>
    <row r="36" spans="1:14" ht="12" customHeight="1">
      <c r="A36" s="177" t="s">
        <v>23</v>
      </c>
      <c r="B36" s="183">
        <v>1667.7499999999982</v>
      </c>
      <c r="C36" s="186">
        <f t="shared" ref="C36:N36" si="7">C11/$B36*100</f>
        <v>10.907909858591935</v>
      </c>
      <c r="D36" s="186">
        <f t="shared" si="7"/>
        <v>5.7112876630190446</v>
      </c>
      <c r="E36" s="186">
        <f t="shared" si="7"/>
        <v>6.4957777444661025</v>
      </c>
      <c r="F36" s="186">
        <f t="shared" si="7"/>
        <v>22.750212361964753</v>
      </c>
      <c r="G36" s="186">
        <f t="shared" si="7"/>
        <v>12.162094638484993</v>
      </c>
      <c r="H36" s="186">
        <f t="shared" si="7"/>
        <v>6.2459401389097149</v>
      </c>
      <c r="I36" s="186">
        <f t="shared" si="7"/>
        <v>7.4301703892469959</v>
      </c>
      <c r="J36" s="186">
        <f t="shared" si="7"/>
        <v>28.296607205316569</v>
      </c>
      <c r="K36" s="186">
        <f t="shared" si="7"/>
        <v>23.070004497076926</v>
      </c>
      <c r="L36" s="186">
        <f t="shared" si="7"/>
        <v>11.957227801928759</v>
      </c>
      <c r="M36" s="186">
        <f t="shared" si="7"/>
        <v>13.925948133713097</v>
      </c>
      <c r="N36" s="212">
        <f t="shared" si="7"/>
        <v>51.046819567281318</v>
      </c>
    </row>
    <row r="37" spans="1:14" ht="12" customHeight="1">
      <c r="A37" s="177" t="s">
        <v>11</v>
      </c>
      <c r="B37" s="183">
        <v>14647.500000000002</v>
      </c>
      <c r="C37" s="186">
        <f t="shared" ref="C37:N37" si="8">C12/$B37*100</f>
        <v>12.442396313364053</v>
      </c>
      <c r="D37" s="186">
        <f t="shared" si="8"/>
        <v>6.4436479490242906</v>
      </c>
      <c r="E37" s="186">
        <f t="shared" si="8"/>
        <v>7.4967286795243826</v>
      </c>
      <c r="F37" s="186">
        <f t="shared" si="8"/>
        <v>28.429766171701655</v>
      </c>
      <c r="G37" s="186">
        <f t="shared" si="8"/>
        <v>11.241395004835864</v>
      </c>
      <c r="H37" s="186">
        <f t="shared" si="8"/>
        <v>5.6687716902770653</v>
      </c>
      <c r="I37" s="186">
        <f t="shared" si="8"/>
        <v>6.5181771633384527</v>
      </c>
      <c r="J37" s="186">
        <f t="shared" si="8"/>
        <v>21.759117027934234</v>
      </c>
      <c r="K37" s="186">
        <f t="shared" si="8"/>
        <v>23.683791318199916</v>
      </c>
      <c r="L37" s="186">
        <f t="shared" si="8"/>
        <v>12.112419639301356</v>
      </c>
      <c r="M37" s="186">
        <f t="shared" si="8"/>
        <v>14.014905842862834</v>
      </c>
      <c r="N37" s="212">
        <f t="shared" si="8"/>
        <v>50.188883199635889</v>
      </c>
    </row>
    <row r="38" spans="1:14" ht="12" customHeight="1">
      <c r="A38" s="177" t="s">
        <v>12</v>
      </c>
      <c r="B38" s="183">
        <v>3032.1666666666592</v>
      </c>
      <c r="C38" s="186">
        <f t="shared" ref="C38:N38" si="9">C13/$B38*100</f>
        <v>13.235859946133171</v>
      </c>
      <c r="D38" s="186">
        <f t="shared" si="9"/>
        <v>6.323860825592277</v>
      </c>
      <c r="E38" s="186">
        <f t="shared" si="9"/>
        <v>6.8350464464354621</v>
      </c>
      <c r="F38" s="186">
        <f t="shared" si="9"/>
        <v>23.390864618259837</v>
      </c>
      <c r="G38" s="186">
        <f t="shared" si="9"/>
        <v>14.24174132908265</v>
      </c>
      <c r="H38" s="186">
        <f t="shared" si="9"/>
        <v>6.3925685703292618</v>
      </c>
      <c r="I38" s="186">
        <f t="shared" si="9"/>
        <v>7.2335513659099835</v>
      </c>
      <c r="J38" s="186">
        <f t="shared" si="9"/>
        <v>22.34650689825763</v>
      </c>
      <c r="K38" s="186">
        <f t="shared" si="9"/>
        <v>27.477601275215818</v>
      </c>
      <c r="L38" s="186">
        <f t="shared" si="9"/>
        <v>12.716429395921539</v>
      </c>
      <c r="M38" s="186">
        <f t="shared" si="9"/>
        <v>14.068597812345446</v>
      </c>
      <c r="N38" s="212">
        <f t="shared" si="9"/>
        <v>45.737371516517463</v>
      </c>
    </row>
    <row r="39" spans="1:14" ht="12" customHeight="1">
      <c r="A39" s="177" t="s">
        <v>13</v>
      </c>
      <c r="B39" s="183">
        <v>2768.2499999999945</v>
      </c>
      <c r="C39" s="186">
        <f t="shared" ref="C39:N39" si="10">C14/$B39*100</f>
        <v>11.243565429422944</v>
      </c>
      <c r="D39" s="186">
        <f t="shared" si="10"/>
        <v>5.5058851861886398</v>
      </c>
      <c r="E39" s="186">
        <f t="shared" si="10"/>
        <v>6.2674975164815434</v>
      </c>
      <c r="F39" s="186">
        <f t="shared" si="10"/>
        <v>21.863993497697145</v>
      </c>
      <c r="G39" s="186">
        <f t="shared" si="10"/>
        <v>13.967909931063563</v>
      </c>
      <c r="H39" s="186">
        <f t="shared" si="10"/>
        <v>6.3668382552153995</v>
      </c>
      <c r="I39" s="186">
        <f t="shared" si="10"/>
        <v>7.9683313766218307</v>
      </c>
      <c r="J39" s="186">
        <f t="shared" si="10"/>
        <v>26.815978807309122</v>
      </c>
      <c r="K39" s="186">
        <f t="shared" si="10"/>
        <v>25.211475360486507</v>
      </c>
      <c r="L39" s="186">
        <f t="shared" si="10"/>
        <v>11.872723441404039</v>
      </c>
      <c r="M39" s="186">
        <f t="shared" si="10"/>
        <v>14.235828893103374</v>
      </c>
      <c r="N39" s="212">
        <f t="shared" si="10"/>
        <v>48.679972305006267</v>
      </c>
    </row>
    <row r="40" spans="1:14" ht="12" customHeight="1">
      <c r="A40" s="177" t="s">
        <v>14</v>
      </c>
      <c r="B40" s="183">
        <v>4621.5000000000082</v>
      </c>
      <c r="C40" s="186">
        <f t="shared" ref="C40:N40" si="11">C15/$B40*100</f>
        <v>11.909913808647973</v>
      </c>
      <c r="D40" s="186">
        <f t="shared" si="11"/>
        <v>6.0370009737098229</v>
      </c>
      <c r="E40" s="186">
        <f t="shared" si="11"/>
        <v>6.7456453532402758</v>
      </c>
      <c r="F40" s="186">
        <f t="shared" si="11"/>
        <v>25.929532258646137</v>
      </c>
      <c r="G40" s="186">
        <f t="shared" si="11"/>
        <v>11.881063146885902</v>
      </c>
      <c r="H40" s="186">
        <f t="shared" si="11"/>
        <v>5.6817772007645306</v>
      </c>
      <c r="I40" s="186">
        <f t="shared" si="11"/>
        <v>7.0900501280247985</v>
      </c>
      <c r="J40" s="186">
        <f t="shared" si="11"/>
        <v>24.725017130080388</v>
      </c>
      <c r="K40" s="186">
        <f t="shared" si="11"/>
        <v>23.790976955533875</v>
      </c>
      <c r="L40" s="186">
        <f t="shared" si="11"/>
        <v>11.718778174474355</v>
      </c>
      <c r="M40" s="186">
        <f t="shared" si="11"/>
        <v>13.835695481265073</v>
      </c>
      <c r="N40" s="212">
        <f t="shared" si="11"/>
        <v>50.654549388726522</v>
      </c>
    </row>
    <row r="41" spans="1:14" ht="12" customHeight="1">
      <c r="A41" s="177" t="s">
        <v>15</v>
      </c>
      <c r="B41" s="183">
        <v>1643.2499999999984</v>
      </c>
      <c r="C41" s="186">
        <f t="shared" ref="C41:N41" si="12">C16/$B41*100</f>
        <v>10.938688574471332</v>
      </c>
      <c r="D41" s="186">
        <f t="shared" si="12"/>
        <v>5.2639586185912135</v>
      </c>
      <c r="E41" s="186">
        <f t="shared" si="12"/>
        <v>6.8056189461940306</v>
      </c>
      <c r="F41" s="186">
        <f t="shared" si="12"/>
        <v>22.343932248085622</v>
      </c>
      <c r="G41" s="186">
        <f t="shared" si="12"/>
        <v>12.439778893453029</v>
      </c>
      <c r="H41" s="186">
        <f t="shared" si="12"/>
        <v>6.4861301283026567</v>
      </c>
      <c r="I41" s="186">
        <f t="shared" si="12"/>
        <v>8.5349155636695695</v>
      </c>
      <c r="J41" s="186">
        <f t="shared" si="12"/>
        <v>27.18697702723264</v>
      </c>
      <c r="K41" s="186">
        <f t="shared" si="12"/>
        <v>23.378467467924363</v>
      </c>
      <c r="L41" s="186">
        <f t="shared" si="12"/>
        <v>11.750088746893869</v>
      </c>
      <c r="M41" s="186">
        <f t="shared" si="12"/>
        <v>15.340534509863602</v>
      </c>
      <c r="N41" s="212">
        <f t="shared" si="12"/>
        <v>49.530909275318258</v>
      </c>
    </row>
    <row r="42" spans="1:14" ht="12" customHeight="1">
      <c r="A42" s="177" t="s">
        <v>5</v>
      </c>
      <c r="B42" s="183">
        <v>6154.8333333333321</v>
      </c>
      <c r="C42" s="186">
        <f t="shared" ref="C42:N42" si="13">C17/$B42*100</f>
        <v>13.883397871591432</v>
      </c>
      <c r="D42" s="186">
        <f t="shared" si="13"/>
        <v>6.7250670204987966</v>
      </c>
      <c r="E42" s="186">
        <f t="shared" si="13"/>
        <v>7.3749627663895545</v>
      </c>
      <c r="F42" s="186">
        <f t="shared" si="13"/>
        <v>27.208968561293307</v>
      </c>
      <c r="G42" s="186">
        <f t="shared" si="13"/>
        <v>12.882829212813787</v>
      </c>
      <c r="H42" s="186">
        <f t="shared" si="13"/>
        <v>5.9655013674889634</v>
      </c>
      <c r="I42" s="186">
        <f t="shared" si="13"/>
        <v>6.3297137750819177</v>
      </c>
      <c r="J42" s="186">
        <f t="shared" si="13"/>
        <v>19.629559424842267</v>
      </c>
      <c r="K42" s="186">
        <f t="shared" si="13"/>
        <v>26.766227084405219</v>
      </c>
      <c r="L42" s="186">
        <f t="shared" si="13"/>
        <v>12.69056838798776</v>
      </c>
      <c r="M42" s="186">
        <f t="shared" si="13"/>
        <v>13.704676541471471</v>
      </c>
      <c r="N42" s="212">
        <f t="shared" si="13"/>
        <v>46.838527986135574</v>
      </c>
    </row>
    <row r="43" spans="1:14" ht="12" customHeight="1">
      <c r="A43" s="177" t="s">
        <v>16</v>
      </c>
      <c r="B43" s="183">
        <v>3649.3333333333348</v>
      </c>
      <c r="C43" s="186">
        <f t="shared" ref="C43:N43" si="14">C18/$B43*100</f>
        <v>11.37194008037997</v>
      </c>
      <c r="D43" s="186">
        <f t="shared" si="14"/>
        <v>6.0947204968944106</v>
      </c>
      <c r="E43" s="186">
        <f t="shared" si="14"/>
        <v>6.9030873218852706</v>
      </c>
      <c r="F43" s="186">
        <f t="shared" si="14"/>
        <v>22.223237120935323</v>
      </c>
      <c r="G43" s="186">
        <f t="shared" si="14"/>
        <v>12.666697113628045</v>
      </c>
      <c r="H43" s="186">
        <f t="shared" si="14"/>
        <v>6.8345816587504578</v>
      </c>
      <c r="I43" s="186">
        <f t="shared" si="14"/>
        <v>7.1268724881256791</v>
      </c>
      <c r="J43" s="186">
        <f t="shared" si="14"/>
        <v>26.778863719400793</v>
      </c>
      <c r="K43" s="186">
        <f t="shared" si="14"/>
        <v>24.038637194008011</v>
      </c>
      <c r="L43" s="186">
        <f t="shared" si="14"/>
        <v>12.929302155644868</v>
      </c>
      <c r="M43" s="186">
        <f t="shared" si="14"/>
        <v>14.029959810010952</v>
      </c>
      <c r="N43" s="212">
        <f t="shared" si="14"/>
        <v>49.002100840336112</v>
      </c>
    </row>
    <row r="44" spans="1:14" ht="12" customHeight="1">
      <c r="A44" s="177" t="s">
        <v>17</v>
      </c>
      <c r="B44" s="183">
        <v>1662.5833333333305</v>
      </c>
      <c r="C44" s="186">
        <f t="shared" ref="C44:N44" si="15">C19/$B44*100</f>
        <v>11.929226605182723</v>
      </c>
      <c r="D44" s="186">
        <f t="shared" si="15"/>
        <v>5.8593554207809229</v>
      </c>
      <c r="E44" s="186">
        <f t="shared" si="15"/>
        <v>6.8668237181093783</v>
      </c>
      <c r="F44" s="186">
        <f t="shared" si="15"/>
        <v>27.91840008019653</v>
      </c>
      <c r="G44" s="186">
        <f t="shared" si="15"/>
        <v>11.352814395268428</v>
      </c>
      <c r="H44" s="186">
        <f t="shared" si="15"/>
        <v>5.7390606987118549</v>
      </c>
      <c r="I44" s="186">
        <f t="shared" si="15"/>
        <v>6.4558167510400581</v>
      </c>
      <c r="J44" s="186">
        <f t="shared" si="15"/>
        <v>23.878502330710287</v>
      </c>
      <c r="K44" s="186">
        <f t="shared" si="15"/>
        <v>23.282041000451155</v>
      </c>
      <c r="L44" s="186">
        <f t="shared" si="15"/>
        <v>11.598416119492777</v>
      </c>
      <c r="M44" s="186">
        <f t="shared" si="15"/>
        <v>13.322640469149436</v>
      </c>
      <c r="N44" s="212">
        <f t="shared" si="15"/>
        <v>51.79690241090681</v>
      </c>
    </row>
    <row r="45" spans="1:14" ht="12" customHeight="1">
      <c r="A45" s="177" t="s">
        <v>24</v>
      </c>
      <c r="B45" s="183">
        <v>8929.9166666666606</v>
      </c>
      <c r="C45" s="186">
        <f t="shared" ref="C45:N45" si="16">C20/$B45*100</f>
        <v>12.025121548353386</v>
      </c>
      <c r="D45" s="186">
        <f t="shared" si="16"/>
        <v>6.6732612286415538</v>
      </c>
      <c r="E45" s="186">
        <f t="shared" si="16"/>
        <v>7.5905896844875462</v>
      </c>
      <c r="F45" s="186">
        <f t="shared" si="16"/>
        <v>27.984583656062494</v>
      </c>
      <c r="G45" s="186">
        <f t="shared" si="16"/>
        <v>10.867962560307589</v>
      </c>
      <c r="H45" s="186">
        <f t="shared" si="16"/>
        <v>5.5646282626750949</v>
      </c>
      <c r="I45" s="186">
        <f t="shared" si="16"/>
        <v>6.4492949728907529</v>
      </c>
      <c r="J45" s="186">
        <f t="shared" si="16"/>
        <v>22.844558086581639</v>
      </c>
      <c r="K45" s="186">
        <f t="shared" si="16"/>
        <v>22.893084108660975</v>
      </c>
      <c r="L45" s="186">
        <f t="shared" si="16"/>
        <v>12.237889491316649</v>
      </c>
      <c r="M45" s="186">
        <f t="shared" si="16"/>
        <v>14.039884657378298</v>
      </c>
      <c r="N45" s="212">
        <f t="shared" si="16"/>
        <v>50.829141742644133</v>
      </c>
    </row>
    <row r="46" spans="1:14" ht="12" customHeight="1">
      <c r="A46" s="177" t="s">
        <v>28</v>
      </c>
      <c r="B46" s="183">
        <v>4772.4166666666688</v>
      </c>
      <c r="C46" s="186">
        <f t="shared" ref="C46:N46" si="17">C21/$B46*100</f>
        <v>12.242225287677437</v>
      </c>
      <c r="D46" s="186">
        <f t="shared" si="17"/>
        <v>6.0259477204071992</v>
      </c>
      <c r="E46" s="186">
        <f t="shared" si="17"/>
        <v>6.9706123731861869</v>
      </c>
      <c r="F46" s="186">
        <f t="shared" si="17"/>
        <v>29.784001815991189</v>
      </c>
      <c r="G46" s="186">
        <f t="shared" si="17"/>
        <v>11.29581448951439</v>
      </c>
      <c r="H46" s="186">
        <f t="shared" si="17"/>
        <v>5.802441111246921</v>
      </c>
      <c r="I46" s="186">
        <f t="shared" si="17"/>
        <v>6.4589917756552397</v>
      </c>
      <c r="J46" s="186">
        <f t="shared" si="17"/>
        <v>21.419965426321387</v>
      </c>
      <c r="K46" s="186">
        <f t="shared" si="17"/>
        <v>23.538039777191827</v>
      </c>
      <c r="L46" s="186">
        <f t="shared" si="17"/>
        <v>11.828388831654118</v>
      </c>
      <c r="M46" s="186">
        <f t="shared" si="17"/>
        <v>13.429604148841429</v>
      </c>
      <c r="N46" s="212">
        <f t="shared" si="17"/>
        <v>51.203967242312572</v>
      </c>
    </row>
    <row r="47" spans="1:14" ht="12" customHeight="1">
      <c r="A47" s="177" t="s">
        <v>42</v>
      </c>
      <c r="B47" s="183">
        <v>2848.1666666666661</v>
      </c>
      <c r="C47" s="186">
        <f t="shared" ref="C47:N47" si="18">C22/$B47*100</f>
        <v>13.233659078939674</v>
      </c>
      <c r="D47" s="186">
        <f t="shared" si="18"/>
        <v>6.6182924688396056</v>
      </c>
      <c r="E47" s="186">
        <f t="shared" si="18"/>
        <v>8.3269939727309996</v>
      </c>
      <c r="F47" s="186">
        <f t="shared" si="18"/>
        <v>28.064837029668205</v>
      </c>
      <c r="G47" s="186">
        <f t="shared" si="18"/>
        <v>10.966118555796129</v>
      </c>
      <c r="H47" s="186">
        <f t="shared" si="18"/>
        <v>5.6000936274796684</v>
      </c>
      <c r="I47" s="186">
        <f t="shared" si="18"/>
        <v>6.5334425653929413</v>
      </c>
      <c r="J47" s="186">
        <f t="shared" si="18"/>
        <v>20.656562701152797</v>
      </c>
      <c r="K47" s="186">
        <f t="shared" si="18"/>
        <v>24.199777634735803</v>
      </c>
      <c r="L47" s="186">
        <f t="shared" si="18"/>
        <v>12.218386096319273</v>
      </c>
      <c r="M47" s="186">
        <f t="shared" si="18"/>
        <v>14.860436538123942</v>
      </c>
      <c r="N47" s="212">
        <f t="shared" si="18"/>
        <v>48.721399730821005</v>
      </c>
    </row>
    <row r="48" spans="1:14" ht="12" customHeight="1">
      <c r="A48" s="177" t="s">
        <v>18</v>
      </c>
      <c r="B48" s="183">
        <v>11159.833333333314</v>
      </c>
      <c r="C48" s="186">
        <f t="shared" ref="C48:N48" si="19">C23/$B48*100</f>
        <v>12.980331247479812</v>
      </c>
      <c r="D48" s="186">
        <f t="shared" si="19"/>
        <v>6.3389536880777868</v>
      </c>
      <c r="E48" s="186">
        <f t="shared" si="19"/>
        <v>7.0587971743903095</v>
      </c>
      <c r="F48" s="186">
        <f t="shared" si="19"/>
        <v>26.052509744769225</v>
      </c>
      <c r="G48" s="186">
        <f t="shared" si="19"/>
        <v>12.335907047596315</v>
      </c>
      <c r="H48" s="186">
        <f t="shared" si="19"/>
        <v>6.1037351214922726</v>
      </c>
      <c r="I48" s="186">
        <f t="shared" si="19"/>
        <v>6.946788333159108</v>
      </c>
      <c r="J48" s="186">
        <f t="shared" si="19"/>
        <v>22.182977643035333</v>
      </c>
      <c r="K48" s="186">
        <f t="shared" si="19"/>
        <v>25.316238295076126</v>
      </c>
      <c r="L48" s="186">
        <f t="shared" si="19"/>
        <v>12.442688809570059</v>
      </c>
      <c r="M48" s="186">
        <f t="shared" si="19"/>
        <v>14.005585507549418</v>
      </c>
      <c r="N48" s="212">
        <f t="shared" si="19"/>
        <v>48.235487387804554</v>
      </c>
    </row>
    <row r="49" spans="1:14" ht="12" customHeight="1">
      <c r="A49" s="177" t="s">
        <v>19</v>
      </c>
      <c r="B49" s="183">
        <v>4261.2500000000091</v>
      </c>
      <c r="C49" s="186">
        <f t="shared" ref="C49:N49" si="20">C24/$B49*100</f>
        <v>12.742739806394804</v>
      </c>
      <c r="D49" s="186">
        <f t="shared" si="20"/>
        <v>6.2579446563019321</v>
      </c>
      <c r="E49" s="186">
        <f t="shared" si="20"/>
        <v>6.492617580913258</v>
      </c>
      <c r="F49" s="186">
        <f t="shared" si="20"/>
        <v>19.829862129656746</v>
      </c>
      <c r="G49" s="186">
        <f t="shared" si="20"/>
        <v>13.759655813043873</v>
      </c>
      <c r="H49" s="186">
        <f t="shared" si="20"/>
        <v>6.9248068837391115</v>
      </c>
      <c r="I49" s="186">
        <f t="shared" si="20"/>
        <v>7.5584237801896785</v>
      </c>
      <c r="J49" s="186">
        <f t="shared" si="20"/>
        <v>26.433949349760393</v>
      </c>
      <c r="K49" s="186">
        <f t="shared" si="20"/>
        <v>26.50239561943868</v>
      </c>
      <c r="L49" s="186">
        <f t="shared" si="20"/>
        <v>13.182751540041043</v>
      </c>
      <c r="M49" s="186">
        <f t="shared" si="20"/>
        <v>14.051041361102939</v>
      </c>
      <c r="N49" s="212">
        <f t="shared" si="20"/>
        <v>46.263811479417143</v>
      </c>
    </row>
    <row r="50" spans="1:14" ht="12" customHeight="1">
      <c r="A50" s="177" t="s">
        <v>20</v>
      </c>
      <c r="B50" s="183">
        <v>1268.4999999999998</v>
      </c>
      <c r="C50" s="186">
        <f t="shared" ref="C50:N50" si="21">C25/$B50*100</f>
        <v>12.403100775193801</v>
      </c>
      <c r="D50" s="186">
        <f t="shared" si="21"/>
        <v>6.1161476809880453</v>
      </c>
      <c r="E50" s="186">
        <f t="shared" si="21"/>
        <v>5.8008146104322682</v>
      </c>
      <c r="F50" s="186">
        <f t="shared" si="21"/>
        <v>22.21127315727237</v>
      </c>
      <c r="G50" s="186">
        <f t="shared" si="21"/>
        <v>12.52135067665222</v>
      </c>
      <c r="H50" s="186">
        <f t="shared" si="21"/>
        <v>6.3723558008146126</v>
      </c>
      <c r="I50" s="186">
        <f t="shared" si="21"/>
        <v>6.6614111154907372</v>
      </c>
      <c r="J50" s="186">
        <f t="shared" si="21"/>
        <v>27.913546183155969</v>
      </c>
      <c r="K50" s="186">
        <f t="shared" si="21"/>
        <v>24.924451451846021</v>
      </c>
      <c r="L50" s="186">
        <f t="shared" si="21"/>
        <v>12.488503481802658</v>
      </c>
      <c r="M50" s="186">
        <f t="shared" si="21"/>
        <v>12.462225725923007</v>
      </c>
      <c r="N50" s="212">
        <f t="shared" si="21"/>
        <v>50.124819340428331</v>
      </c>
    </row>
    <row r="51" spans="1:14" ht="12" customHeight="1">
      <c r="A51" s="177" t="s">
        <v>40</v>
      </c>
      <c r="B51" s="183">
        <v>2556.9166666666652</v>
      </c>
      <c r="C51" s="186">
        <f t="shared" ref="C51:N51" si="22">C26/$B51*100</f>
        <v>12.150050516572712</v>
      </c>
      <c r="D51" s="186">
        <f t="shared" si="22"/>
        <v>6.0815435257308641</v>
      </c>
      <c r="E51" s="186">
        <f t="shared" si="22"/>
        <v>7.2711273343545324</v>
      </c>
      <c r="F51" s="186">
        <f t="shared" si="22"/>
        <v>19.962194048821836</v>
      </c>
      <c r="G51" s="186">
        <f t="shared" si="22"/>
        <v>14.64328781409902</v>
      </c>
      <c r="H51" s="186">
        <f t="shared" si="22"/>
        <v>6.7627024736824985</v>
      </c>
      <c r="I51" s="186">
        <f t="shared" si="22"/>
        <v>7.8382166020271926</v>
      </c>
      <c r="J51" s="186">
        <f t="shared" si="22"/>
        <v>25.290877684711422</v>
      </c>
      <c r="K51" s="186">
        <f t="shared" si="22"/>
        <v>26.793338330671734</v>
      </c>
      <c r="L51" s="186">
        <f t="shared" si="22"/>
        <v>12.844245999413362</v>
      </c>
      <c r="M51" s="186">
        <f t="shared" si="22"/>
        <v>15.109343936381725</v>
      </c>
      <c r="N51" s="212">
        <f t="shared" si="22"/>
        <v>45.253071733533261</v>
      </c>
    </row>
    <row r="52" spans="1:14" ht="12" customHeight="1">
      <c r="A52" s="177" t="s">
        <v>41</v>
      </c>
      <c r="B52" s="183">
        <v>1436.5000000000011</v>
      </c>
      <c r="C52" s="186">
        <f t="shared" ref="C52:N52" si="23">C27/$B52*100</f>
        <v>13.853115210581265</v>
      </c>
      <c r="D52" s="186">
        <f t="shared" si="23"/>
        <v>6.160807518273578</v>
      </c>
      <c r="E52" s="186">
        <f t="shared" si="23"/>
        <v>6.4334609583478306</v>
      </c>
      <c r="F52" s="186">
        <f t="shared" si="23"/>
        <v>19.184360134586363</v>
      </c>
      <c r="G52" s="186">
        <f t="shared" si="23"/>
        <v>15.848706346443892</v>
      </c>
      <c r="H52" s="186">
        <f t="shared" si="23"/>
        <v>7.5588815407819876</v>
      </c>
      <c r="I52" s="186">
        <f t="shared" si="23"/>
        <v>7.0831883049077549</v>
      </c>
      <c r="J52" s="186">
        <f t="shared" si="23"/>
        <v>23.877479986077262</v>
      </c>
      <c r="K52" s="186">
        <f t="shared" si="23"/>
        <v>29.701821557025159</v>
      </c>
      <c r="L52" s="186">
        <f t="shared" si="23"/>
        <v>13.719689059055568</v>
      </c>
      <c r="M52" s="186">
        <f t="shared" si="23"/>
        <v>13.516649263255584</v>
      </c>
      <c r="N52" s="212">
        <f t="shared" si="23"/>
        <v>43.061840120663625</v>
      </c>
    </row>
    <row r="53" spans="1:14" ht="15" customHeight="1">
      <c r="A53" s="224" t="s">
        <v>21</v>
      </c>
      <c r="B53" s="185">
        <v>88046.916666666657</v>
      </c>
      <c r="C53" s="187">
        <f t="shared" ref="C53:N53" si="24">C28/$B53*100</f>
        <v>12.501857437748622</v>
      </c>
      <c r="D53" s="187">
        <f t="shared" si="24"/>
        <v>6.3064862199414513</v>
      </c>
      <c r="E53" s="187">
        <f t="shared" si="24"/>
        <v>7.1353057034933105</v>
      </c>
      <c r="F53" s="187">
        <f t="shared" si="24"/>
        <v>25.854303056230439</v>
      </c>
      <c r="G53" s="187">
        <f t="shared" si="24"/>
        <v>12.160562124549129</v>
      </c>
      <c r="H53" s="187">
        <f t="shared" si="24"/>
        <v>6.0104319382753335</v>
      </c>
      <c r="I53" s="187">
        <f t="shared" si="24"/>
        <v>6.8179559571932762</v>
      </c>
      <c r="J53" s="187">
        <f t="shared" si="24"/>
        <v>23.21309756256845</v>
      </c>
      <c r="K53" s="187">
        <f t="shared" si="24"/>
        <v>24.662419562297753</v>
      </c>
      <c r="L53" s="187">
        <f t="shared" si="24"/>
        <v>12.316918158216787</v>
      </c>
      <c r="M53" s="187">
        <f t="shared" si="24"/>
        <v>13.953261660686589</v>
      </c>
      <c r="N53" s="213">
        <f t="shared" si="24"/>
        <v>49.067400618798892</v>
      </c>
    </row>
    <row r="54" spans="1:14" ht="5.0999999999999996" customHeight="1">
      <c r="A54" s="109"/>
      <c r="B54" s="45"/>
      <c r="C54" s="34"/>
      <c r="D54" s="34"/>
      <c r="E54" s="34"/>
      <c r="F54" s="34"/>
      <c r="G54" s="34"/>
      <c r="H54" s="34"/>
      <c r="I54" s="34"/>
      <c r="J54" s="34"/>
      <c r="K54" s="34"/>
      <c r="L54" s="34"/>
      <c r="M54" s="34"/>
      <c r="N54" s="34"/>
    </row>
    <row r="55" spans="1:14" s="33" customFormat="1" ht="9" customHeight="1">
      <c r="A55" s="77" t="s">
        <v>164</v>
      </c>
      <c r="F55" s="110"/>
    </row>
  </sheetData>
  <mergeCells count="10">
    <mergeCell ref="K7:N7"/>
    <mergeCell ref="A32:A33"/>
    <mergeCell ref="C32:F32"/>
    <mergeCell ref="G32:J32"/>
    <mergeCell ref="A7:A8"/>
    <mergeCell ref="C7:F7"/>
    <mergeCell ref="G7:J7"/>
    <mergeCell ref="K32:N32"/>
    <mergeCell ref="B7:B8"/>
    <mergeCell ref="B32:B33"/>
  </mergeCells>
  <phoneticPr fontId="6" type="noConversion"/>
  <hyperlinks>
    <hyperlink ref="N1" location="F!A1" display="Retour au menu"/>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39</vt:i4>
      </vt:variant>
    </vt:vector>
  </HeadingPairs>
  <TitlesOfParts>
    <vt:vector size="59" baseType="lpstr">
      <vt:lpstr>F</vt:lpstr>
      <vt:lpstr>F.1.1</vt:lpstr>
      <vt:lpstr>F.1.2</vt:lpstr>
      <vt:lpstr>F.1.3</vt:lpstr>
      <vt:lpstr>F.2.1</vt:lpstr>
      <vt:lpstr>F.2.2</vt:lpstr>
      <vt:lpstr>F.2.2.1</vt:lpstr>
      <vt:lpstr>F.2.2.2</vt:lpstr>
      <vt:lpstr>F.2.2.3</vt:lpstr>
      <vt:lpstr>F.2.2.4</vt:lpstr>
      <vt:lpstr>F.3.1</vt:lpstr>
      <vt:lpstr>F.3.2</vt:lpstr>
      <vt:lpstr>F.4.1</vt:lpstr>
      <vt:lpstr>F.4.2</vt:lpstr>
      <vt:lpstr>F.4.3</vt:lpstr>
      <vt:lpstr>F.5.1</vt:lpstr>
      <vt:lpstr>F.5.2</vt:lpstr>
      <vt:lpstr>F.5.3</vt:lpstr>
      <vt:lpstr>F.6.1</vt:lpstr>
      <vt:lpstr>F.6.2</vt:lpstr>
      <vt:lpstr>F.1.1!Impression_des_titres</vt:lpstr>
      <vt:lpstr>F.1.2!Impression_des_titres</vt:lpstr>
      <vt:lpstr>F.1.3!Impression_des_titres</vt:lpstr>
      <vt:lpstr>F.2.1!Impression_des_titres</vt:lpstr>
      <vt:lpstr>F.2.2!Impression_des_titres</vt:lpstr>
      <vt:lpstr>F.2.2.1!Impression_des_titres</vt:lpstr>
      <vt:lpstr>F.2.2.2!Impression_des_titres</vt:lpstr>
      <vt:lpstr>F.2.2.3!Impression_des_titres</vt:lpstr>
      <vt:lpstr>F.2.2.4!Impression_des_titres</vt:lpstr>
      <vt:lpstr>F.3.1!Impression_des_titres</vt:lpstr>
      <vt:lpstr>F.3.2!Impression_des_titres</vt:lpstr>
      <vt:lpstr>F.4.1!Impression_des_titres</vt:lpstr>
      <vt:lpstr>F.4.2!Impression_des_titres</vt:lpstr>
      <vt:lpstr>F.4.3!Impression_des_titres</vt:lpstr>
      <vt:lpstr>F.5.1!Impression_des_titres</vt:lpstr>
      <vt:lpstr>F.5.2!Impression_des_titres</vt:lpstr>
      <vt:lpstr>F.5.3!Impression_des_titres</vt:lpstr>
      <vt:lpstr>F.6.1!Impression_des_titres</vt:lpstr>
      <vt:lpstr>F.6.2!Impression_des_titres</vt:lpstr>
      <vt:lpstr>F!Zone_d_impression</vt:lpstr>
      <vt:lpstr>F.1.1!Zone_d_impression</vt:lpstr>
      <vt:lpstr>F.1.2!Zone_d_impression</vt:lpstr>
      <vt:lpstr>F.1.3!Zone_d_impression</vt:lpstr>
      <vt:lpstr>F.2.1!Zone_d_impression</vt:lpstr>
      <vt:lpstr>F.2.2!Zone_d_impression</vt:lpstr>
      <vt:lpstr>F.2.2.1!Zone_d_impression</vt:lpstr>
      <vt:lpstr>F.2.2.2!Zone_d_impression</vt:lpstr>
      <vt:lpstr>F.2.2.3!Zone_d_impression</vt:lpstr>
      <vt:lpstr>F.2.2.4!Zone_d_impression</vt:lpstr>
      <vt:lpstr>F.3.1!Zone_d_impression</vt:lpstr>
      <vt:lpstr>F.3.2!Zone_d_impression</vt:lpstr>
      <vt:lpstr>F.4.1!Zone_d_impression</vt:lpstr>
      <vt:lpstr>F.4.2!Zone_d_impression</vt:lpstr>
      <vt:lpstr>F.4.3!Zone_d_impression</vt:lpstr>
      <vt:lpstr>F.5.1!Zone_d_impression</vt:lpstr>
      <vt:lpstr>F.5.2!Zone_d_impression</vt:lpstr>
      <vt:lpstr>F.5.3!Zone_d_impression</vt:lpstr>
      <vt:lpstr>F.6.1!Zone_d_impression</vt:lpstr>
      <vt:lpstr>F.6.2!Zone_d_impression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Caractéristiques des communes de la Région bruxelloise</dc:title>
  <dc:creator>BERTRAND Amandine</dc:creator>
  <cp:lastModifiedBy>LAI The man</cp:lastModifiedBy>
  <cp:lastPrinted>2020-08-31T15:59:47Z</cp:lastPrinted>
  <dcterms:created xsi:type="dcterms:W3CDTF">2003-10-14T14:35:20Z</dcterms:created>
  <dcterms:modified xsi:type="dcterms:W3CDTF">2020-08-31T16:00:18Z</dcterms:modified>
</cp:coreProperties>
</file>