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T:\Etudes\Dossiers récurrents\Monitoring\2025\Population active-occupée-et-emploi-intérieur - OK\"/>
    </mc:Choice>
  </mc:AlternateContent>
  <xr:revisionPtr revIDLastSave="0" documentId="13_ncr:1_{7510BE24-CB61-48B5-BD42-76CFFC161B3F}" xr6:coauthVersionLast="47" xr6:coauthVersionMax="47" xr10:uidLastSave="{00000000-0000-0000-0000-000000000000}"/>
  <bookViews>
    <workbookView xWindow="1212" yWindow="-108" windowWidth="21936" windowHeight="13176" tabRatio="902" xr2:uid="{00000000-000D-0000-FFFF-FFFF00000000}"/>
  </bookViews>
  <sheets>
    <sheet name="B" sheetId="274" r:id="rId1"/>
    <sheet name="B.1.1" sheetId="284" r:id="rId2"/>
    <sheet name="B.1.2" sheetId="285" r:id="rId3"/>
    <sheet name="B.1.3" sheetId="290" r:id="rId4"/>
    <sheet name="B.2.1" sheetId="275" r:id="rId5"/>
    <sheet name="B.2.2" sheetId="276" r:id="rId6"/>
    <sheet name="B.2.3" sheetId="277" r:id="rId7"/>
    <sheet name="B.3.1" sheetId="283" r:id="rId8"/>
    <sheet name="B.3.2" sheetId="286" r:id="rId9"/>
    <sheet name="B.3.3" sheetId="1" r:id="rId10"/>
    <sheet name="B.4" sheetId="2" r:id="rId11"/>
    <sheet name="B.5.1" sheetId="287" r:id="rId12"/>
    <sheet name="B.5.2" sheetId="289" r:id="rId13"/>
  </sheets>
  <externalReferences>
    <externalReference r:id="rId14"/>
  </externalReferences>
  <definedNames>
    <definedName name="A._Kerncijfers">[1]A!#REF!</definedName>
    <definedName name="_xlnm.Database" localSheetId="7">#REF!</definedName>
    <definedName name="_xlnm.Database" localSheetId="9">#REF!</definedName>
    <definedName name="_xlnm.Database">#REF!</definedName>
    <definedName name="_xlnm.Print_Titles" localSheetId="7">'B.3.1'!$1:$5</definedName>
    <definedName name="Query1" localSheetId="7">#REF!</definedName>
    <definedName name="Query1" localSheetId="9">#REF!</definedName>
    <definedName name="Query1">#REF!</definedName>
    <definedName name="_xlnm.Print_Area" localSheetId="0">B!$A$1:$I$40</definedName>
    <definedName name="_xlnm.Print_Area" localSheetId="1">'B.1.1'!$A$1:$F$33</definedName>
    <definedName name="_xlnm.Print_Area" localSheetId="2">'B.1.2'!$A$1:$F$33</definedName>
    <definedName name="_xlnm.Print_Area" localSheetId="3">'B.1.3'!$A$1:$J$40</definedName>
    <definedName name="_xlnm.Print_Area" localSheetId="4">'B.2.1'!$A$1:$P$53</definedName>
    <definedName name="_xlnm.Print_Area" localSheetId="5">'B.2.2'!$A$1:$P$56</definedName>
    <definedName name="_xlnm.Print_Area" localSheetId="6">'B.2.3'!$A$1:$F$31</definedName>
    <definedName name="_xlnm.Print_Area" localSheetId="7">'B.3.1'!$A$1:$J$40</definedName>
    <definedName name="_xlnm.Print_Area" localSheetId="8">'B.3.2'!$A$1:$F$37</definedName>
    <definedName name="_xlnm.Print_Area" localSheetId="9">'B.3.3'!$A$1:$AB$36</definedName>
    <definedName name="_xlnm.Print_Area" localSheetId="10">B.4!$A$1:$Q$26</definedName>
    <definedName name="_xlnm.Print_Area" localSheetId="11">'B.5.1'!$A$1:$J$40</definedName>
    <definedName name="_xlnm.Print_Area" localSheetId="12">'B.5.2'!$A$1:$I$40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287" l="1"/>
  <c r="F18" i="287"/>
  <c r="F19" i="287"/>
  <c r="F20" i="287"/>
  <c r="F21" i="287"/>
  <c r="F22" i="287"/>
  <c r="F23" i="287"/>
  <c r="F24" i="287"/>
  <c r="F25" i="287"/>
  <c r="F26" i="287"/>
  <c r="F27" i="287"/>
  <c r="F28" i="287"/>
  <c r="F29" i="287"/>
  <c r="F30" i="287"/>
  <c r="F31" i="287"/>
  <c r="F32" i="287"/>
  <c r="F33" i="287"/>
  <c r="F34" i="287"/>
  <c r="F35" i="287"/>
  <c r="F36" i="287"/>
  <c r="F16" i="287"/>
  <c r="D28" i="277" l="1"/>
  <c r="E28" i="277"/>
  <c r="F28" i="277"/>
  <c r="P27" i="276"/>
  <c r="P26" i="276"/>
  <c r="P25" i="276"/>
  <c r="P28" i="276" s="1"/>
  <c r="P22" i="276"/>
  <c r="P16" i="276"/>
  <c r="P27" i="275"/>
  <c r="P26" i="275"/>
  <c r="P25" i="275"/>
  <c r="P28" i="275" s="1"/>
  <c r="P22" i="275"/>
  <c r="P16" i="275"/>
  <c r="C25" i="277"/>
  <c r="F25" i="277"/>
  <c r="F26" i="277"/>
  <c r="F27" i="277"/>
  <c r="C26" i="277"/>
  <c r="D26" i="277"/>
  <c r="E26" i="277"/>
  <c r="C27" i="277"/>
  <c r="D27" i="277"/>
  <c r="E27" i="277"/>
  <c r="D25" i="277"/>
  <c r="E25" i="277"/>
  <c r="O27" i="276"/>
  <c r="O26" i="276"/>
  <c r="O25" i="276"/>
  <c r="O22" i="276"/>
  <c r="O16" i="276"/>
  <c r="O27" i="275"/>
  <c r="O26" i="275"/>
  <c r="O25" i="275"/>
  <c r="O22" i="275"/>
  <c r="O16" i="275"/>
  <c r="D37" i="290"/>
  <c r="E37" i="290"/>
  <c r="C37" i="290"/>
  <c r="F36" i="290"/>
  <c r="F20" i="283"/>
  <c r="G20" i="283" s="1"/>
  <c r="F21" i="283"/>
  <c r="H21" i="283" s="1"/>
  <c r="F22" i="283"/>
  <c r="G22" i="283" s="1"/>
  <c r="F23" i="283"/>
  <c r="I23" i="283" s="1"/>
  <c r="F24" i="283"/>
  <c r="G24" i="283" s="1"/>
  <c r="F25" i="283"/>
  <c r="H25" i="283" s="1"/>
  <c r="F26" i="283"/>
  <c r="G26" i="283" s="1"/>
  <c r="F27" i="283"/>
  <c r="H27" i="283" s="1"/>
  <c r="F28" i="283"/>
  <c r="G28" i="283" s="1"/>
  <c r="F29" i="283"/>
  <c r="J29" i="283" s="1"/>
  <c r="F30" i="283"/>
  <c r="J30" i="283" s="1"/>
  <c r="G23" i="283"/>
  <c r="H23" i="283"/>
  <c r="E15" i="286"/>
  <c r="F15" i="286" s="1"/>
  <c r="E16" i="286"/>
  <c r="F16" i="286" s="1"/>
  <c r="E17" i="286"/>
  <c r="F17" i="286" s="1"/>
  <c r="E18" i="286"/>
  <c r="F18" i="286" s="1"/>
  <c r="E19" i="286"/>
  <c r="F19" i="286" s="1"/>
  <c r="E20" i="286"/>
  <c r="F20" i="286" s="1"/>
  <c r="E21" i="286"/>
  <c r="F21" i="286" s="1"/>
  <c r="E22" i="286"/>
  <c r="F22" i="286" s="1"/>
  <c r="E23" i="286"/>
  <c r="F23" i="286" s="1"/>
  <c r="J23" i="283" l="1"/>
  <c r="J24" i="283"/>
  <c r="I24" i="283"/>
  <c r="J22" i="283"/>
  <c r="I22" i="283"/>
  <c r="H22" i="283"/>
  <c r="I30" i="283"/>
  <c r="J21" i="283"/>
  <c r="H24" i="283"/>
  <c r="J20" i="283"/>
  <c r="I29" i="283"/>
  <c r="G30" i="283"/>
  <c r="J28" i="283"/>
  <c r="H30" i="283"/>
  <c r="I28" i="283"/>
  <c r="I20" i="283"/>
  <c r="H20" i="283"/>
  <c r="H28" i="283"/>
  <c r="I21" i="283"/>
  <c r="G21" i="283"/>
  <c r="G29" i="283"/>
  <c r="H29" i="283"/>
  <c r="O28" i="276"/>
  <c r="O28" i="275"/>
  <c r="J26" i="283"/>
  <c r="I26" i="283"/>
  <c r="H26" i="283"/>
  <c r="G25" i="283"/>
  <c r="G27" i="283"/>
  <c r="J27" i="283"/>
  <c r="J25" i="283"/>
  <c r="I27" i="283"/>
  <c r="I25" i="283"/>
  <c r="E22" i="289"/>
  <c r="F22" i="289" s="1"/>
  <c r="E23" i="289"/>
  <c r="F23" i="289" s="1"/>
  <c r="E24" i="289"/>
  <c r="F24" i="289" s="1"/>
  <c r="E25" i="289"/>
  <c r="F25" i="289" s="1"/>
  <c r="E26" i="289"/>
  <c r="F26" i="289" s="1"/>
  <c r="E27" i="289"/>
  <c r="F27" i="289" s="1"/>
  <c r="E28" i="289"/>
  <c r="F28" i="289" s="1"/>
  <c r="G20" i="287"/>
  <c r="H20" i="287"/>
  <c r="I20" i="287"/>
  <c r="J20" i="287"/>
  <c r="G21" i="287"/>
  <c r="H21" i="287"/>
  <c r="I21" i="287"/>
  <c r="J21" i="287"/>
  <c r="G22" i="287"/>
  <c r="H22" i="287"/>
  <c r="I22" i="287"/>
  <c r="J22" i="287"/>
  <c r="G23" i="287"/>
  <c r="H23" i="287"/>
  <c r="I23" i="287"/>
  <c r="J23" i="287"/>
  <c r="G24" i="287"/>
  <c r="H24" i="287"/>
  <c r="I24" i="287"/>
  <c r="J24" i="287"/>
  <c r="G25" i="287"/>
  <c r="H25" i="287"/>
  <c r="I25" i="287"/>
  <c r="J25" i="287"/>
  <c r="G26" i="287"/>
  <c r="H26" i="287"/>
  <c r="I26" i="287"/>
  <c r="J26" i="287"/>
  <c r="C28" i="277"/>
  <c r="N26" i="275"/>
  <c r="N27" i="275"/>
  <c r="N25" i="275"/>
  <c r="F21" i="290"/>
  <c r="F22" i="290"/>
  <c r="F23" i="290"/>
  <c r="F24" i="290"/>
  <c r="F25" i="290"/>
  <c r="F26" i="290"/>
  <c r="F27" i="290"/>
  <c r="F28" i="290"/>
  <c r="F29" i="290"/>
  <c r="F30" i="290"/>
  <c r="F31" i="290"/>
  <c r="F32" i="290"/>
  <c r="F33" i="290"/>
  <c r="F34" i="290"/>
  <c r="F35" i="290"/>
  <c r="F17" i="290"/>
  <c r="F18" i="290"/>
  <c r="F19" i="290"/>
  <c r="F20" i="290"/>
  <c r="F16" i="290"/>
  <c r="F37" i="290" l="1"/>
  <c r="I27" i="289"/>
  <c r="I25" i="289"/>
  <c r="I23" i="289"/>
  <c r="H27" i="289"/>
  <c r="H25" i="289"/>
  <c r="H23" i="289"/>
  <c r="G27" i="289"/>
  <c r="G25" i="289"/>
  <c r="G23" i="289"/>
  <c r="I28" i="289"/>
  <c r="I26" i="289"/>
  <c r="I24" i="289"/>
  <c r="I22" i="289"/>
  <c r="H28" i="289"/>
  <c r="H26" i="289"/>
  <c r="H24" i="289"/>
  <c r="H22" i="289"/>
  <c r="G28" i="289"/>
  <c r="G26" i="289"/>
  <c r="G24" i="289"/>
  <c r="G22" i="289"/>
  <c r="N28" i="275" l="1"/>
  <c r="N22" i="275"/>
  <c r="N16" i="275"/>
  <c r="D37" i="287" l="1"/>
  <c r="E37" i="287"/>
  <c r="B37" i="289"/>
  <c r="C37" i="289"/>
  <c r="D37" i="289"/>
  <c r="C37" i="283"/>
  <c r="D37" i="283"/>
  <c r="E37" i="283"/>
  <c r="F16" i="283"/>
  <c r="F18" i="283"/>
  <c r="F19" i="283"/>
  <c r="F31" i="283"/>
  <c r="F32" i="283"/>
  <c r="F33" i="283"/>
  <c r="F34" i="283"/>
  <c r="F35" i="283"/>
  <c r="F36" i="283"/>
  <c r="F37" i="283" l="1"/>
  <c r="N26" i="276"/>
  <c r="N27" i="276"/>
  <c r="N25" i="276"/>
  <c r="N22" i="276"/>
  <c r="N16" i="276"/>
  <c r="F13" i="284"/>
  <c r="F15" i="284" s="1"/>
  <c r="F14" i="284"/>
  <c r="N28" i="276" l="1"/>
  <c r="F37" i="287" l="1"/>
  <c r="D34" i="286"/>
  <c r="H36" i="290"/>
  <c r="I36" i="290"/>
  <c r="G36" i="290"/>
  <c r="D28" i="285"/>
  <c r="E28" i="285"/>
  <c r="D29" i="285"/>
  <c r="E29" i="285"/>
  <c r="C29" i="285"/>
  <c r="C28" i="285"/>
  <c r="E25" i="285"/>
  <c r="D25" i="285"/>
  <c r="C25" i="285"/>
  <c r="F24" i="285"/>
  <c r="F23" i="285"/>
  <c r="E20" i="285"/>
  <c r="D20" i="285"/>
  <c r="C20" i="285"/>
  <c r="F19" i="285"/>
  <c r="F18" i="285"/>
  <c r="D15" i="285"/>
  <c r="E15" i="285"/>
  <c r="C15" i="285"/>
  <c r="C29" i="284"/>
  <c r="D29" i="284"/>
  <c r="E29" i="284"/>
  <c r="D28" i="284"/>
  <c r="E28" i="284"/>
  <c r="C28" i="284"/>
  <c r="F24" i="284"/>
  <c r="F23" i="284"/>
  <c r="F19" i="284"/>
  <c r="F18" i="284"/>
  <c r="F20" i="284" s="1"/>
  <c r="E24" i="286"/>
  <c r="F24" i="286" s="1"/>
  <c r="E25" i="286"/>
  <c r="E26" i="286"/>
  <c r="E27" i="286"/>
  <c r="E28" i="286"/>
  <c r="E29" i="286"/>
  <c r="E30" i="286"/>
  <c r="E31" i="286"/>
  <c r="E32" i="286"/>
  <c r="E33" i="286"/>
  <c r="E13" i="286"/>
  <c r="I22" i="290" l="1"/>
  <c r="I24" i="290"/>
  <c r="I26" i="290"/>
  <c r="I21" i="290"/>
  <c r="I23" i="290"/>
  <c r="I25" i="290"/>
  <c r="I27" i="290"/>
  <c r="H22" i="290"/>
  <c r="H24" i="290"/>
  <c r="H26" i="290"/>
  <c r="H21" i="290"/>
  <c r="H23" i="290"/>
  <c r="H25" i="290"/>
  <c r="H27" i="290"/>
  <c r="G22" i="290"/>
  <c r="G24" i="290"/>
  <c r="G26" i="290"/>
  <c r="G21" i="290"/>
  <c r="G23" i="290"/>
  <c r="G25" i="290"/>
  <c r="G27" i="290"/>
  <c r="I33" i="290"/>
  <c r="I32" i="290"/>
  <c r="I34" i="290"/>
  <c r="I35" i="290"/>
  <c r="I28" i="290"/>
  <c r="I29" i="290"/>
  <c r="I30" i="290"/>
  <c r="I31" i="290"/>
  <c r="H34" i="290"/>
  <c r="H35" i="290"/>
  <c r="H33" i="290"/>
  <c r="H28" i="290"/>
  <c r="H29" i="290"/>
  <c r="H30" i="290"/>
  <c r="H31" i="290"/>
  <c r="H32" i="290"/>
  <c r="G35" i="290"/>
  <c r="G28" i="290"/>
  <c r="G29" i="290"/>
  <c r="G34" i="290"/>
  <c r="G30" i="290"/>
  <c r="G31" i="290"/>
  <c r="G32" i="290"/>
  <c r="G33" i="290"/>
  <c r="E30" i="284"/>
  <c r="D30" i="284"/>
  <c r="C30" i="284"/>
  <c r="F25" i="285"/>
  <c r="F29" i="284"/>
  <c r="C30" i="285"/>
  <c r="E30" i="285"/>
  <c r="D30" i="285"/>
  <c r="F20" i="285"/>
  <c r="F25" i="284"/>
  <c r="F28" i="284"/>
  <c r="C37" i="287"/>
  <c r="F30" i="284" l="1"/>
  <c r="F14" i="285"/>
  <c r="F29" i="285" s="1"/>
  <c r="F13" i="285"/>
  <c r="F15" i="285" l="1"/>
  <c r="F30" i="285" s="1"/>
  <c r="F28" i="285"/>
  <c r="E18" i="289"/>
  <c r="E19" i="289"/>
  <c r="E20" i="289"/>
  <c r="E21" i="289"/>
  <c r="E29" i="289"/>
  <c r="E30" i="289"/>
  <c r="E31" i="289"/>
  <c r="E32" i="289"/>
  <c r="E33" i="289"/>
  <c r="E34" i="289"/>
  <c r="E35" i="289"/>
  <c r="E36" i="289"/>
  <c r="E16" i="289"/>
  <c r="J18" i="287"/>
  <c r="J19" i="287"/>
  <c r="J27" i="287"/>
  <c r="J28" i="287"/>
  <c r="J29" i="287"/>
  <c r="I30" i="287"/>
  <c r="I31" i="287"/>
  <c r="I32" i="287"/>
  <c r="I33" i="287"/>
  <c r="I34" i="287"/>
  <c r="I36" i="287"/>
  <c r="G16" i="287"/>
  <c r="F29" i="289" l="1"/>
  <c r="I36" i="289"/>
  <c r="F21" i="289"/>
  <c r="F30" i="289"/>
  <c r="I35" i="289"/>
  <c r="F20" i="289"/>
  <c r="I34" i="289"/>
  <c r="F19" i="289"/>
  <c r="I33" i="289"/>
  <c r="F18" i="289"/>
  <c r="I32" i="289"/>
  <c r="G16" i="289"/>
  <c r="I31" i="289"/>
  <c r="G36" i="289"/>
  <c r="H32" i="289"/>
  <c r="G35" i="287"/>
  <c r="G35" i="289"/>
  <c r="H31" i="289"/>
  <c r="H36" i="289"/>
  <c r="H33" i="289"/>
  <c r="G31" i="289"/>
  <c r="I29" i="289"/>
  <c r="F16" i="289"/>
  <c r="H35" i="289"/>
  <c r="G32" i="289"/>
  <c r="G21" i="289"/>
  <c r="H34" i="289"/>
  <c r="G34" i="289"/>
  <c r="H29" i="289"/>
  <c r="F36" i="289"/>
  <c r="F35" i="289"/>
  <c r="F34" i="289"/>
  <c r="F33" i="289"/>
  <c r="F32" i="289"/>
  <c r="F31" i="289"/>
  <c r="I21" i="289"/>
  <c r="I18" i="289"/>
  <c r="G33" i="289"/>
  <c r="I19" i="289"/>
  <c r="I30" i="289"/>
  <c r="H21" i="289"/>
  <c r="H18" i="289"/>
  <c r="I20" i="289"/>
  <c r="H30" i="289"/>
  <c r="H20" i="289"/>
  <c r="H19" i="289"/>
  <c r="G30" i="289"/>
  <c r="G29" i="289"/>
  <c r="G20" i="289"/>
  <c r="G19" i="289"/>
  <c r="G18" i="289"/>
  <c r="H16" i="289"/>
  <c r="E37" i="289"/>
  <c r="I37" i="289" s="1"/>
  <c r="I16" i="289"/>
  <c r="J31" i="287"/>
  <c r="H36" i="287"/>
  <c r="G31" i="287"/>
  <c r="J35" i="287"/>
  <c r="I19" i="287"/>
  <c r="H32" i="287"/>
  <c r="G32" i="287"/>
  <c r="G36" i="287"/>
  <c r="H33" i="287"/>
  <c r="H31" i="287"/>
  <c r="I18" i="287"/>
  <c r="I29" i="287"/>
  <c r="I28" i="287"/>
  <c r="H34" i="287"/>
  <c r="H30" i="287"/>
  <c r="G34" i="287"/>
  <c r="G33" i="287"/>
  <c r="G30" i="287"/>
  <c r="J36" i="287"/>
  <c r="J34" i="287"/>
  <c r="J33" i="287"/>
  <c r="J32" i="287"/>
  <c r="J30" i="287"/>
  <c r="I27" i="287"/>
  <c r="H29" i="287"/>
  <c r="H28" i="287"/>
  <c r="H27" i="287"/>
  <c r="H19" i="287"/>
  <c r="H18" i="287"/>
  <c r="G29" i="287"/>
  <c r="G28" i="287"/>
  <c r="G27" i="287"/>
  <c r="G19" i="287"/>
  <c r="G18" i="287"/>
  <c r="J16" i="287"/>
  <c r="F25" i="286"/>
  <c r="F26" i="286"/>
  <c r="F27" i="286"/>
  <c r="F28" i="286"/>
  <c r="F29" i="286"/>
  <c r="F30" i="286"/>
  <c r="F31" i="286"/>
  <c r="F32" i="286"/>
  <c r="F33" i="286"/>
  <c r="F13" i="286"/>
  <c r="C34" i="286"/>
  <c r="E34" i="286" s="1"/>
  <c r="F34" i="286" s="1"/>
  <c r="H37" i="289" l="1"/>
  <c r="G37" i="289"/>
  <c r="F37" i="289"/>
  <c r="J37" i="287"/>
  <c r="H37" i="287"/>
  <c r="I37" i="287"/>
  <c r="G37" i="287"/>
  <c r="H19" i="283"/>
  <c r="H32" i="283"/>
  <c r="H33" i="283"/>
  <c r="H34" i="283"/>
  <c r="H36" i="283"/>
  <c r="G18" i="283"/>
  <c r="H18" i="283"/>
  <c r="I18" i="283"/>
  <c r="J18" i="283"/>
  <c r="G19" i="283"/>
  <c r="I19" i="283"/>
  <c r="J19" i="283"/>
  <c r="G31" i="283"/>
  <c r="H31" i="283"/>
  <c r="I31" i="283"/>
  <c r="J31" i="283"/>
  <c r="G32" i="283"/>
  <c r="I32" i="283"/>
  <c r="J32" i="283"/>
  <c r="G33" i="283"/>
  <c r="J33" i="283"/>
  <c r="G34" i="283"/>
  <c r="G35" i="283"/>
  <c r="H35" i="283"/>
  <c r="I35" i="283"/>
  <c r="J35" i="283"/>
  <c r="G36" i="283"/>
  <c r="I36" i="283"/>
  <c r="J36" i="283"/>
  <c r="H16" i="283"/>
  <c r="I16" i="283"/>
  <c r="J16" i="283"/>
  <c r="G16" i="283"/>
  <c r="I16" i="290"/>
  <c r="I18" i="290"/>
  <c r="I20" i="290"/>
  <c r="G20" i="290"/>
  <c r="G16" i="290"/>
  <c r="H16" i="290"/>
  <c r="I17" i="290"/>
  <c r="G17" i="290"/>
  <c r="J34" i="283" l="1"/>
  <c r="I34" i="283"/>
  <c r="I33" i="283"/>
  <c r="J37" i="283"/>
  <c r="I37" i="283"/>
  <c r="G37" i="283"/>
  <c r="H17" i="290"/>
  <c r="G37" i="290"/>
  <c r="G19" i="290"/>
  <c r="I37" i="290"/>
  <c r="I19" i="290"/>
  <c r="H18" i="290"/>
  <c r="G18" i="290"/>
  <c r="H37" i="290"/>
  <c r="H19" i="290"/>
  <c r="H20" i="290"/>
  <c r="J36" i="290"/>
  <c r="J22" i="290" l="1"/>
  <c r="J24" i="290"/>
  <c r="J26" i="290"/>
  <c r="J27" i="290"/>
  <c r="J25" i="290"/>
  <c r="J23" i="290"/>
  <c r="J21" i="290"/>
  <c r="J20" i="290"/>
  <c r="J32" i="290"/>
  <c r="J34" i="290"/>
  <c r="J31" i="290"/>
  <c r="J29" i="290"/>
  <c r="J35" i="290"/>
  <c r="J33" i="290"/>
  <c r="J30" i="290"/>
  <c r="J28" i="290"/>
  <c r="J18" i="290"/>
  <c r="J16" i="290"/>
  <c r="H37" i="283"/>
  <c r="J17" i="290"/>
  <c r="J19" i="290"/>
  <c r="J37" i="290"/>
</calcChain>
</file>

<file path=xl/sharedStrings.xml><?xml version="1.0" encoding="utf-8"?>
<sst xmlns="http://schemas.openxmlformats.org/spreadsheetml/2006/main" count="410" uniqueCount="144">
  <si>
    <t>Evere</t>
  </si>
  <si>
    <t>Koekelberg</t>
  </si>
  <si>
    <t>Hommes</t>
  </si>
  <si>
    <t>Femmes</t>
  </si>
  <si>
    <t>Total</t>
  </si>
  <si>
    <t xml:space="preserve">B.2.  Distinction population active occupée et emploi intérieur </t>
  </si>
  <si>
    <t>(nombre)</t>
  </si>
  <si>
    <t>Anderlecht</t>
  </si>
  <si>
    <t>Auderghem</t>
  </si>
  <si>
    <t>Berchem-Ste-Agathe</t>
  </si>
  <si>
    <t>Bruxelles</t>
  </si>
  <si>
    <t>Etterbeek</t>
  </si>
  <si>
    <t>Forest</t>
  </si>
  <si>
    <t>Ganshoren</t>
  </si>
  <si>
    <t>Ixelles</t>
  </si>
  <si>
    <t>Jette</t>
  </si>
  <si>
    <t>Molenbeek-St-Jean</t>
  </si>
  <si>
    <t>St-Gilles</t>
  </si>
  <si>
    <t>St-Josse-Ten-Noode</t>
  </si>
  <si>
    <t>Schaerbeek</t>
  </si>
  <si>
    <t>Uccle</t>
  </si>
  <si>
    <t>Watermael-Boitsfort</t>
  </si>
  <si>
    <t>Woluwé-St-Lambert</t>
  </si>
  <si>
    <t>Woluwé-St-Pierre</t>
  </si>
  <si>
    <t>Région Bruxelloise</t>
  </si>
  <si>
    <t>&lt; 25 ans</t>
  </si>
  <si>
    <t>Niveau d'études et secteur d'activité</t>
  </si>
  <si>
    <t>Retour au menu</t>
  </si>
  <si>
    <t>Faiblement qualifié</t>
  </si>
  <si>
    <t>Moyennement qualifié</t>
  </si>
  <si>
    <t>Hautement qualifié</t>
  </si>
  <si>
    <t>Région bruxelloise</t>
  </si>
  <si>
    <t>Age et genre</t>
  </si>
  <si>
    <t>Population active et emploi intérieur</t>
  </si>
  <si>
    <t>Région flamande</t>
  </si>
  <si>
    <t>Région wallonne</t>
  </si>
  <si>
    <t>Belgique</t>
  </si>
  <si>
    <t>15 à 24 ans</t>
  </si>
  <si>
    <t>25 à 49 ans</t>
  </si>
  <si>
    <t>Les trois régions</t>
  </si>
  <si>
    <t>50 à 64 ans</t>
  </si>
  <si>
    <t>Faible</t>
  </si>
  <si>
    <t>Moyen</t>
  </si>
  <si>
    <t>Elevé</t>
  </si>
  <si>
    <t>Secteur d'activité et lieu de travail</t>
  </si>
  <si>
    <t>En dehors de la Région de Bruxelles-Capitale</t>
  </si>
  <si>
    <t>En Région de Bruxelles-Capitale</t>
  </si>
  <si>
    <t>Lieu de domicile (communes)</t>
  </si>
  <si>
    <t>Niveau d'études et genre</t>
  </si>
  <si>
    <t>Niveau d'études, âge et genre</t>
  </si>
  <si>
    <t>Ces données proviennent du Service public fédéral Economie - Direction générale Statistique et Information économique (DGSIE), plus précisément des Enquêtes sur les Forces de Travail (EFT). Dans ces enquêtes, la définition harmonisée des travailleurs du Bureau international du Travail (BIT) est utilisée (voir également le glossaire).</t>
  </si>
  <si>
    <t>B. Population active occupée et emploi intérieur</t>
  </si>
  <si>
    <t>Habitants d'un territoire donné qui travaillent</t>
  </si>
  <si>
    <t>B.1.  Caractéristiques de la population active occupée</t>
  </si>
  <si>
    <t xml:space="preserve">B.3.  Emploi intérieur </t>
  </si>
  <si>
    <t>Emplois localisés en Région bruxelloise</t>
  </si>
  <si>
    <t>Population active occupée et emploi intérieur</t>
  </si>
  <si>
    <t>L'ensemble des emplois localisés sur un territoire donné</t>
  </si>
  <si>
    <r>
      <t xml:space="preserve">1. </t>
    </r>
    <r>
      <rPr>
        <b/>
        <u/>
        <sz val="9"/>
        <color indexed="62"/>
        <rFont val="Arial"/>
        <family val="2"/>
      </rPr>
      <t>Caractéristiques de la population active occupée</t>
    </r>
  </si>
  <si>
    <r>
      <t xml:space="preserve">3. </t>
    </r>
    <r>
      <rPr>
        <b/>
        <u/>
        <sz val="9"/>
        <color indexed="62"/>
        <rFont val="Arial"/>
        <family val="2"/>
      </rPr>
      <t>Emploi intérieur</t>
    </r>
  </si>
  <si>
    <r>
      <t xml:space="preserve">2. </t>
    </r>
    <r>
      <rPr>
        <b/>
        <u/>
        <sz val="9"/>
        <color indexed="62"/>
        <rFont val="Arial"/>
        <family val="2"/>
      </rPr>
      <t>Distinction population active occupée et emploi intérieur</t>
    </r>
  </si>
  <si>
    <t>Taux de navette 
sortante (%)</t>
  </si>
  <si>
    <t>Nombre</t>
  </si>
  <si>
    <t>En %</t>
  </si>
  <si>
    <t>Secteur d'activité et niveau d'études</t>
  </si>
  <si>
    <t>Secteur d'activité</t>
  </si>
  <si>
    <t>Secteur d'activité et lieu de domicile</t>
  </si>
  <si>
    <t>%</t>
  </si>
  <si>
    <t>50 ans et +</t>
  </si>
  <si>
    <t>Personnes âgées de 15 ans et plus qui  travaillent par région de résidence</t>
  </si>
  <si>
    <t>Bruxellois âgés de 15 ans et plus qui  travaillent</t>
  </si>
  <si>
    <t>Bruxellois âgés de 15 à 64 ans qui travaillent</t>
  </si>
  <si>
    <t>50  à 64 ans</t>
  </si>
  <si>
    <t>Sources : SPF Economie - DGSIE (EFT), calculs view.brussels</t>
  </si>
  <si>
    <t>Source : SPF Economie - DGSIE (EFT), calculs view.brussels</t>
  </si>
  <si>
    <t>Sources : BNB, SPF Économie - DGSIE, ACTIRIS, Steunpunt-WSE, calculs view.brussels</t>
  </si>
  <si>
    <t>Industries extractives</t>
  </si>
  <si>
    <t>Production et distribution d'électricité, de gaz, de vapeur et d'air conditionné</t>
  </si>
  <si>
    <t>Production et distribution d'eau; assainissement, gestion des déchets et dépollution</t>
  </si>
  <si>
    <t>Activités immobilières</t>
  </si>
  <si>
    <t>Construction</t>
  </si>
  <si>
    <t>Transports et entreposage</t>
  </si>
  <si>
    <t>Hébergement et restauration</t>
  </si>
  <si>
    <t>Information et communication</t>
  </si>
  <si>
    <t>Activités financières et d'assurance</t>
  </si>
  <si>
    <t>Activités spécialisées, scientifiques et techniques</t>
  </si>
  <si>
    <t>Activités de services administratifs et de soutien</t>
  </si>
  <si>
    <t>Enseignement</t>
  </si>
  <si>
    <t>Santé humaine et action sociale</t>
  </si>
  <si>
    <t>Arts, spectacles et activités récréatives</t>
  </si>
  <si>
    <t>Autres activités de services</t>
  </si>
  <si>
    <t>Agriculture, sylviculture et pêche</t>
  </si>
  <si>
    <t>Industrie manufacturière</t>
  </si>
  <si>
    <t>Commerce de gros et de detail; réparation de vehicules automobiles et de motocycles</t>
  </si>
  <si>
    <t>Administration publique et defense; securie sociale obligatoire</t>
  </si>
  <si>
    <t>Activités des ménages en tant qu'employeurs; activités indifférenciées des ménages en tant que producteurs de biens et services pour usage propre</t>
  </si>
  <si>
    <t>Activités des organismes extra-territoriaux</t>
  </si>
  <si>
    <t>A Culture et production animale, chasse et services annexes</t>
  </si>
  <si>
    <t>B Industries extractives</t>
  </si>
  <si>
    <t>C Industrie manufacturière</t>
  </si>
  <si>
    <t>D Production et distribution d'électricité, de gaz, de vapeur et d'air conditionné</t>
  </si>
  <si>
    <t>E Production et distribution d'eau; assainissement, gestion des déchets et dépollution</t>
  </si>
  <si>
    <t>F Construction</t>
  </si>
  <si>
    <t>G Commerce; réparation d'automobiles et de motocycles</t>
  </si>
  <si>
    <t>H Transports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</si>
  <si>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</si>
  <si>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</si>
  <si>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</si>
  <si>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</si>
  <si>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</si>
  <si>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</si>
  <si>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</si>
  <si>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</si>
  <si>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</si>
  <si>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</si>
  <si>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</si>
  <si>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T Services domestiques</t>
  </si>
  <si>
    <t>U Activités des organismes extraterritoriaux</t>
  </si>
  <si>
    <t>2023*</t>
  </si>
  <si>
    <t>* Sur base de l'estimation de la population active occupée (BNB 2023), de la répartition de la population active occupée par commune (Steunpunt-WSE 2022) et par région (EFT 2023).</t>
  </si>
  <si>
    <t>1999-2024</t>
  </si>
  <si>
    <r>
      <t xml:space="preserve">Tableau B.1.1 : </t>
    </r>
    <r>
      <rPr>
        <b/>
        <u/>
        <sz val="10"/>
        <color indexed="62"/>
        <rFont val="Arial"/>
        <family val="2"/>
      </rPr>
      <t>Population active occupée par classe d'âge, région et genre</t>
    </r>
    <r>
      <rPr>
        <b/>
        <sz val="10"/>
        <color indexed="62"/>
        <rFont val="Arial"/>
        <family val="2"/>
      </rPr>
      <t xml:space="preserve"> (2024)</t>
    </r>
  </si>
  <si>
    <r>
      <t xml:space="preserve">Tableau B.1.2 : </t>
    </r>
    <r>
      <rPr>
        <b/>
        <u/>
        <sz val="10"/>
        <color indexed="62"/>
        <rFont val="Arial"/>
        <family val="2"/>
      </rPr>
      <t>Population active occupée par niveau d'études, région et genre</t>
    </r>
    <r>
      <rPr>
        <b/>
        <sz val="10"/>
        <color indexed="62"/>
        <rFont val="Arial"/>
        <family val="2"/>
      </rPr>
      <t xml:space="preserve"> (2024)</t>
    </r>
  </si>
  <si>
    <r>
      <t xml:space="preserve">Tableau B.1.3 : </t>
    </r>
    <r>
      <rPr>
        <b/>
        <u/>
        <sz val="10"/>
        <color indexed="62"/>
        <rFont val="Arial"/>
        <family val="2"/>
      </rPr>
      <t>Population active occupée par région et secteur d'activité</t>
    </r>
    <r>
      <rPr>
        <b/>
        <sz val="10"/>
        <color indexed="62"/>
        <rFont val="Arial"/>
        <family val="2"/>
      </rPr>
      <t xml:space="preserve"> (2024)</t>
    </r>
  </si>
  <si>
    <r>
      <t xml:space="preserve">Tableau B.2.1 : </t>
    </r>
    <r>
      <rPr>
        <b/>
        <u/>
        <sz val="10"/>
        <color indexed="62"/>
        <rFont val="Arial"/>
        <family val="2"/>
      </rPr>
      <t>Population active occupée bruxelloise par classe d'âge et genre</t>
    </r>
    <r>
      <rPr>
        <b/>
        <sz val="10"/>
        <color indexed="62"/>
        <rFont val="Arial"/>
        <family val="2"/>
      </rPr>
      <t xml:space="preserve"> (1999-2024)</t>
    </r>
  </si>
  <si>
    <r>
      <t xml:space="preserve">Tableau B.2.2 : </t>
    </r>
    <r>
      <rPr>
        <b/>
        <u/>
        <sz val="10"/>
        <color indexed="62"/>
        <rFont val="Arial"/>
        <family val="2"/>
      </rPr>
      <t>Population active occupée bruxelloise par niveau d'études et genre</t>
    </r>
    <r>
      <rPr>
        <b/>
        <sz val="10"/>
        <color indexed="62"/>
        <rFont val="Arial"/>
        <family val="2"/>
      </rPr>
      <t xml:space="preserve"> (1999-2024)</t>
    </r>
  </si>
  <si>
    <r>
      <t xml:space="preserve">Tableau B.2.3 : </t>
    </r>
    <r>
      <rPr>
        <b/>
        <u/>
        <sz val="10"/>
        <color indexed="62"/>
        <rFont val="Arial"/>
        <family val="2"/>
      </rPr>
      <t>Population active occupée bruxelloise par niveau d'études, classe d'âge et genre</t>
    </r>
    <r>
      <rPr>
        <b/>
        <sz val="10"/>
        <color indexed="62"/>
        <rFont val="Arial"/>
        <family val="2"/>
      </rPr>
      <t xml:space="preserve"> (2024)</t>
    </r>
  </si>
  <si>
    <r>
      <t xml:space="preserve">Tableau B.3.1 : </t>
    </r>
    <r>
      <rPr>
        <b/>
        <u/>
        <sz val="10"/>
        <color indexed="62"/>
        <rFont val="Arial"/>
        <family val="2"/>
      </rPr>
      <t>Population active occupée bruxelloise par niveau d'études et secteur d'activité</t>
    </r>
    <r>
      <rPr>
        <b/>
        <sz val="10"/>
        <color indexed="62"/>
        <rFont val="Arial"/>
        <family val="2"/>
      </rPr>
      <t xml:space="preserve"> (2024)</t>
    </r>
  </si>
  <si>
    <r>
      <t xml:space="preserve">Tableau B.3.2 : </t>
    </r>
    <r>
      <rPr>
        <b/>
        <u/>
        <sz val="10"/>
        <color indexed="62"/>
        <rFont val="Arial"/>
        <family val="2"/>
      </rPr>
      <t>Population active occupée bruxelloise par lieu de travail et secteur d'activité</t>
    </r>
    <r>
      <rPr>
        <b/>
        <sz val="10"/>
        <color indexed="62"/>
        <rFont val="Arial"/>
        <family val="2"/>
      </rPr>
      <t xml:space="preserve"> (2024)</t>
    </r>
  </si>
  <si>
    <r>
      <t xml:space="preserve">Schéma B.4 : </t>
    </r>
    <r>
      <rPr>
        <b/>
        <u/>
        <sz val="10"/>
        <color indexed="62"/>
        <rFont val="Arial"/>
        <family val="2"/>
      </rPr>
      <t>Distinction population active occupée bruxelloise et emploi intérieur en Région bruxelloise</t>
    </r>
    <r>
      <rPr>
        <b/>
        <sz val="10"/>
        <color indexed="62"/>
        <rFont val="Arial"/>
        <family val="2"/>
      </rPr>
      <t xml:space="preserve"> (2024)</t>
    </r>
  </si>
  <si>
    <r>
      <t xml:space="preserve">Tableau B.5.1 : </t>
    </r>
    <r>
      <rPr>
        <b/>
        <u/>
        <sz val="10"/>
        <color indexed="62"/>
        <rFont val="Arial"/>
        <family val="2"/>
      </rPr>
      <t>Emploi intérieur en Région bruxelloise par secteur d'activité et lieu de domicile des travailleurs</t>
    </r>
    <r>
      <rPr>
        <b/>
        <sz val="10"/>
        <color indexed="62"/>
        <rFont val="Arial"/>
        <family val="2"/>
      </rPr>
      <t xml:space="preserve"> (2024)</t>
    </r>
  </si>
  <si>
    <r>
      <t xml:space="preserve">Tableau B.5.2 : </t>
    </r>
    <r>
      <rPr>
        <b/>
        <u/>
        <sz val="10"/>
        <color indexed="62"/>
        <rFont val="Arial"/>
        <family val="2"/>
      </rPr>
      <t>Emploi intérieur en Région bruxelloise par secteur d'activité et niveau d'études</t>
    </r>
    <r>
      <rPr>
        <b/>
        <sz val="10"/>
        <color indexed="62"/>
        <rFont val="Arial"/>
        <family val="2"/>
      </rPr>
      <t xml:space="preserve"> (2024)</t>
    </r>
  </si>
  <si>
    <r>
      <t xml:space="preserve">Tableau B.3.3 : </t>
    </r>
    <r>
      <rPr>
        <b/>
        <u/>
        <sz val="10"/>
        <color indexed="62"/>
        <rFont val="Arial"/>
        <family val="2"/>
      </rPr>
      <t>Population active occupée bruxelloise par lieu de domicile</t>
    </r>
    <r>
      <rPr>
        <b/>
        <sz val="10"/>
        <color indexed="62"/>
        <rFont val="Arial"/>
        <family val="2"/>
      </rPr>
      <t xml:space="preserve"> (1997-2023)</t>
    </r>
  </si>
  <si>
    <t>1997-2023</t>
  </si>
  <si>
    <t>Emploi intérieur = postes de travail en Région bruxelloise
(Lieu de travail = Région bruxelloise) : 820.725</t>
  </si>
  <si>
    <t>Population active occupée bruxelloise = Bruxellois à l'emploi
(Lieu de domicile = Région bruxelloise) : 514.092</t>
  </si>
  <si>
    <t>Navetteurs bruxellois travaillant en dehors de Bruxelles : 86.904 (16,9%)</t>
  </si>
  <si>
    <t>59.058 en Flandre</t>
  </si>
  <si>
    <t>27.847 en Wallonie</t>
  </si>
  <si>
    <t>9.325 à l'étranger</t>
  </si>
  <si>
    <t>Bruxellois occupés en Région bruxelloise : 
417.863 (50,9%)</t>
  </si>
  <si>
    <t>Navetteurs flamands travaillant en Région bruxelloise : 
254.213 (30,9%)</t>
  </si>
  <si>
    <t>Navetteurs wallons travaillant en Région bruxelloise : 
148.649 (18,1%)</t>
  </si>
  <si>
    <t>Bruxellois occupés en Région bruxelloise : 
417.863 (81,3%)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</si>
</sst>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0"/>
    <numFmt numFmtId="167" formatCode="#,##0\ "/>
    <numFmt numFmtId="168" formatCode="0\ "/>
    <numFmt numFmtId="169" formatCode="#,##0.0\ "/>
    <numFmt numFmtId="170" formatCode="0.0\ "/>
    <numFmt numFmtId="171" formatCode="_ * #,##0_ ;_ * \-#,##0_ ;_ * &quot;-&quot;??_ ;_ @_ "/>
  </numFmts>
  <fonts count="30" x14ac:knownFonts="1">
    <font>
      <sz val="10"/>
      <name val="Arial"/>
    </font>
    <font>
      <u/>
      <sz val="10"/>
      <color indexed="12"/>
      <name val="Arial"/>
      <family val="2"/>
    </font>
    <font>
      <sz val="10"/>
      <name val="MS Sans Serif"/>
      <family val="2"/>
    </font>
    <font>
      <sz val="10"/>
      <name val="Arial"/>
      <family val="2"/>
    </font>
    <font>
      <b/>
      <sz val="10"/>
      <name val="Arial"/>
      <family val="2"/>
    </font>
    <font>
      <sz val="8"/>
      <name val="Arial"/>
      <family val="2"/>
    </font>
    <font>
      <b/>
      <sz val="12"/>
      <name val="Arial"/>
      <family val="2"/>
    </font>
    <font>
      <b/>
      <sz val="12"/>
      <color indexed="62"/>
      <name val="Arial"/>
      <family val="2"/>
    </font>
    <font>
      <sz val="9"/>
      <color indexed="62"/>
      <name val="Arial"/>
      <family val="2"/>
    </font>
    <font>
      <b/>
      <sz val="9"/>
      <color indexed="62"/>
      <name val="Arial"/>
      <family val="2"/>
    </font>
    <font>
      <sz val="10"/>
      <color indexed="62"/>
      <name val="Arial"/>
      <family val="2"/>
    </font>
    <font>
      <b/>
      <sz val="10"/>
      <color indexed="62"/>
      <name val="Arial"/>
      <family val="2"/>
    </font>
    <font>
      <sz val="8"/>
      <color indexed="62"/>
      <name val="Arial"/>
      <family val="2"/>
    </font>
    <font>
      <b/>
      <sz val="8"/>
      <color indexed="62"/>
      <name val="Arial"/>
      <family val="2"/>
    </font>
    <font>
      <b/>
      <u/>
      <sz val="10"/>
      <color indexed="62"/>
      <name val="Arial"/>
      <family val="2"/>
    </font>
    <font>
      <i/>
      <sz val="18"/>
      <color indexed="62"/>
      <name val="Arial"/>
      <family val="2"/>
    </font>
    <font>
      <u/>
      <sz val="8"/>
      <color indexed="62"/>
      <name val="Arial"/>
      <family val="2"/>
    </font>
    <font>
      <b/>
      <sz val="14"/>
      <color indexed="62"/>
      <name val="Arial"/>
      <family val="2"/>
    </font>
    <font>
      <b/>
      <u/>
      <sz val="9"/>
      <color indexed="62"/>
      <name val="Arial"/>
      <family val="2"/>
    </font>
    <font>
      <i/>
      <sz val="9"/>
      <color indexed="62"/>
      <name val="Arial"/>
      <family val="2"/>
    </font>
    <font>
      <u/>
      <sz val="10"/>
      <color indexed="62"/>
      <name val="Arial"/>
      <family val="2"/>
    </font>
    <font>
      <i/>
      <sz val="10"/>
      <color indexed="62"/>
      <name val="Arial"/>
      <family val="2"/>
    </font>
    <font>
      <b/>
      <sz val="7"/>
      <color indexed="62"/>
      <name val="Arial"/>
      <family val="2"/>
    </font>
    <font>
      <sz val="7"/>
      <color indexed="62"/>
      <name val="Arial"/>
      <family val="2"/>
    </font>
    <font>
      <i/>
      <u/>
      <sz val="9"/>
      <color indexed="62"/>
      <name val="Arial"/>
      <family val="2"/>
    </font>
    <font>
      <sz val="10"/>
      <color rgb="FF002060"/>
      <name val="Arial"/>
      <family val="2"/>
    </font>
    <font>
      <b/>
      <sz val="10"/>
      <color rgb="FF002060"/>
      <name val="Arial"/>
      <family val="2"/>
    </font>
    <font>
      <sz val="10"/>
      <name val="Arial"/>
    </font>
    <font>
      <i/>
      <sz val="7"/>
      <color indexed="62"/>
      <name val="Arial"/>
      <family val="2"/>
    </font>
    <font>
      <sz val="7"/>
      <color rgb="FF222222"/>
      <name val="Times New Roman"/>
      <family val="1"/>
    </font>
  </fonts>
  <fills count="11">
    <fill>
      <patternFill patternType="none"/>
    </fill>
    <fill>
      <patternFill patternType="gray125"/>
    </fill>
    <fill>
      <patternFill patternType="solid">
        <fgColor indexed="58"/>
        <bgColor indexed="64"/>
      </patternFill>
    </fill>
    <fill>
      <patternFill patternType="solid">
        <fgColor indexed="31"/>
        <bgColor indexed="64"/>
      </patternFill>
    </fill>
    <fill>
      <patternFill patternType="solid">
        <fgColor indexed="9"/>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s>
  <borders count="13">
    <border>
      <left/>
      <right/>
      <top/>
      <bottom/>
      <diagonal/>
    </border>
    <border>
      <left/>
      <right/>
      <top/>
      <bottom style="thin">
        <color indexed="62"/>
      </bottom>
      <diagonal/>
    </border>
    <border>
      <left/>
      <right/>
      <top style="hair">
        <color indexed="62"/>
      </top>
      <bottom/>
      <diagonal/>
    </border>
    <border>
      <left/>
      <right/>
      <top/>
      <bottom style="hair">
        <color indexed="62"/>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style="hair">
        <color indexed="62"/>
      </left>
      <right style="hair">
        <color indexed="62"/>
      </right>
      <top/>
      <bottom/>
      <diagonal/>
    </border>
    <border>
      <left style="hair">
        <color indexed="62"/>
      </left>
      <right/>
      <top/>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s>
  <cellStyleXfs count="7">
    <xf numFmtId="0" fontId="0" fillId="0" borderId="0"/>
    <xf numFmtId="0" fontId="3" fillId="0" borderId="0"/>
    <xf numFmtId="0" fontId="6" fillId="2" borderId="0"/>
    <xf numFmtId="0" fontId="4" fillId="0" borderId="0"/>
    <xf numFmtId="0" fontId="1" fillId="0" borderId="0" applyNumberFormat="0" applyFill="0" applyBorder="0" applyAlignment="0" applyProtection="0">
      <alignment vertical="top"/>
      <protection locked="0"/>
    </xf>
    <xf numFmtId="0" fontId="2" fillId="0" borderId="0"/>
    <xf numFmtId="164" fontId="27" fillId="0" borderId="0" applyFont="0" applyFill="0" applyBorder="0" applyAlignment="0" applyProtection="0"/>
  </cellStyleXfs>
  <cellXfs count="222">
    <xf numFmtId="0" fontId="0" fillId="0" borderId="0" xfId="0"/>
    <xf numFmtId="0" fontId="7" fillId="0" borderId="0" xfId="0" applyFont="1"/>
    <xf numFmtId="0" fontId="8" fillId="0" borderId="0" xfId="0" applyFont="1"/>
    <xf numFmtId="0" fontId="9" fillId="0" borderId="0" xfId="0" applyFont="1"/>
    <xf numFmtId="0" fontId="9" fillId="0" borderId="0" xfId="0" applyFont="1" applyAlignment="1">
      <alignment horizontal="right"/>
    </xf>
    <xf numFmtId="0" fontId="8" fillId="0" borderId="0" xfId="0" applyFont="1" applyAlignment="1">
      <alignment horizontal="center"/>
    </xf>
    <xf numFmtId="0" fontId="9" fillId="0" borderId="0" xfId="0" applyFont="1" applyAlignment="1">
      <alignment horizontal="center"/>
    </xf>
    <xf numFmtId="0" fontId="10" fillId="0" borderId="0" xfId="0" applyFont="1"/>
    <xf numFmtId="0" fontId="11" fillId="0" borderId="0" xfId="0" applyFont="1"/>
    <xf numFmtId="0" fontId="12" fillId="0" borderId="0" xfId="0" applyFont="1"/>
    <xf numFmtId="3" fontId="12" fillId="0" borderId="0" xfId="0" applyNumberFormat="1" applyFont="1"/>
    <xf numFmtId="166" fontId="12" fillId="0" borderId="0" xfId="0" applyNumberFormat="1" applyFont="1"/>
    <xf numFmtId="0" fontId="13" fillId="0" borderId="0" xfId="0" applyFont="1"/>
    <xf numFmtId="165" fontId="12" fillId="0" borderId="0" xfId="0" applyNumberFormat="1" applyFont="1" applyAlignment="1">
      <alignment horizontal="center"/>
    </xf>
    <xf numFmtId="165" fontId="12" fillId="0" borderId="0" xfId="0" applyNumberFormat="1" applyFont="1" applyAlignment="1">
      <alignment horizontal="right"/>
    </xf>
    <xf numFmtId="0" fontId="11" fillId="3" borderId="0" xfId="0" applyFont="1" applyFill="1"/>
    <xf numFmtId="0" fontId="15" fillId="0" borderId="0" xfId="0" applyFont="1"/>
    <xf numFmtId="0" fontId="16" fillId="0" borderId="0" xfId="4" applyFont="1" applyFill="1" applyBorder="1" applyAlignment="1" applyProtection="1">
      <alignment horizontal="right"/>
    </xf>
    <xf numFmtId="0" fontId="17" fillId="0" borderId="0" xfId="0" applyFont="1"/>
    <xf numFmtId="0" fontId="8" fillId="0" borderId="0" xfId="0" applyFont="1" applyAlignment="1">
      <alignment vertical="center" wrapText="1"/>
    </xf>
    <xf numFmtId="0" fontId="19" fillId="0" borderId="0" xfId="0" applyFont="1"/>
    <xf numFmtId="0" fontId="19" fillId="0" borderId="0" xfId="0" applyFont="1" applyAlignment="1">
      <alignment horizontal="center"/>
    </xf>
    <xf numFmtId="0" fontId="21" fillId="0" borderId="0" xfId="0" applyFont="1"/>
    <xf numFmtId="0" fontId="10" fillId="0" borderId="1" xfId="0" applyFont="1" applyBorder="1"/>
    <xf numFmtId="0" fontId="20" fillId="0" borderId="0" xfId="4" applyFont="1" applyFill="1" applyBorder="1" applyAlignment="1" applyProtection="1">
      <alignment horizontal="right"/>
    </xf>
    <xf numFmtId="3" fontId="10" fillId="0" borderId="0" xfId="0" applyNumberFormat="1" applyFont="1"/>
    <xf numFmtId="3" fontId="11" fillId="0" borderId="0" xfId="0" applyNumberFormat="1" applyFont="1"/>
    <xf numFmtId="3" fontId="12" fillId="0" borderId="0" xfId="0" applyNumberFormat="1" applyFont="1" applyAlignment="1">
      <alignment horizontal="left" vertical="center"/>
    </xf>
    <xf numFmtId="3" fontId="12" fillId="0" borderId="0" xfId="0" applyNumberFormat="1" applyFont="1" applyAlignment="1">
      <alignment horizontal="left"/>
    </xf>
    <xf numFmtId="0" fontId="20" fillId="0" borderId="0" xfId="0" applyFont="1"/>
    <xf numFmtId="165" fontId="10" fillId="0" borderId="0" xfId="0" applyNumberFormat="1" applyFont="1" applyAlignment="1">
      <alignment horizontal="center"/>
    </xf>
    <xf numFmtId="0" fontId="10" fillId="0" borderId="0" xfId="0" applyFont="1" applyAlignment="1">
      <alignment horizontal="center"/>
    </xf>
    <xf numFmtId="3" fontId="8" fillId="0" borderId="0" xfId="0" applyNumberFormat="1" applyFont="1" applyAlignment="1">
      <alignment horizontal="center" vertical="center"/>
    </xf>
    <xf numFmtId="0" fontId="10" fillId="3" borderId="0" xfId="0" applyFont="1" applyFill="1"/>
    <xf numFmtId="0" fontId="20" fillId="3" borderId="0" xfId="0" applyFont="1" applyFill="1" applyAlignment="1">
      <alignment horizontal="right"/>
    </xf>
    <xf numFmtId="0" fontId="22" fillId="0" borderId="0" xfId="0" applyFont="1" applyAlignment="1">
      <alignment horizontal="left"/>
    </xf>
    <xf numFmtId="0" fontId="23" fillId="0" borderId="0" xfId="0" applyFont="1"/>
    <xf numFmtId="3" fontId="23" fillId="0" borderId="0" xfId="0" applyNumberFormat="1" applyFont="1"/>
    <xf numFmtId="0" fontId="22" fillId="0" borderId="0" xfId="0" applyFont="1" applyAlignment="1">
      <alignment horizontal="right"/>
    </xf>
    <xf numFmtId="3" fontId="22" fillId="0" borderId="0" xfId="0" applyNumberFormat="1" applyFont="1"/>
    <xf numFmtId="0" fontId="24" fillId="0" borderId="0" xfId="4" applyFont="1" applyFill="1" applyAlignment="1" applyProtection="1"/>
    <xf numFmtId="0" fontId="24" fillId="0" borderId="0" xfId="4" applyFont="1" applyFill="1" applyBorder="1" applyAlignment="1" applyProtection="1"/>
    <xf numFmtId="0" fontId="10" fillId="0" borderId="2" xfId="0" applyFont="1" applyBorder="1"/>
    <xf numFmtId="0" fontId="13" fillId="0" borderId="3" xfId="0" applyFont="1" applyBorder="1"/>
    <xf numFmtId="0" fontId="12" fillId="0" borderId="3" xfId="0" applyFont="1" applyBorder="1"/>
    <xf numFmtId="0" fontId="8" fillId="0" borderId="3" xfId="0" applyFont="1" applyBorder="1" applyAlignment="1">
      <alignment horizontal="center"/>
    </xf>
    <xf numFmtId="0" fontId="9" fillId="0" borderId="3" xfId="0" applyFont="1" applyBorder="1"/>
    <xf numFmtId="0" fontId="10" fillId="0" borderId="4" xfId="0" applyFont="1" applyBorder="1"/>
    <xf numFmtId="0" fontId="10" fillId="0" borderId="5" xfId="0" applyFont="1" applyBorder="1"/>
    <xf numFmtId="0" fontId="9" fillId="0" borderId="6" xfId="0" applyFont="1" applyBorder="1" applyAlignment="1">
      <alignment horizontal="right"/>
    </xf>
    <xf numFmtId="0" fontId="9" fillId="0" borderId="7" xfId="0" applyFont="1" applyBorder="1" applyAlignment="1">
      <alignment horizontal="right"/>
    </xf>
    <xf numFmtId="0" fontId="10" fillId="0" borderId="8" xfId="0" applyFont="1" applyBorder="1"/>
    <xf numFmtId="0" fontId="10" fillId="0" borderId="9" xfId="0" applyFont="1" applyBorder="1"/>
    <xf numFmtId="3" fontId="12" fillId="0" borderId="6" xfId="0" applyNumberFormat="1" applyFont="1" applyBorder="1"/>
    <xf numFmtId="3" fontId="12" fillId="0" borderId="7" xfId="0" applyNumberFormat="1" applyFont="1" applyBorder="1"/>
    <xf numFmtId="167" fontId="12" fillId="0" borderId="8" xfId="0" applyNumberFormat="1" applyFont="1" applyBorder="1"/>
    <xf numFmtId="167" fontId="12" fillId="0" borderId="9" xfId="0" applyNumberFormat="1" applyFont="1" applyBorder="1"/>
    <xf numFmtId="167" fontId="12" fillId="0" borderId="6" xfId="0" applyNumberFormat="1" applyFont="1" applyBorder="1"/>
    <xf numFmtId="167" fontId="12" fillId="0" borderId="7" xfId="0" applyNumberFormat="1" applyFont="1" applyBorder="1"/>
    <xf numFmtId="0" fontId="9" fillId="0" borderId="8" xfId="0" applyFont="1" applyBorder="1" applyAlignment="1">
      <alignment horizontal="center"/>
    </xf>
    <xf numFmtId="0" fontId="9" fillId="0" borderId="9" xfId="0" applyFont="1" applyBorder="1" applyAlignment="1">
      <alignment horizontal="center"/>
    </xf>
    <xf numFmtId="0" fontId="9" fillId="0" borderId="6" xfId="0" applyFont="1" applyBorder="1"/>
    <xf numFmtId="3" fontId="11" fillId="0" borderId="4" xfId="0" applyNumberFormat="1" applyFont="1" applyBorder="1" applyAlignment="1">
      <alignment horizontal="center" vertical="center"/>
    </xf>
    <xf numFmtId="0" fontId="11" fillId="0" borderId="4" xfId="0" applyFont="1" applyBorder="1" applyAlignment="1">
      <alignment horizontal="center" vertical="center"/>
    </xf>
    <xf numFmtId="0" fontId="8" fillId="0" borderId="3" xfId="0" applyFont="1" applyBorder="1"/>
    <xf numFmtId="3" fontId="9" fillId="0" borderId="6" xfId="0" applyNumberFormat="1" applyFont="1" applyBorder="1" applyAlignment="1">
      <alignment horizontal="right" vertical="center" wrapText="1"/>
    </xf>
    <xf numFmtId="3" fontId="9" fillId="0" borderId="6" xfId="0" applyNumberFormat="1" applyFont="1" applyBorder="1" applyAlignment="1">
      <alignment horizontal="right" vertical="center"/>
    </xf>
    <xf numFmtId="3" fontId="9" fillId="0" borderId="7" xfId="0" applyNumberFormat="1" applyFont="1" applyBorder="1" applyAlignment="1">
      <alignment horizontal="right" vertical="center"/>
    </xf>
    <xf numFmtId="3" fontId="11" fillId="0" borderId="8" xfId="0" applyNumberFormat="1" applyFont="1" applyBorder="1" applyAlignment="1">
      <alignment horizontal="right" vertical="center"/>
    </xf>
    <xf numFmtId="3" fontId="11" fillId="0" borderId="8" xfId="0" applyNumberFormat="1" applyFont="1" applyBorder="1" applyAlignment="1">
      <alignment horizontal="right" vertical="center" wrapText="1"/>
    </xf>
    <xf numFmtId="0" fontId="11" fillId="0" borderId="8" xfId="0" applyFont="1" applyBorder="1" applyAlignment="1">
      <alignment horizontal="right" vertical="center"/>
    </xf>
    <xf numFmtId="169" fontId="12" fillId="0" borderId="8" xfId="0" applyNumberFormat="1" applyFont="1" applyBorder="1"/>
    <xf numFmtId="3" fontId="12" fillId="0" borderId="3" xfId="0" applyNumberFormat="1" applyFont="1" applyBorder="1" applyAlignment="1">
      <alignment horizontal="left"/>
    </xf>
    <xf numFmtId="166" fontId="12" fillId="0" borderId="6" xfId="0" applyNumberFormat="1" applyFont="1" applyBorder="1"/>
    <xf numFmtId="166" fontId="12" fillId="0" borderId="7" xfId="0" applyNumberFormat="1" applyFont="1" applyBorder="1"/>
    <xf numFmtId="3" fontId="11" fillId="0" borderId="2" xfId="0" applyNumberFormat="1" applyFont="1" applyBorder="1"/>
    <xf numFmtId="3" fontId="8" fillId="0" borderId="3" xfId="0" applyNumberFormat="1" applyFont="1" applyBorder="1" applyAlignment="1">
      <alignment horizontal="center" vertical="center"/>
    </xf>
    <xf numFmtId="3" fontId="10" fillId="0" borderId="4" xfId="0" applyNumberFormat="1" applyFont="1" applyBorder="1"/>
    <xf numFmtId="3" fontId="10" fillId="0" borderId="5" xfId="0" applyNumberFormat="1" applyFont="1" applyBorder="1"/>
    <xf numFmtId="3" fontId="9" fillId="0" borderId="7" xfId="0" applyNumberFormat="1" applyFont="1" applyBorder="1" applyAlignment="1">
      <alignment horizontal="right" vertical="center" wrapText="1"/>
    </xf>
    <xf numFmtId="3" fontId="11" fillId="0" borderId="9" xfId="0" applyNumberFormat="1" applyFont="1" applyBorder="1" applyAlignment="1">
      <alignment horizontal="right" vertical="center" wrapText="1"/>
    </xf>
    <xf numFmtId="3" fontId="9" fillId="0" borderId="8" xfId="0" applyNumberFormat="1" applyFont="1" applyBorder="1" applyAlignment="1">
      <alignment horizontal="center" vertical="center" wrapText="1"/>
    </xf>
    <xf numFmtId="3" fontId="9" fillId="0" borderId="8" xfId="0" applyNumberFormat="1" applyFont="1" applyBorder="1" applyAlignment="1">
      <alignment horizontal="center" vertical="center"/>
    </xf>
    <xf numFmtId="3" fontId="9" fillId="0" borderId="9" xfId="0" applyNumberFormat="1" applyFont="1" applyBorder="1" applyAlignment="1">
      <alignment horizontal="center" vertical="center" wrapText="1"/>
    </xf>
    <xf numFmtId="170" fontId="12" fillId="0" borderId="9" xfId="0" applyNumberFormat="1" applyFont="1" applyBorder="1"/>
    <xf numFmtId="0" fontId="11" fillId="0" borderId="10" xfId="0" applyFont="1" applyBorder="1"/>
    <xf numFmtId="0" fontId="11" fillId="0" borderId="4" xfId="0" applyFont="1" applyBorder="1"/>
    <xf numFmtId="0" fontId="11" fillId="0" borderId="5" xfId="0" applyFont="1" applyBorder="1"/>
    <xf numFmtId="0" fontId="8" fillId="0" borderId="11" xfId="0" applyFont="1" applyBorder="1" applyAlignment="1">
      <alignment horizontal="center"/>
    </xf>
    <xf numFmtId="0" fontId="8" fillId="0" borderId="12" xfId="0" applyFont="1" applyBorder="1" applyAlignment="1">
      <alignment horizontal="center"/>
    </xf>
    <xf numFmtId="0" fontId="9" fillId="0" borderId="7" xfId="0" applyFont="1" applyBorder="1"/>
    <xf numFmtId="0" fontId="11" fillId="0" borderId="11" xfId="0" applyFont="1" applyBorder="1"/>
    <xf numFmtId="2" fontId="12" fillId="0" borderId="11" xfId="5" applyNumberFormat="1" applyFont="1" applyBorder="1" applyAlignment="1">
      <alignment horizontal="left"/>
    </xf>
    <xf numFmtId="0" fontId="13" fillId="0" borderId="11" xfId="5" applyFont="1" applyBorder="1" applyAlignment="1">
      <alignment horizontal="left"/>
    </xf>
    <xf numFmtId="0" fontId="13" fillId="0" borderId="12" xfId="5" applyFont="1" applyBorder="1" applyAlignment="1">
      <alignment horizontal="left"/>
    </xf>
    <xf numFmtId="3" fontId="13" fillId="0" borderId="6" xfId="5" applyNumberFormat="1" applyFont="1" applyBorder="1" applyAlignment="1">
      <alignment horizontal="right"/>
    </xf>
    <xf numFmtId="3" fontId="13" fillId="0" borderId="7" xfId="5" applyNumberFormat="1" applyFont="1" applyBorder="1" applyAlignment="1">
      <alignment horizontal="right"/>
    </xf>
    <xf numFmtId="167" fontId="12" fillId="0" borderId="8" xfId="5" applyNumberFormat="1" applyFont="1" applyBorder="1"/>
    <xf numFmtId="167" fontId="12" fillId="0" borderId="9" xfId="5" applyNumberFormat="1" applyFont="1" applyBorder="1"/>
    <xf numFmtId="167" fontId="13" fillId="0" borderId="8" xfId="5" applyNumberFormat="1" applyFont="1" applyBorder="1" applyAlignment="1">
      <alignment horizontal="right"/>
    </xf>
    <xf numFmtId="167" fontId="13" fillId="0" borderId="9" xfId="5" applyNumberFormat="1" applyFont="1" applyBorder="1" applyAlignment="1">
      <alignment horizontal="right"/>
    </xf>
    <xf numFmtId="3" fontId="9" fillId="0" borderId="9" xfId="0" applyNumberFormat="1" applyFont="1" applyBorder="1" applyAlignment="1">
      <alignment horizontal="center" vertical="center"/>
    </xf>
    <xf numFmtId="170" fontId="12" fillId="0" borderId="0" xfId="0" applyNumberFormat="1" applyFont="1"/>
    <xf numFmtId="3" fontId="13" fillId="0" borderId="0" xfId="0" applyNumberFormat="1" applyFont="1" applyAlignment="1">
      <alignment horizontal="left"/>
    </xf>
    <xf numFmtId="167" fontId="13" fillId="0" borderId="8" xfId="0" applyNumberFormat="1" applyFont="1" applyBorder="1"/>
    <xf numFmtId="169" fontId="13" fillId="0" borderId="8" xfId="0" applyNumberFormat="1" applyFont="1" applyBorder="1"/>
    <xf numFmtId="3" fontId="9" fillId="0" borderId="3" xfId="0" applyNumberFormat="1" applyFont="1" applyBorder="1" applyAlignment="1">
      <alignment horizontal="right" vertical="center" wrapText="1"/>
    </xf>
    <xf numFmtId="3" fontId="9" fillId="0" borderId="12" xfId="0" applyNumberFormat="1" applyFont="1" applyBorder="1" applyAlignment="1">
      <alignment horizontal="right" vertical="center"/>
    </xf>
    <xf numFmtId="3" fontId="9" fillId="0" borderId="9" xfId="0" applyNumberFormat="1" applyFont="1" applyBorder="1" applyAlignment="1">
      <alignment horizontal="right" vertical="center" wrapText="1"/>
    </xf>
    <xf numFmtId="3" fontId="9" fillId="0" borderId="0" xfId="0" applyNumberFormat="1" applyFont="1" applyAlignment="1">
      <alignment horizontal="right" vertical="center" wrapText="1"/>
    </xf>
    <xf numFmtId="3" fontId="9" fillId="0" borderId="11" xfId="0" applyNumberFormat="1" applyFont="1" applyBorder="1" applyAlignment="1">
      <alignment horizontal="right" vertical="center"/>
    </xf>
    <xf numFmtId="3" fontId="9" fillId="0" borderId="3" xfId="0" applyNumberFormat="1" applyFont="1" applyBorder="1" applyAlignment="1">
      <alignment horizontal="right" vertical="center"/>
    </xf>
    <xf numFmtId="3" fontId="11" fillId="0" borderId="5" xfId="0" applyNumberFormat="1" applyFont="1" applyBorder="1" applyAlignment="1">
      <alignment horizontal="right" vertical="center" wrapText="1"/>
    </xf>
    <xf numFmtId="3" fontId="9" fillId="0" borderId="2" xfId="0" applyNumberFormat="1" applyFont="1" applyBorder="1" applyAlignment="1">
      <alignment horizontal="right" vertical="center"/>
    </xf>
    <xf numFmtId="0" fontId="0" fillId="0" borderId="3" xfId="0" applyBorder="1"/>
    <xf numFmtId="0" fontId="15" fillId="4" borderId="0" xfId="0" applyFont="1" applyFill="1"/>
    <xf numFmtId="0" fontId="10" fillId="4" borderId="0" xfId="0" applyFont="1" applyFill="1"/>
    <xf numFmtId="0" fontId="16" fillId="4" borderId="0" xfId="4" applyFont="1" applyFill="1" applyBorder="1" applyAlignment="1" applyProtection="1">
      <alignment horizontal="right"/>
    </xf>
    <xf numFmtId="0" fontId="17" fillId="4" borderId="0" xfId="0" applyFont="1" applyFill="1"/>
    <xf numFmtId="0" fontId="7" fillId="4" borderId="0" xfId="0" applyFont="1" applyFill="1"/>
    <xf numFmtId="0" fontId="21" fillId="4" borderId="0" xfId="0" applyFont="1" applyFill="1"/>
    <xf numFmtId="0" fontId="11" fillId="4" borderId="0" xfId="0" applyFont="1" applyFill="1"/>
    <xf numFmtId="0" fontId="10" fillId="4" borderId="2" xfId="0" applyFont="1" applyFill="1" applyBorder="1"/>
    <xf numFmtId="0" fontId="12" fillId="4" borderId="0" xfId="0" applyFont="1" applyFill="1"/>
    <xf numFmtId="167" fontId="12" fillId="4" borderId="8" xfId="0" applyNumberFormat="1" applyFont="1" applyFill="1" applyBorder="1"/>
    <xf numFmtId="0" fontId="13" fillId="4" borderId="0" xfId="0" applyFont="1" applyFill="1"/>
    <xf numFmtId="0" fontId="12" fillId="4" borderId="3" xfId="0" applyFont="1" applyFill="1" applyBorder="1"/>
    <xf numFmtId="3" fontId="12" fillId="4" borderId="6" xfId="0" applyNumberFormat="1" applyFont="1" applyFill="1" applyBorder="1"/>
    <xf numFmtId="3" fontId="12" fillId="4" borderId="7" xfId="0" applyNumberFormat="1" applyFont="1" applyFill="1" applyBorder="1"/>
    <xf numFmtId="0" fontId="22" fillId="4" borderId="0" xfId="0" applyFont="1" applyFill="1" applyAlignment="1">
      <alignment horizontal="left"/>
    </xf>
    <xf numFmtId="0" fontId="23" fillId="4" borderId="0" xfId="0" applyFont="1" applyFill="1"/>
    <xf numFmtId="3" fontId="23" fillId="4" borderId="0" xfId="0" applyNumberFormat="1" applyFont="1" applyFill="1"/>
    <xf numFmtId="3" fontId="11" fillId="4" borderId="4" xfId="0" applyNumberFormat="1" applyFont="1" applyFill="1" applyBorder="1" applyAlignment="1">
      <alignment horizontal="center" vertical="center"/>
    </xf>
    <xf numFmtId="0" fontId="11" fillId="4" borderId="4" xfId="0" applyFont="1" applyFill="1" applyBorder="1" applyAlignment="1">
      <alignment horizontal="center" vertical="center"/>
    </xf>
    <xf numFmtId="0" fontId="10" fillId="4" borderId="5" xfId="0" applyFont="1" applyFill="1" applyBorder="1"/>
    <xf numFmtId="3" fontId="9" fillId="4" borderId="8" xfId="0" applyNumberFormat="1" applyFont="1" applyFill="1" applyBorder="1" applyAlignment="1">
      <alignment horizontal="center" vertical="center" wrapText="1"/>
    </xf>
    <xf numFmtId="3" fontId="9" fillId="4" borderId="9" xfId="0" applyNumberFormat="1" applyFont="1" applyFill="1" applyBorder="1" applyAlignment="1">
      <alignment horizontal="center" vertical="center"/>
    </xf>
    <xf numFmtId="0" fontId="8" fillId="4" borderId="0" xfId="0" applyFont="1" applyFill="1"/>
    <xf numFmtId="3" fontId="9" fillId="4" borderId="7" xfId="0" applyNumberFormat="1" applyFont="1" applyFill="1" applyBorder="1" applyAlignment="1">
      <alignment horizontal="right" vertical="center" wrapText="1"/>
    </xf>
    <xf numFmtId="3" fontId="9" fillId="4" borderId="6" xfId="0" applyNumberFormat="1" applyFont="1" applyFill="1" applyBorder="1" applyAlignment="1">
      <alignment horizontal="right" vertical="center" wrapText="1"/>
    </xf>
    <xf numFmtId="3" fontId="9" fillId="4" borderId="12" xfId="0" applyNumberFormat="1" applyFont="1" applyFill="1" applyBorder="1" applyAlignment="1">
      <alignment horizontal="right" vertical="center"/>
    </xf>
    <xf numFmtId="3" fontId="9" fillId="4" borderId="7" xfId="0" applyNumberFormat="1" applyFont="1" applyFill="1" applyBorder="1" applyAlignment="1">
      <alignment horizontal="right" vertical="center"/>
    </xf>
    <xf numFmtId="3" fontId="9" fillId="4" borderId="9" xfId="0" applyNumberFormat="1" applyFont="1" applyFill="1" applyBorder="1" applyAlignment="1">
      <alignment horizontal="right" vertical="center" wrapText="1"/>
    </xf>
    <xf numFmtId="3" fontId="9" fillId="4" borderId="0" xfId="0" applyNumberFormat="1" applyFont="1" applyFill="1" applyAlignment="1">
      <alignment horizontal="right" vertical="center" wrapText="1"/>
    </xf>
    <xf numFmtId="3" fontId="9" fillId="4" borderId="11" xfId="0" applyNumberFormat="1" applyFont="1" applyFill="1" applyBorder="1" applyAlignment="1">
      <alignment horizontal="right" vertical="center"/>
    </xf>
    <xf numFmtId="3" fontId="9" fillId="4" borderId="2" xfId="0" applyNumberFormat="1" applyFont="1" applyFill="1" applyBorder="1" applyAlignment="1">
      <alignment horizontal="right" vertical="center"/>
    </xf>
    <xf numFmtId="3" fontId="9" fillId="4" borderId="3" xfId="0" applyNumberFormat="1" applyFont="1" applyFill="1" applyBorder="1" applyAlignment="1">
      <alignment horizontal="right" vertical="center" wrapText="1"/>
    </xf>
    <xf numFmtId="3" fontId="9" fillId="4" borderId="3" xfId="0" applyNumberFormat="1" applyFont="1" applyFill="1" applyBorder="1" applyAlignment="1">
      <alignment horizontal="right" vertical="center"/>
    </xf>
    <xf numFmtId="3" fontId="11" fillId="4" borderId="8" xfId="0" applyNumberFormat="1" applyFont="1" applyFill="1" applyBorder="1" applyAlignment="1">
      <alignment horizontal="right" vertical="center"/>
    </xf>
    <xf numFmtId="3" fontId="11" fillId="4" borderId="8" xfId="0" applyNumberFormat="1" applyFont="1" applyFill="1" applyBorder="1" applyAlignment="1">
      <alignment horizontal="right" vertical="center" wrapText="1"/>
    </xf>
    <xf numFmtId="3" fontId="11" fillId="4" borderId="5" xfId="0" applyNumberFormat="1" applyFont="1" applyFill="1" applyBorder="1" applyAlignment="1">
      <alignment horizontal="right" vertical="center" wrapText="1"/>
    </xf>
    <xf numFmtId="3" fontId="12" fillId="4" borderId="0" xfId="0" applyNumberFormat="1" applyFont="1" applyFill="1" applyAlignment="1">
      <alignment horizontal="left" vertical="center"/>
    </xf>
    <xf numFmtId="169" fontId="12" fillId="4" borderId="8" xfId="0" applyNumberFormat="1" applyFont="1" applyFill="1" applyBorder="1"/>
    <xf numFmtId="3" fontId="13" fillId="4" borderId="0" xfId="0" applyNumberFormat="1" applyFont="1" applyFill="1" applyAlignment="1">
      <alignment horizontal="left"/>
    </xf>
    <xf numFmtId="167" fontId="13" fillId="4" borderId="8" xfId="0" applyNumberFormat="1" applyFont="1" applyFill="1" applyBorder="1"/>
    <xf numFmtId="169" fontId="13" fillId="4" borderId="8" xfId="0" applyNumberFormat="1" applyFont="1" applyFill="1" applyBorder="1"/>
    <xf numFmtId="3" fontId="12" fillId="4" borderId="3" xfId="0" applyNumberFormat="1" applyFont="1" applyFill="1" applyBorder="1" applyAlignment="1">
      <alignment horizontal="left"/>
    </xf>
    <xf numFmtId="167" fontId="12" fillId="0" borderId="0" xfId="0" applyNumberFormat="1" applyFont="1"/>
    <xf numFmtId="167" fontId="13" fillId="0" borderId="0" xfId="0" applyNumberFormat="1" applyFont="1"/>
    <xf numFmtId="3" fontId="25" fillId="0" borderId="0" xfId="0" applyNumberFormat="1" applyFont="1" applyAlignment="1">
      <alignment vertical="center" wrapText="1"/>
    </xf>
    <xf numFmtId="0" fontId="26" fillId="0" borderId="0" xfId="0" applyFont="1" applyAlignment="1">
      <alignment horizontal="center" vertical="center"/>
    </xf>
    <xf numFmtId="0" fontId="26" fillId="0" borderId="0" xfId="0" applyFont="1"/>
    <xf numFmtId="0" fontId="26" fillId="5" borderId="0" xfId="0" applyFont="1" applyFill="1" applyAlignment="1">
      <alignment horizontal="center" vertical="center" wrapText="1"/>
    </xf>
    <xf numFmtId="0" fontId="26" fillId="6" borderId="0" xfId="0" applyFont="1" applyFill="1" applyAlignment="1">
      <alignment horizontal="center" vertical="center" wrapText="1"/>
    </xf>
    <xf numFmtId="0" fontId="26" fillId="8" borderId="0" xfId="0" applyFont="1" applyFill="1" applyAlignment="1">
      <alignment horizontal="center" vertical="center" wrapText="1"/>
    </xf>
    <xf numFmtId="3" fontId="26" fillId="0" borderId="0" xfId="0" applyNumberFormat="1" applyFont="1" applyAlignment="1">
      <alignment vertical="center" wrapText="1"/>
    </xf>
    <xf numFmtId="0" fontId="23" fillId="0" borderId="0" xfId="0" applyFont="1" applyAlignment="1">
      <alignment vertical="center"/>
    </xf>
    <xf numFmtId="170" fontId="13" fillId="0" borderId="9" xfId="0" applyNumberFormat="1" applyFont="1" applyBorder="1"/>
    <xf numFmtId="0" fontId="22" fillId="0" borderId="0" xfId="0" applyFont="1"/>
    <xf numFmtId="168" fontId="9" fillId="0" borderId="8" xfId="0" applyNumberFormat="1" applyFont="1" applyBorder="1" applyAlignment="1">
      <alignment horizontal="center"/>
    </xf>
    <xf numFmtId="168" fontId="9" fillId="0" borderId="9" xfId="0" applyNumberFormat="1" applyFont="1" applyBorder="1" applyAlignment="1">
      <alignment horizontal="center"/>
    </xf>
    <xf numFmtId="167" fontId="13" fillId="0" borderId="9" xfId="0" applyNumberFormat="1" applyFont="1" applyBorder="1"/>
    <xf numFmtId="169" fontId="12" fillId="0" borderId="9" xfId="0" applyNumberFormat="1" applyFont="1" applyBorder="1"/>
    <xf numFmtId="169" fontId="13" fillId="0" borderId="9" xfId="0" applyNumberFormat="1" applyFont="1" applyBorder="1"/>
    <xf numFmtId="166" fontId="13" fillId="0" borderId="0" xfId="0" applyNumberFormat="1" applyFont="1"/>
    <xf numFmtId="171" fontId="10" fillId="0" borderId="0" xfId="0" applyNumberFormat="1" applyFont="1"/>
    <xf numFmtId="0" fontId="28" fillId="0" borderId="0" xfId="0" applyFont="1"/>
    <xf numFmtId="166" fontId="10" fillId="0" borderId="0" xfId="0" applyNumberFormat="1" applyFont="1"/>
    <xf numFmtId="0" fontId="28" fillId="0" borderId="0" xfId="0" applyFont="1" applyAlignment="1">
      <alignment horizontal="left"/>
    </xf>
    <xf numFmtId="167" fontId="10" fillId="0" borderId="0" xfId="0" applyNumberFormat="1" applyFont="1"/>
    <xf numFmtId="169" fontId="12" fillId="4" borderId="9" xfId="0" applyNumberFormat="1" applyFont="1" applyFill="1" applyBorder="1"/>
    <xf numFmtId="169" fontId="13" fillId="4" borderId="9" xfId="0" applyNumberFormat="1" applyFont="1" applyFill="1" applyBorder="1"/>
    <xf numFmtId="167" fontId="12" fillId="4" borderId="0" xfId="0" applyNumberFormat="1" applyFont="1" applyFill="1"/>
    <xf numFmtId="171" fontId="13" fillId="4" borderId="0" xfId="6" applyNumberFormat="1" applyFont="1" applyFill="1" applyBorder="1"/>
    <xf numFmtId="0" fontId="29" fillId="0" borderId="0" xfId="0" applyFont="1"/>
    <xf numFmtId="0" fontId="0" fillId="0" borderId="0" xfId="0" applyAlignment="1">
      <alignment horizontal="left"/>
    </xf>
    <xf numFmtId="3" fontId="13" fillId="0" borderId="0" xfId="0" applyNumberFormat="1" applyFont="1"/>
    <xf numFmtId="0" fontId="8" fillId="0" borderId="0" xfId="0" applyFont="1" applyAlignment="1">
      <alignment horizontal="left" wrapText="1"/>
    </xf>
    <xf numFmtId="0" fontId="10" fillId="4" borderId="2" xfId="0" applyFont="1" applyFill="1" applyBorder="1" applyAlignment="1">
      <alignment horizontal="center"/>
    </xf>
    <xf numFmtId="0" fontId="10" fillId="4" borderId="10" xfId="0" applyFont="1" applyFill="1" applyBorder="1" applyAlignment="1">
      <alignment horizontal="center"/>
    </xf>
    <xf numFmtId="0" fontId="10" fillId="4" borderId="0" xfId="0" applyFont="1" applyFill="1" applyAlignment="1">
      <alignment horizontal="center"/>
    </xf>
    <xf numFmtId="0" fontId="10" fillId="4" borderId="11" xfId="0" applyFont="1" applyFill="1" applyBorder="1" applyAlignment="1">
      <alignment horizontal="center"/>
    </xf>
    <xf numFmtId="0" fontId="10" fillId="4" borderId="3" xfId="0" applyFont="1" applyFill="1" applyBorder="1" applyAlignment="1">
      <alignment horizontal="center"/>
    </xf>
    <xf numFmtId="0" fontId="10" fillId="4" borderId="12" xfId="0" applyFont="1" applyFill="1" applyBorder="1" applyAlignment="1">
      <alignment horizontal="center"/>
    </xf>
    <xf numFmtId="3" fontId="9" fillId="4" borderId="9" xfId="0" applyNumberFormat="1" applyFont="1" applyFill="1" applyBorder="1" applyAlignment="1">
      <alignment horizontal="center" vertical="center" wrapText="1"/>
    </xf>
    <xf numFmtId="3" fontId="9" fillId="4" borderId="0" xfId="0" applyNumberFormat="1" applyFont="1" applyFill="1" applyAlignment="1">
      <alignment horizontal="center" vertical="center" wrapText="1"/>
    </xf>
    <xf numFmtId="3" fontId="9" fillId="4" borderId="11" xfId="0" applyNumberFormat="1" applyFont="1" applyFill="1" applyBorder="1" applyAlignment="1">
      <alignment horizontal="center" vertical="center" wrapText="1"/>
    </xf>
    <xf numFmtId="0" fontId="10" fillId="0" borderId="2"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xf>
    <xf numFmtId="0" fontId="10" fillId="0" borderId="11" xfId="0" applyFont="1" applyBorder="1" applyAlignment="1">
      <alignment horizontal="center"/>
    </xf>
    <xf numFmtId="0" fontId="10" fillId="0" borderId="3" xfId="0" applyFont="1" applyBorder="1" applyAlignment="1">
      <alignment horizontal="center"/>
    </xf>
    <xf numFmtId="0" fontId="10" fillId="0" borderId="12" xfId="0" applyFont="1" applyBorder="1" applyAlignment="1">
      <alignment horizontal="center"/>
    </xf>
    <xf numFmtId="3" fontId="9" fillId="4" borderId="5" xfId="0" applyNumberFormat="1" applyFont="1" applyFill="1" applyBorder="1" applyAlignment="1">
      <alignment horizontal="center" vertical="center" wrapText="1"/>
    </xf>
    <xf numFmtId="3" fontId="9" fillId="4" borderId="2" xfId="0" applyNumberFormat="1" applyFont="1" applyFill="1" applyBorder="1" applyAlignment="1">
      <alignment horizontal="center" vertical="center" wrapText="1"/>
    </xf>
    <xf numFmtId="3" fontId="9" fillId="4" borderId="7" xfId="0" applyNumberFormat="1" applyFont="1" applyFill="1" applyBorder="1" applyAlignment="1">
      <alignment horizontal="center" vertical="center" wrapText="1"/>
    </xf>
    <xf numFmtId="3" fontId="9" fillId="4" borderId="3" xfId="0" applyNumberFormat="1" applyFont="1" applyFill="1" applyBorder="1" applyAlignment="1">
      <alignment horizontal="center" vertical="center" wrapText="1"/>
    </xf>
    <xf numFmtId="0" fontId="26" fillId="0" borderId="0" xfId="0" applyFont="1" applyAlignment="1">
      <alignment horizontal="center" vertical="center" wrapText="1"/>
    </xf>
    <xf numFmtId="3" fontId="26" fillId="9" borderId="0" xfId="0" applyNumberFormat="1" applyFont="1" applyFill="1" applyAlignment="1">
      <alignment horizontal="center" vertical="center"/>
    </xf>
    <xf numFmtId="3" fontId="26" fillId="7" borderId="0" xfId="0" applyNumberFormat="1" applyFont="1" applyFill="1" applyAlignment="1">
      <alignment horizontal="center"/>
    </xf>
    <xf numFmtId="3" fontId="26" fillId="10" borderId="0" xfId="0" applyNumberFormat="1" applyFont="1" applyFill="1" applyAlignment="1">
      <alignment horizontal="center"/>
    </xf>
    <xf numFmtId="0" fontId="26" fillId="5" borderId="0" xfId="0" applyFont="1" applyFill="1" applyAlignment="1">
      <alignment horizontal="center" vertical="center" wrapText="1"/>
    </xf>
    <xf numFmtId="0" fontId="26" fillId="6" borderId="0" xfId="0" applyFont="1" applyFill="1" applyAlignment="1">
      <alignment horizontal="center" vertical="center" wrapText="1"/>
    </xf>
    <xf numFmtId="0" fontId="26" fillId="8" borderId="0" xfId="0" applyFont="1" applyFill="1" applyAlignment="1">
      <alignment horizontal="center" vertical="center" wrapText="1"/>
    </xf>
    <xf numFmtId="0" fontId="26" fillId="7" borderId="0" xfId="0" applyFont="1" applyFill="1" applyAlignment="1">
      <alignment horizontal="center" vertical="center" wrapText="1"/>
    </xf>
    <xf numFmtId="3" fontId="11" fillId="0" borderId="0" xfId="0" applyNumberFormat="1" applyFont="1" applyAlignment="1">
      <alignment horizontal="center" vertical="center"/>
    </xf>
    <xf numFmtId="0" fontId="11" fillId="0" borderId="0" xfId="0" applyFont="1" applyAlignment="1">
      <alignment horizontal="center" vertical="center"/>
    </xf>
    <xf numFmtId="0" fontId="10" fillId="0" borderId="0" xfId="0" applyFont="1"/>
    <xf numFmtId="3" fontId="9" fillId="0" borderId="9" xfId="0" applyNumberFormat="1" applyFont="1" applyBorder="1" applyAlignment="1">
      <alignment horizontal="center" vertical="center" wrapText="1"/>
    </xf>
    <xf numFmtId="3" fontId="9" fillId="0" borderId="0" xfId="0" applyNumberFormat="1" applyFont="1" applyAlignment="1">
      <alignment horizontal="center" vertical="center" wrapText="1"/>
    </xf>
    <xf numFmtId="3" fontId="9" fillId="0" borderId="11" xfId="0" applyNumberFormat="1" applyFont="1" applyBorder="1" applyAlignment="1">
      <alignment horizontal="center" vertical="center" wrapText="1"/>
    </xf>
    <xf numFmtId="168" fontId="9" fillId="0" borderId="9" xfId="0" applyNumberFormat="1" applyFont="1" applyFill="1" applyBorder="1" applyAlignment="1">
      <alignment horizontal="center"/>
    </xf>
  </cellXfs>
  <cellStyles count="7">
    <cellStyle name="Bron, Thema en Noten" xfId="1" xr:uid="{00000000-0005-0000-0000-000000000000}"/>
    <cellStyle name="Grote titel" xfId="2" xr:uid="{00000000-0005-0000-0000-000001000000}"/>
    <cellStyle name="Kleine titel" xfId="3" xr:uid="{00000000-0005-0000-0000-000002000000}"/>
    <cellStyle name="Lien hypertexte" xfId="4" builtinId="8"/>
    <cellStyle name="Milliers" xfId="6" builtinId="3"/>
    <cellStyle name="Normal" xfId="0" builtinId="0"/>
    <cellStyle name="Standaard_MG 13-2002"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7D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29D0E2"/>
      <rgbColor rgb="00000000"/>
      <rgbColor rgb="008E8E8E"/>
      <rgbColor rgb="00993366"/>
      <rgbColor rgb="00333399"/>
      <rgbColor rgb="00333333"/>
    </indexed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12</xdr:col>
      <xdr:colOff>533400</xdr:colOff>
      <xdr:row>17</xdr:row>
      <xdr:rowOff>85725</xdr:rowOff>
    </xdr:from>
    <xdr:to>
      <xdr:col>13</xdr:col>
      <xdr:colOff>64769</xdr:colOff>
      <xdr:row>18</xdr:row>
      <xdr:rowOff>85725</xdr:rowOff>
    </xdr:to>
    <xdr:sp macro="" textlink="">
      <xdr:nvSpPr>
        <xdr:cNvPr id="16" name="Flèche vers le bas 15">
          <a:extLst>
            <a:ext uri="{FF2B5EF4-FFF2-40B4-BE49-F238E27FC236}">
              <a16:creationId xmlns:a16="http://schemas.microsoft.com/office/drawing/2014/main" id="{00000000-0008-0000-0A00-000010000000}"/>
            </a:ext>
          </a:extLst>
        </xdr:cNvPr>
        <xdr:cNvSpPr/>
      </xdr:nvSpPr>
      <xdr:spPr>
        <a:xfrm>
          <a:off x="7505700" y="2686050"/>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10</xdr:col>
      <xdr:colOff>523875</xdr:colOff>
      <xdr:row>17</xdr:row>
      <xdr:rowOff>76200</xdr:rowOff>
    </xdr:from>
    <xdr:to>
      <xdr:col>11</xdr:col>
      <xdr:colOff>55244</xdr:colOff>
      <xdr:row>18</xdr:row>
      <xdr:rowOff>85725</xdr:rowOff>
    </xdr:to>
    <xdr:sp macro="" textlink="">
      <xdr:nvSpPr>
        <xdr:cNvPr id="17" name="Flèche vers le bas 16">
          <a:extLst>
            <a:ext uri="{FF2B5EF4-FFF2-40B4-BE49-F238E27FC236}">
              <a16:creationId xmlns:a16="http://schemas.microsoft.com/office/drawing/2014/main" id="{00000000-0008-0000-0A00-000011000000}"/>
            </a:ext>
          </a:extLst>
        </xdr:cNvPr>
        <xdr:cNvSpPr/>
      </xdr:nvSpPr>
      <xdr:spPr>
        <a:xfrm>
          <a:off x="6334125" y="2676525"/>
          <a:ext cx="112394" cy="171450"/>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14</xdr:col>
      <xdr:colOff>533400</xdr:colOff>
      <xdr:row>17</xdr:row>
      <xdr:rowOff>76200</xdr:rowOff>
    </xdr:from>
    <xdr:to>
      <xdr:col>15</xdr:col>
      <xdr:colOff>64769</xdr:colOff>
      <xdr:row>18</xdr:row>
      <xdr:rowOff>76200</xdr:rowOff>
    </xdr:to>
    <xdr:sp macro="" textlink="">
      <xdr:nvSpPr>
        <xdr:cNvPr id="18" name="Flèche vers le bas 17">
          <a:extLst>
            <a:ext uri="{FF2B5EF4-FFF2-40B4-BE49-F238E27FC236}">
              <a16:creationId xmlns:a16="http://schemas.microsoft.com/office/drawing/2014/main" id="{00000000-0008-0000-0A00-000012000000}"/>
            </a:ext>
          </a:extLst>
        </xdr:cNvPr>
        <xdr:cNvSpPr/>
      </xdr:nvSpPr>
      <xdr:spPr>
        <a:xfrm>
          <a:off x="8667750" y="2676525"/>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onitoring%202010\Nouveau%20site\Version%20FR\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showGridLines="0" tabSelected="1" zoomScaleNormal="100" zoomScaleSheetLayoutView="80" workbookViewId="0"/>
  </sheetViews>
  <sheetFormatPr baseColWidth="10" defaultColWidth="9.109375" defaultRowHeight="13.2" x14ac:dyDescent="0.25"/>
  <cols>
    <col min="1" max="1" width="3.6640625" style="7" customWidth="1"/>
    <col min="2" max="2" width="27.6640625" style="7" customWidth="1"/>
    <col min="3" max="3" width="15.33203125" style="7" customWidth="1"/>
    <col min="4" max="4" width="38.6640625" style="7" customWidth="1"/>
    <col min="5" max="5" width="10.6640625" style="7" customWidth="1"/>
    <col min="6" max="9" width="10.109375" style="7" customWidth="1"/>
    <col min="10" max="15" width="9.109375" style="7" customWidth="1"/>
    <col min="16" max="17" width="9" style="7" customWidth="1"/>
    <col min="18" max="18" width="8.6640625" style="7" customWidth="1"/>
    <col min="19" max="16384" width="9.109375" style="7"/>
  </cols>
  <sheetData>
    <row r="1" spans="1:17" ht="24" customHeight="1" x14ac:dyDescent="0.3">
      <c r="A1" s="18"/>
      <c r="B1" s="18" t="s">
        <v>56</v>
      </c>
      <c r="C1" s="18"/>
      <c r="D1" s="18"/>
      <c r="E1" s="19"/>
      <c r="F1" s="19"/>
      <c r="G1" s="19"/>
      <c r="H1" s="19"/>
      <c r="I1" s="19"/>
      <c r="J1" s="19"/>
      <c r="K1" s="19"/>
      <c r="L1" s="19"/>
      <c r="M1" s="19"/>
      <c r="N1" s="19"/>
      <c r="O1" s="19"/>
      <c r="P1" s="19"/>
      <c r="Q1" s="19"/>
    </row>
    <row r="2" spans="1:17" ht="9" customHeight="1" x14ac:dyDescent="0.3">
      <c r="A2" s="18"/>
      <c r="B2" s="18"/>
      <c r="C2" s="18"/>
      <c r="D2" s="18"/>
      <c r="E2" s="19"/>
      <c r="F2" s="19"/>
      <c r="G2" s="19"/>
      <c r="H2" s="19"/>
      <c r="I2" s="19"/>
      <c r="J2" s="19"/>
      <c r="K2" s="19"/>
      <c r="L2" s="19"/>
      <c r="M2" s="19"/>
      <c r="N2" s="19"/>
      <c r="O2" s="19"/>
      <c r="P2" s="19"/>
      <c r="Q2" s="19"/>
    </row>
    <row r="3" spans="1:17" ht="12" customHeight="1" x14ac:dyDescent="0.25">
      <c r="B3" s="187" t="s">
        <v>50</v>
      </c>
      <c r="C3" s="187"/>
      <c r="D3" s="187"/>
      <c r="E3" s="187"/>
      <c r="F3" s="187"/>
      <c r="G3" s="187"/>
      <c r="H3" s="187"/>
      <c r="I3" s="187"/>
      <c r="J3" s="19"/>
      <c r="K3" s="19"/>
      <c r="L3" s="19"/>
      <c r="M3" s="19"/>
      <c r="N3" s="19"/>
      <c r="O3" s="19"/>
      <c r="P3" s="19"/>
      <c r="Q3" s="19"/>
    </row>
    <row r="4" spans="1:17" ht="12" customHeight="1" x14ac:dyDescent="0.25">
      <c r="B4" s="187"/>
      <c r="C4" s="187"/>
      <c r="D4" s="187"/>
      <c r="E4" s="187"/>
      <c r="F4" s="187"/>
      <c r="G4" s="187"/>
      <c r="H4" s="187"/>
      <c r="I4" s="187"/>
      <c r="J4" s="19"/>
      <c r="K4" s="19"/>
      <c r="L4" s="19"/>
      <c r="M4" s="19"/>
      <c r="N4" s="19"/>
      <c r="O4" s="19"/>
      <c r="P4" s="19"/>
      <c r="Q4" s="19"/>
    </row>
    <row r="5" spans="1:17" ht="12" customHeight="1" x14ac:dyDescent="0.25">
      <c r="B5" s="187"/>
      <c r="C5" s="187"/>
      <c r="D5" s="187"/>
      <c r="E5" s="187"/>
      <c r="F5" s="187"/>
      <c r="G5" s="187"/>
      <c r="H5" s="187"/>
      <c r="I5" s="187"/>
      <c r="J5" s="19"/>
      <c r="K5" s="19"/>
      <c r="L5" s="19"/>
      <c r="M5" s="19"/>
      <c r="N5" s="19"/>
      <c r="O5" s="19"/>
      <c r="P5" s="19"/>
      <c r="Q5" s="19"/>
    </row>
    <row r="6" spans="1:17" ht="4.5" customHeight="1" x14ac:dyDescent="0.25">
      <c r="B6" s="23"/>
      <c r="C6" s="23"/>
      <c r="D6" s="23"/>
      <c r="E6" s="23"/>
      <c r="F6" s="23"/>
      <c r="G6" s="23"/>
      <c r="H6" s="23"/>
      <c r="I6" s="23"/>
    </row>
    <row r="7" spans="1:17" ht="4.5" customHeight="1" x14ac:dyDescent="0.25"/>
    <row r="8" spans="1:17" s="2" customFormat="1" ht="12.75" customHeight="1" x14ac:dyDescent="0.25">
      <c r="B8" s="3" t="s">
        <v>58</v>
      </c>
      <c r="C8" s="3"/>
      <c r="D8" s="2" t="s">
        <v>52</v>
      </c>
    </row>
    <row r="9" spans="1:17" s="2" customFormat="1" ht="9" customHeight="1" x14ac:dyDescent="0.25">
      <c r="B9" s="3"/>
      <c r="C9" s="3"/>
      <c r="D9" s="3"/>
    </row>
    <row r="10" spans="1:17" s="2" customFormat="1" ht="12.75" customHeight="1" x14ac:dyDescent="0.2">
      <c r="B10" s="20" t="s">
        <v>39</v>
      </c>
      <c r="D10" s="40" t="s">
        <v>32</v>
      </c>
      <c r="E10" s="21">
        <v>2024</v>
      </c>
      <c r="F10" s="21"/>
    </row>
    <row r="11" spans="1:17" s="2" customFormat="1" ht="9" customHeight="1" x14ac:dyDescent="0.2">
      <c r="B11" s="20"/>
      <c r="D11" s="20"/>
      <c r="E11" s="21"/>
      <c r="F11" s="21"/>
    </row>
    <row r="12" spans="1:17" s="2" customFormat="1" ht="12.75" customHeight="1" x14ac:dyDescent="0.2">
      <c r="B12" s="20"/>
      <c r="D12" s="41" t="s">
        <v>48</v>
      </c>
      <c r="E12" s="21">
        <v>2024</v>
      </c>
      <c r="F12" s="21"/>
    </row>
    <row r="13" spans="1:17" s="2" customFormat="1" ht="9" customHeight="1" x14ac:dyDescent="0.2">
      <c r="B13" s="20"/>
      <c r="D13" s="20"/>
      <c r="E13" s="21"/>
      <c r="F13" s="21"/>
    </row>
    <row r="14" spans="1:17" s="2" customFormat="1" ht="12.75" customHeight="1" x14ac:dyDescent="0.2">
      <c r="B14" s="20"/>
      <c r="D14" s="41" t="s">
        <v>65</v>
      </c>
      <c r="E14" s="21">
        <v>2024</v>
      </c>
      <c r="F14" s="21"/>
    </row>
    <row r="15" spans="1:17" s="2" customFormat="1" ht="9" customHeight="1" x14ac:dyDescent="0.25">
      <c r="B15" s="3"/>
      <c r="D15" s="41"/>
    </row>
    <row r="16" spans="1:17" s="2" customFormat="1" ht="12.75" customHeight="1" x14ac:dyDescent="0.2">
      <c r="B16" s="20" t="s">
        <v>31</v>
      </c>
      <c r="D16" s="41" t="s">
        <v>32</v>
      </c>
      <c r="E16" s="21" t="s">
        <v>120</v>
      </c>
      <c r="F16" s="21"/>
    </row>
    <row r="17" spans="2:9" s="2" customFormat="1" ht="9" customHeight="1" x14ac:dyDescent="0.2">
      <c r="D17" s="41"/>
      <c r="E17" s="21"/>
      <c r="F17" s="21"/>
    </row>
    <row r="18" spans="2:9" s="2" customFormat="1" ht="12.75" customHeight="1" x14ac:dyDescent="0.2">
      <c r="D18" s="41" t="s">
        <v>48</v>
      </c>
      <c r="E18" s="21" t="s">
        <v>120</v>
      </c>
      <c r="F18" s="21"/>
    </row>
    <row r="19" spans="2:9" s="2" customFormat="1" ht="9" customHeight="1" x14ac:dyDescent="0.2">
      <c r="D19" s="41"/>
      <c r="E19" s="21"/>
      <c r="F19" s="21"/>
    </row>
    <row r="20" spans="2:9" s="2" customFormat="1" ht="12.75" customHeight="1" x14ac:dyDescent="0.2">
      <c r="D20" s="41" t="s">
        <v>49</v>
      </c>
      <c r="E20" s="21">
        <v>2024</v>
      </c>
      <c r="F20" s="21"/>
    </row>
    <row r="21" spans="2:9" s="2" customFormat="1" ht="9" customHeight="1" x14ac:dyDescent="0.2">
      <c r="D21" s="41"/>
      <c r="E21" s="21"/>
      <c r="F21" s="21"/>
    </row>
    <row r="22" spans="2:9" s="2" customFormat="1" ht="12.75" customHeight="1" x14ac:dyDescent="0.2">
      <c r="D22" s="41" t="s">
        <v>26</v>
      </c>
      <c r="E22" s="21">
        <v>2024</v>
      </c>
      <c r="F22" s="21"/>
    </row>
    <row r="23" spans="2:9" s="2" customFormat="1" ht="9" customHeight="1" x14ac:dyDescent="0.2">
      <c r="D23" s="41"/>
      <c r="E23" s="21"/>
      <c r="F23" s="21"/>
    </row>
    <row r="24" spans="2:9" s="2" customFormat="1" ht="12.75" customHeight="1" x14ac:dyDescent="0.2">
      <c r="D24" s="41" t="s">
        <v>44</v>
      </c>
      <c r="E24" s="21">
        <v>2024</v>
      </c>
      <c r="F24" s="21"/>
    </row>
    <row r="25" spans="2:9" s="2" customFormat="1" ht="9" customHeight="1" x14ac:dyDescent="0.2">
      <c r="D25" s="41"/>
      <c r="E25" s="21"/>
      <c r="F25" s="21"/>
    </row>
    <row r="26" spans="2:9" s="2" customFormat="1" ht="12.75" customHeight="1" x14ac:dyDescent="0.2">
      <c r="D26" s="41" t="s">
        <v>47</v>
      </c>
      <c r="E26" s="21" t="s">
        <v>133</v>
      </c>
      <c r="F26" s="21"/>
    </row>
    <row r="27" spans="2:9" ht="4.5" customHeight="1" x14ac:dyDescent="0.25">
      <c r="B27" s="23"/>
      <c r="C27" s="23"/>
      <c r="D27" s="23"/>
      <c r="E27" s="23"/>
      <c r="F27" s="23"/>
      <c r="G27" s="23"/>
      <c r="H27" s="23"/>
      <c r="I27" s="23"/>
    </row>
    <row r="28" spans="2:9" ht="4.5" customHeight="1" x14ac:dyDescent="0.25"/>
    <row r="29" spans="2:9" s="2" customFormat="1" ht="12.75" customHeight="1" x14ac:dyDescent="0.25">
      <c r="B29" s="3" t="s">
        <v>60</v>
      </c>
      <c r="C29" s="3"/>
      <c r="D29" s="3"/>
    </row>
    <row r="30" spans="2:9" s="2" customFormat="1" ht="9" customHeight="1" x14ac:dyDescent="0.2">
      <c r="E30" s="20"/>
      <c r="F30" s="20"/>
    </row>
    <row r="31" spans="2:9" s="2" customFormat="1" ht="12.75" customHeight="1" x14ac:dyDescent="0.2">
      <c r="B31" s="20" t="s">
        <v>31</v>
      </c>
      <c r="D31" s="41" t="s">
        <v>33</v>
      </c>
      <c r="E31" s="21">
        <v>2024</v>
      </c>
      <c r="F31" s="21"/>
    </row>
    <row r="32" spans="2:9" ht="4.5" customHeight="1" x14ac:dyDescent="0.25">
      <c r="B32" s="23"/>
      <c r="C32" s="23"/>
      <c r="D32" s="23"/>
      <c r="E32" s="23"/>
      <c r="F32" s="23"/>
      <c r="G32" s="23"/>
      <c r="H32" s="23"/>
      <c r="I32" s="23"/>
    </row>
    <row r="33" spans="2:9" ht="4.5" customHeight="1" x14ac:dyDescent="0.25"/>
    <row r="34" spans="2:9" s="2" customFormat="1" ht="12.75" customHeight="1" x14ac:dyDescent="0.25">
      <c r="B34" s="3" t="s">
        <v>59</v>
      </c>
      <c r="D34" s="2" t="s">
        <v>57</v>
      </c>
    </row>
    <row r="35" spans="2:9" s="2" customFormat="1" ht="9" customHeight="1" x14ac:dyDescent="0.2">
      <c r="E35" s="20"/>
      <c r="F35" s="20"/>
    </row>
    <row r="36" spans="2:9" s="2" customFormat="1" ht="12.75" customHeight="1" x14ac:dyDescent="0.25">
      <c r="B36" s="20" t="s">
        <v>31</v>
      </c>
      <c r="D36" s="41" t="s">
        <v>66</v>
      </c>
      <c r="E36" s="21">
        <v>2024</v>
      </c>
      <c r="F36" s="21"/>
      <c r="H36" s="7"/>
      <c r="I36" s="7"/>
    </row>
    <row r="37" spans="2:9" ht="9" customHeight="1" x14ac:dyDescent="0.25">
      <c r="D37" s="40"/>
    </row>
    <row r="38" spans="2:9" s="2" customFormat="1" ht="12.75" customHeight="1" x14ac:dyDescent="0.2">
      <c r="D38" s="41" t="s">
        <v>64</v>
      </c>
      <c r="E38" s="21">
        <v>2024</v>
      </c>
      <c r="F38" s="21"/>
    </row>
    <row r="39" spans="2:9" ht="4.5" customHeight="1" x14ac:dyDescent="0.25">
      <c r="B39" s="23"/>
      <c r="C39" s="23"/>
      <c r="D39" s="23"/>
      <c r="E39" s="23"/>
      <c r="F39" s="23"/>
      <c r="G39" s="23"/>
      <c r="H39" s="23"/>
      <c r="I39" s="23"/>
    </row>
    <row r="40" spans="2:9" ht="4.5" customHeight="1" x14ac:dyDescent="0.25"/>
    <row r="41" spans="2:9" ht="12" customHeight="1" x14ac:dyDescent="0.25"/>
    <row r="42" spans="2:9" ht="12" customHeight="1" x14ac:dyDescent="0.25"/>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mergeCells count="1">
    <mergeCell ref="B3:I5"/>
  </mergeCells>
  <phoneticPr fontId="5" type="noConversion"/>
  <hyperlinks>
    <hyperlink ref="D16" location="B.2.1!A7" display="Age et genre" xr:uid="{00000000-0004-0000-0000-000000000000}"/>
    <hyperlink ref="D18" location="B.2.2!A7" display="Niveau d'études et genre" xr:uid="{00000000-0004-0000-0000-000001000000}"/>
    <hyperlink ref="D20" location="B.2.3!A7" display="Niveau d'études, âge et genre" xr:uid="{00000000-0004-0000-0000-000002000000}"/>
    <hyperlink ref="D24" location="B.3.2!A7" display="Secteur d'activité et lieu de travail" xr:uid="{00000000-0004-0000-0000-000003000000}"/>
    <hyperlink ref="D22" location="B.3.1!A7" display="Niveau d'études et secteur d'activité" xr:uid="{00000000-0004-0000-0000-000004000000}"/>
    <hyperlink ref="D26" location="B.3.3!A7" display="Lieu de domicile (communes)" xr:uid="{00000000-0004-0000-0000-000005000000}"/>
    <hyperlink ref="D31" location="B.4!A7" display="Population active et emploi intérieur" xr:uid="{00000000-0004-0000-0000-000006000000}"/>
    <hyperlink ref="D12" location="B.1.2!A7" display="Niveau d'études" xr:uid="{00000000-0004-0000-0000-000007000000}"/>
    <hyperlink ref="D36" location="B.5.1!A7" display="Secteur d'activité et lieu de domicile" xr:uid="{00000000-0004-0000-0000-000008000000}"/>
    <hyperlink ref="D10" location="B.1.1!A7" display="Âge" xr:uid="{00000000-0004-0000-0000-000009000000}"/>
    <hyperlink ref="D14" location="B.1.3!A1" display="Secteur d'activité et genre" xr:uid="{00000000-0004-0000-0000-00000A000000}"/>
    <hyperlink ref="D38" location="B.5.2!A7" display="Secteur d'activité et niveau d'études" xr:uid="{00000000-0004-0000-0000-00000B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showGridLines="0" zoomScaleNormal="100" zoomScaleSheetLayoutView="80" workbookViewId="0"/>
  </sheetViews>
  <sheetFormatPr baseColWidth="10" defaultColWidth="9.109375" defaultRowHeight="13.2" x14ac:dyDescent="0.25"/>
  <cols>
    <col min="1" max="1" width="20.6640625" style="7" customWidth="1"/>
    <col min="2" max="2" width="10.6640625" style="7" customWidth="1"/>
    <col min="3" max="6" width="16.109375" style="7" customWidth="1"/>
    <col min="7" max="7" width="10.6640625" style="7" customWidth="1"/>
    <col min="8" max="8" width="9.109375" style="7" customWidth="1"/>
    <col min="9" max="12" width="12" style="7" customWidth="1"/>
    <col min="13" max="16384" width="9.109375" style="7"/>
  </cols>
  <sheetData>
    <row r="1" spans="1:7" ht="24" customHeight="1" x14ac:dyDescent="0.4">
      <c r="A1" s="16" t="s">
        <v>51</v>
      </c>
      <c r="F1" s="17" t="s">
        <v>27</v>
      </c>
    </row>
    <row r="2" spans="1:7" ht="4.5" customHeight="1" x14ac:dyDescent="0.3">
      <c r="A2" s="18"/>
    </row>
    <row r="3" spans="1:7" ht="15.75" customHeight="1" x14ac:dyDescent="0.3">
      <c r="A3" s="1" t="s">
        <v>53</v>
      </c>
    </row>
    <row r="4" spans="1:7" ht="4.5" customHeight="1" x14ac:dyDescent="0.25">
      <c r="B4" s="22"/>
    </row>
    <row r="5" spans="1:7" ht="12" customHeight="1" x14ac:dyDescent="0.25">
      <c r="B5" s="20" t="s">
        <v>69</v>
      </c>
    </row>
    <row r="6" spans="1:7" ht="4.5" customHeight="1" x14ac:dyDescent="0.25">
      <c r="B6" s="22"/>
    </row>
    <row r="7" spans="1:7" ht="19.5" customHeight="1" x14ac:dyDescent="0.25">
      <c r="A7" s="15" t="s">
        <v>121</v>
      </c>
      <c r="B7" s="33"/>
      <c r="C7" s="33"/>
      <c r="D7" s="33"/>
      <c r="E7" s="33"/>
      <c r="F7" s="33"/>
    </row>
    <row r="8" spans="1:7" ht="4.5" customHeight="1" x14ac:dyDescent="0.25"/>
    <row r="9" spans="1:7" ht="4.5" customHeight="1" x14ac:dyDescent="0.25">
      <c r="A9" s="42"/>
      <c r="B9" s="42"/>
      <c r="C9" s="47"/>
      <c r="D9" s="47"/>
      <c r="E9" s="47"/>
      <c r="F9" s="48"/>
    </row>
    <row r="10" spans="1:7" s="3" customFormat="1" ht="12" customHeight="1" x14ac:dyDescent="0.25">
      <c r="A10" s="5" t="s">
        <v>6</v>
      </c>
      <c r="C10" s="59" t="s">
        <v>37</v>
      </c>
      <c r="D10" s="59" t="s">
        <v>38</v>
      </c>
      <c r="E10" s="59" t="s">
        <v>68</v>
      </c>
      <c r="F10" s="60" t="s">
        <v>4</v>
      </c>
      <c r="G10" s="4"/>
    </row>
    <row r="11" spans="1:7" s="3" customFormat="1" ht="4.5" customHeight="1" x14ac:dyDescent="0.25">
      <c r="A11" s="45"/>
      <c r="B11" s="46"/>
      <c r="C11" s="49"/>
      <c r="D11" s="49"/>
      <c r="E11" s="49"/>
      <c r="F11" s="50"/>
      <c r="G11" s="4"/>
    </row>
    <row r="12" spans="1:7" ht="4.5" customHeight="1" x14ac:dyDescent="0.25">
      <c r="C12" s="51"/>
      <c r="D12" s="51"/>
      <c r="E12" s="51"/>
      <c r="F12" s="52"/>
    </row>
    <row r="13" spans="1:7" s="9" customFormat="1" ht="12" customHeight="1" x14ac:dyDescent="0.25">
      <c r="A13" s="3" t="s">
        <v>31</v>
      </c>
      <c r="B13" s="9" t="s">
        <v>2</v>
      </c>
      <c r="C13" s="55">
        <v>15551.918951101101</v>
      </c>
      <c r="D13" s="55">
        <v>189488.741761157</v>
      </c>
      <c r="E13" s="55">
        <v>77381.861410213794</v>
      </c>
      <c r="F13" s="56">
        <f>SUM(C13:E13)</f>
        <v>282422.52212247188</v>
      </c>
      <c r="G13" s="11"/>
    </row>
    <row r="14" spans="1:7" s="9" customFormat="1" ht="12" customHeight="1" x14ac:dyDescent="0.2">
      <c r="A14" s="12"/>
      <c r="B14" s="9" t="s">
        <v>3</v>
      </c>
      <c r="C14" s="55">
        <v>12655.734039794601</v>
      </c>
      <c r="D14" s="55">
        <v>160687.42299455</v>
      </c>
      <c r="E14" s="55">
        <v>58326.377340799598</v>
      </c>
      <c r="F14" s="56">
        <f>SUM(C14:E14)</f>
        <v>231669.5343751442</v>
      </c>
      <c r="G14" s="11"/>
    </row>
    <row r="15" spans="1:7" s="12" customFormat="1" ht="12" customHeight="1" x14ac:dyDescent="0.2">
      <c r="B15" s="12" t="s">
        <v>4</v>
      </c>
      <c r="C15" s="104">
        <v>28207.6529908958</v>
      </c>
      <c r="D15" s="104">
        <v>350176.16475570702</v>
      </c>
      <c r="E15" s="104">
        <v>135708.23875101301</v>
      </c>
      <c r="F15" s="171">
        <f t="shared" ref="F15" si="0">SUM(F13:F14)</f>
        <v>514092.05649761611</v>
      </c>
      <c r="G15" s="174"/>
    </row>
    <row r="16" spans="1:7" s="9" customFormat="1" ht="4.5" customHeight="1" x14ac:dyDescent="0.2">
      <c r="A16" s="43"/>
      <c r="B16" s="44"/>
      <c r="C16" s="57"/>
      <c r="D16" s="57"/>
      <c r="E16" s="57"/>
      <c r="F16" s="58"/>
      <c r="G16" s="11"/>
    </row>
    <row r="17" spans="1:7" s="9" customFormat="1" ht="4.5" customHeight="1" x14ac:dyDescent="0.2">
      <c r="A17" s="12"/>
      <c r="C17" s="55"/>
      <c r="D17" s="55"/>
      <c r="E17" s="55"/>
      <c r="F17" s="56"/>
      <c r="G17" s="11"/>
    </row>
    <row r="18" spans="1:7" s="9" customFormat="1" ht="12" customHeight="1" x14ac:dyDescent="0.25">
      <c r="A18" s="3" t="s">
        <v>34</v>
      </c>
      <c r="B18" s="9" t="s">
        <v>2</v>
      </c>
      <c r="C18" s="55">
        <v>122313.824816436</v>
      </c>
      <c r="D18" s="55">
        <v>960885.85664892197</v>
      </c>
      <c r="E18" s="55">
        <v>544602.92712404695</v>
      </c>
      <c r="F18" s="56">
        <f>SUM(C18:E18)</f>
        <v>1627802.608589405</v>
      </c>
      <c r="G18" s="11"/>
    </row>
    <row r="19" spans="1:7" s="9" customFormat="1" ht="12" customHeight="1" x14ac:dyDescent="0.2">
      <c r="A19" s="12"/>
      <c r="B19" s="9" t="s">
        <v>3</v>
      </c>
      <c r="C19" s="55">
        <v>117670.615026942</v>
      </c>
      <c r="D19" s="55">
        <v>887653.17475513602</v>
      </c>
      <c r="E19" s="55">
        <v>462391.20669961598</v>
      </c>
      <c r="F19" s="56">
        <f>SUM(C19:E19)</f>
        <v>1467714.996481694</v>
      </c>
      <c r="G19" s="11"/>
    </row>
    <row r="20" spans="1:7" s="12" customFormat="1" ht="12" customHeight="1" x14ac:dyDescent="0.2">
      <c r="B20" s="12" t="s">
        <v>4</v>
      </c>
      <c r="C20" s="104">
        <v>239984.43984337899</v>
      </c>
      <c r="D20" s="104">
        <v>1848539.0314040701</v>
      </c>
      <c r="E20" s="104">
        <v>1006994.13382365</v>
      </c>
      <c r="F20" s="171">
        <f t="shared" ref="F20" si="1">SUM(F18:F19)</f>
        <v>3095517.605071099</v>
      </c>
      <c r="G20" s="174"/>
    </row>
    <row r="21" spans="1:7" s="9" customFormat="1" ht="4.5" customHeight="1" x14ac:dyDescent="0.2">
      <c r="A21" s="43"/>
      <c r="B21" s="44"/>
      <c r="C21" s="57"/>
      <c r="D21" s="57"/>
      <c r="E21" s="57"/>
      <c r="F21" s="58"/>
      <c r="G21" s="11"/>
    </row>
    <row r="22" spans="1:7" s="9" customFormat="1" ht="4.5" customHeight="1" x14ac:dyDescent="0.2">
      <c r="A22" s="12"/>
      <c r="B22" s="14"/>
      <c r="C22" s="55"/>
      <c r="D22" s="55"/>
      <c r="E22" s="55"/>
      <c r="F22" s="56"/>
      <c r="G22" s="11"/>
    </row>
    <row r="23" spans="1:7" s="9" customFormat="1" ht="12" customHeight="1" x14ac:dyDescent="0.25">
      <c r="A23" s="3" t="s">
        <v>35</v>
      </c>
      <c r="B23" s="9" t="s">
        <v>2</v>
      </c>
      <c r="C23" s="55">
        <v>53232.691714844703</v>
      </c>
      <c r="D23" s="55">
        <v>463391.73297253501</v>
      </c>
      <c r="E23" s="55">
        <v>255066.02951764499</v>
      </c>
      <c r="F23" s="56">
        <f>SUM(C23:E23)</f>
        <v>771690.45420502475</v>
      </c>
      <c r="G23" s="11"/>
    </row>
    <row r="24" spans="1:7" s="9" customFormat="1" ht="12" customHeight="1" x14ac:dyDescent="0.2">
      <c r="B24" s="9" t="s">
        <v>3</v>
      </c>
      <c r="C24" s="55">
        <v>39228.008710695998</v>
      </c>
      <c r="D24" s="55">
        <v>421630.90987720899</v>
      </c>
      <c r="E24" s="55">
        <v>222421.64877219801</v>
      </c>
      <c r="F24" s="56">
        <f>SUM(C24:E24)</f>
        <v>683280.56736010301</v>
      </c>
      <c r="G24" s="11"/>
    </row>
    <row r="25" spans="1:7" s="12" customFormat="1" ht="12" customHeight="1" x14ac:dyDescent="0.2">
      <c r="B25" s="12" t="s">
        <v>4</v>
      </c>
      <c r="C25" s="104">
        <v>92460.700425540694</v>
      </c>
      <c r="D25" s="104">
        <v>885022.64284974104</v>
      </c>
      <c r="E25" s="104">
        <v>477487.678289845</v>
      </c>
      <c r="F25" s="171">
        <f t="shared" ref="F25" si="2">SUM(F23:F24)</f>
        <v>1454971.0215651277</v>
      </c>
      <c r="G25" s="174"/>
    </row>
    <row r="26" spans="1:7" s="9" customFormat="1" ht="4.5" customHeight="1" x14ac:dyDescent="0.2">
      <c r="A26" s="44"/>
      <c r="B26" s="44"/>
      <c r="C26" s="57"/>
      <c r="D26" s="57"/>
      <c r="E26" s="57"/>
      <c r="F26" s="58"/>
      <c r="G26" s="11"/>
    </row>
    <row r="27" spans="1:7" s="9" customFormat="1" ht="4.5" customHeight="1" x14ac:dyDescent="0.2">
      <c r="C27" s="55"/>
      <c r="D27" s="55"/>
      <c r="E27" s="55"/>
      <c r="F27" s="56"/>
      <c r="G27" s="11"/>
    </row>
    <row r="28" spans="1:7" s="9" customFormat="1" ht="12" customHeight="1" x14ac:dyDescent="0.25">
      <c r="A28" s="3" t="s">
        <v>36</v>
      </c>
      <c r="B28" s="9" t="s">
        <v>2</v>
      </c>
      <c r="C28" s="55">
        <f>SUM(C13,C18,C23)</f>
        <v>191098.43548238178</v>
      </c>
      <c r="D28" s="55">
        <f t="shared" ref="D28:E29" si="3">SUM(D13,D18,D23)</f>
        <v>1613766.3313826141</v>
      </c>
      <c r="E28" s="55">
        <f t="shared" si="3"/>
        <v>877050.81805190572</v>
      </c>
      <c r="F28" s="56">
        <f>SUM(C28:E28)</f>
        <v>2681915.5849169018</v>
      </c>
      <c r="G28" s="11"/>
    </row>
    <row r="29" spans="1:7" s="9" customFormat="1" ht="12" customHeight="1" x14ac:dyDescent="0.2">
      <c r="A29" s="12"/>
      <c r="B29" s="9" t="s">
        <v>3</v>
      </c>
      <c r="C29" s="55">
        <f>SUM(C14,C19,C24)</f>
        <v>169554.3577774326</v>
      </c>
      <c r="D29" s="55">
        <f t="shared" si="3"/>
        <v>1469971.5076268949</v>
      </c>
      <c r="E29" s="55">
        <f t="shared" si="3"/>
        <v>743139.2328126136</v>
      </c>
      <c r="F29" s="56">
        <f>SUM(C29:E29)</f>
        <v>2382665.0982169411</v>
      </c>
      <c r="G29" s="11"/>
    </row>
    <row r="30" spans="1:7" s="12" customFormat="1" ht="12" customHeight="1" x14ac:dyDescent="0.2">
      <c r="B30" s="12" t="s">
        <v>4</v>
      </c>
      <c r="C30" s="104">
        <f>SUM(C28:C29)</f>
        <v>360652.79325981438</v>
      </c>
      <c r="D30" s="104">
        <f t="shared" ref="D30" si="4">SUM(D28:D29)</f>
        <v>3083737.839009509</v>
      </c>
      <c r="E30" s="104">
        <f t="shared" ref="E30" si="5">SUM(E28:E29)</f>
        <v>1620190.0508645193</v>
      </c>
      <c r="F30" s="171">
        <f t="shared" ref="F30" si="6">SUM(F28:F29)</f>
        <v>5064580.6831338424</v>
      </c>
      <c r="G30" s="174"/>
    </row>
    <row r="31" spans="1:7" s="9" customFormat="1" ht="4.5" customHeight="1" x14ac:dyDescent="0.2">
      <c r="A31" s="43"/>
      <c r="B31" s="44"/>
      <c r="C31" s="53"/>
      <c r="D31" s="53"/>
      <c r="E31" s="53"/>
      <c r="F31" s="54"/>
      <c r="G31" s="10"/>
    </row>
    <row r="32" spans="1:7" s="9" customFormat="1" ht="9" customHeight="1" x14ac:dyDescent="0.2">
      <c r="D32" s="10"/>
      <c r="E32" s="10"/>
    </row>
    <row r="33" spans="1:7" s="36" customFormat="1" ht="9" customHeight="1" x14ac:dyDescent="0.2">
      <c r="A33" s="35" t="s">
        <v>73</v>
      </c>
      <c r="D33" s="37"/>
      <c r="F33" s="38"/>
    </row>
    <row r="34" spans="1:7" x14ac:dyDescent="0.25">
      <c r="D34" s="25"/>
      <c r="E34" s="25"/>
      <c r="F34" s="25"/>
      <c r="G34" s="25"/>
    </row>
    <row r="35" spans="1:7" x14ac:dyDescent="0.25">
      <c r="C35" s="25"/>
      <c r="D35" s="25"/>
      <c r="E35" s="25"/>
      <c r="F35" s="25"/>
    </row>
    <row r="36" spans="1:7" x14ac:dyDescent="0.25">
      <c r="C36" s="25"/>
      <c r="D36" s="25"/>
      <c r="E36" s="25"/>
      <c r="F36" s="25"/>
    </row>
    <row r="37" spans="1:7" x14ac:dyDescent="0.25">
      <c r="C37" s="25"/>
      <c r="D37" s="25"/>
      <c r="E37" s="25"/>
      <c r="F37" s="25"/>
    </row>
  </sheetData>
  <phoneticPr fontId="5" type="noConversion"/>
  <hyperlinks>
    <hyperlink ref="F1" location="B!A1" display="Retour au menu" xr:uid="{00000000-0004-0000-01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
  <sheetViews>
    <sheetView showGridLines="0" zoomScaleNormal="100" zoomScaleSheetLayoutView="80" workbookViewId="0"/>
  </sheetViews>
  <sheetFormatPr baseColWidth="10" defaultColWidth="9.109375" defaultRowHeight="13.2" x14ac:dyDescent="0.25"/>
  <cols>
    <col min="1" max="1" width="20.6640625" style="7" customWidth="1"/>
    <col min="2" max="2" width="10.6640625" style="7" customWidth="1"/>
    <col min="3" max="6" width="20.6640625" style="7" customWidth="1"/>
    <col min="7" max="7" width="12.6640625" style="7" customWidth="1"/>
    <col min="8" max="16384" width="9.109375" style="7"/>
  </cols>
  <sheetData>
    <row r="1" spans="1:6" ht="24" customHeight="1" x14ac:dyDescent="0.4">
      <c r="A1" s="16" t="s">
        <v>51</v>
      </c>
      <c r="F1" s="17" t="s">
        <v>27</v>
      </c>
    </row>
    <row r="2" spans="1:6" ht="4.5" customHeight="1" x14ac:dyDescent="0.3">
      <c r="A2" s="18"/>
    </row>
    <row r="3" spans="1:6" ht="15.75" customHeight="1" x14ac:dyDescent="0.3">
      <c r="A3" s="1" t="s">
        <v>53</v>
      </c>
    </row>
    <row r="4" spans="1:6" ht="4.5" customHeight="1" x14ac:dyDescent="0.3">
      <c r="A4" s="1"/>
    </row>
    <row r="5" spans="1:6" ht="12" customHeight="1" x14ac:dyDescent="0.3">
      <c r="A5" s="1"/>
      <c r="B5" s="20" t="s">
        <v>69</v>
      </c>
    </row>
    <row r="6" spans="1:6" ht="4.5" customHeight="1" x14ac:dyDescent="0.25">
      <c r="B6" s="22"/>
    </row>
    <row r="7" spans="1:6" ht="19.5" customHeight="1" x14ac:dyDescent="0.25">
      <c r="A7" s="15" t="s">
        <v>122</v>
      </c>
      <c r="B7" s="33"/>
      <c r="C7" s="33"/>
      <c r="D7" s="33"/>
      <c r="E7" s="33"/>
      <c r="F7" s="33"/>
    </row>
    <row r="8" spans="1:6" ht="4.5" customHeight="1" x14ac:dyDescent="0.25"/>
    <row r="9" spans="1:6" ht="4.5" customHeight="1" x14ac:dyDescent="0.25">
      <c r="A9" s="42"/>
      <c r="B9" s="42"/>
      <c r="C9" s="47"/>
      <c r="D9" s="47"/>
      <c r="E9" s="47"/>
      <c r="F9" s="48"/>
    </row>
    <row r="10" spans="1:6" s="3" customFormat="1" ht="12" x14ac:dyDescent="0.25">
      <c r="A10" s="5" t="s">
        <v>6</v>
      </c>
      <c r="C10" s="59" t="s">
        <v>28</v>
      </c>
      <c r="D10" s="59" t="s">
        <v>29</v>
      </c>
      <c r="E10" s="59" t="s">
        <v>30</v>
      </c>
      <c r="F10" s="60" t="s">
        <v>4</v>
      </c>
    </row>
    <row r="11" spans="1:6" s="3" customFormat="1" ht="4.5" customHeight="1" x14ac:dyDescent="0.25">
      <c r="A11" s="45"/>
      <c r="B11" s="46"/>
      <c r="C11" s="49"/>
      <c r="D11" s="49"/>
      <c r="E11" s="49"/>
      <c r="F11" s="50"/>
    </row>
    <row r="12" spans="1:6" ht="4.5" customHeight="1" x14ac:dyDescent="0.25">
      <c r="C12" s="51"/>
      <c r="D12" s="51"/>
      <c r="E12" s="51"/>
      <c r="F12" s="52"/>
    </row>
    <row r="13" spans="1:6" s="9" customFormat="1" ht="12" customHeight="1" x14ac:dyDescent="0.25">
      <c r="A13" s="3" t="s">
        <v>31</v>
      </c>
      <c r="B13" s="9" t="s">
        <v>2</v>
      </c>
      <c r="C13" s="55">
        <v>26361.933641697749</v>
      </c>
      <c r="D13" s="55">
        <v>154134.10921493394</v>
      </c>
      <c r="E13" s="55">
        <v>51173.491518512412</v>
      </c>
      <c r="F13" s="56">
        <f>SUM(C13:E13)</f>
        <v>231669.53437514411</v>
      </c>
    </row>
    <row r="14" spans="1:6" s="9" customFormat="1" ht="12" customHeight="1" x14ac:dyDescent="0.2">
      <c r="A14" s="12"/>
      <c r="B14" s="9" t="s">
        <v>3</v>
      </c>
      <c r="C14" s="55">
        <v>43877.268885722195</v>
      </c>
      <c r="D14" s="55">
        <v>162654.9634135688</v>
      </c>
      <c r="E14" s="55">
        <v>75890.289823179803</v>
      </c>
      <c r="F14" s="56">
        <f>SUM(C14:E14)</f>
        <v>282422.52212247078</v>
      </c>
    </row>
    <row r="15" spans="1:6" s="12" customFormat="1" ht="12" customHeight="1" x14ac:dyDescent="0.2">
      <c r="B15" s="12" t="s">
        <v>4</v>
      </c>
      <c r="C15" s="104">
        <f>SUM(C13:C14)</f>
        <v>70239.20252741994</v>
      </c>
      <c r="D15" s="104">
        <f t="shared" ref="D15:E15" si="0">SUM(D13:D14)</f>
        <v>316789.07262850273</v>
      </c>
      <c r="E15" s="104">
        <f t="shared" si="0"/>
        <v>127063.78134169221</v>
      </c>
      <c r="F15" s="171">
        <f t="shared" ref="F15" si="1">SUM(F13:F14)</f>
        <v>514092.05649761489</v>
      </c>
    </row>
    <row r="16" spans="1:6" s="9" customFormat="1" ht="4.5" customHeight="1" x14ac:dyDescent="0.2">
      <c r="A16" s="43"/>
      <c r="B16" s="44"/>
      <c r="C16" s="57"/>
      <c r="D16" s="57"/>
      <c r="E16" s="57"/>
      <c r="F16" s="58"/>
    </row>
    <row r="17" spans="1:6" s="9" customFormat="1" ht="4.5" customHeight="1" x14ac:dyDescent="0.2">
      <c r="A17" s="12"/>
      <c r="C17" s="55"/>
      <c r="D17" s="55"/>
      <c r="E17" s="55"/>
      <c r="F17" s="56"/>
    </row>
    <row r="18" spans="1:6" s="9" customFormat="1" ht="12" customHeight="1" x14ac:dyDescent="0.25">
      <c r="A18" s="3" t="s">
        <v>34</v>
      </c>
      <c r="B18" s="9" t="s">
        <v>2</v>
      </c>
      <c r="C18" s="55">
        <v>133115.00269943959</v>
      </c>
      <c r="D18" s="55">
        <v>784500.4135967372</v>
      </c>
      <c r="E18" s="55">
        <v>550099.58018551779</v>
      </c>
      <c r="F18" s="56">
        <f>SUM(C18:E18)</f>
        <v>1467714.9964816947</v>
      </c>
    </row>
    <row r="19" spans="1:6" s="9" customFormat="1" ht="12" customHeight="1" x14ac:dyDescent="0.2">
      <c r="A19" s="12"/>
      <c r="B19" s="9" t="s">
        <v>3</v>
      </c>
      <c r="C19" s="55">
        <v>218204.13887910091</v>
      </c>
      <c r="D19" s="55">
        <v>693731.79019107413</v>
      </c>
      <c r="E19" s="55">
        <v>715866.67951923027</v>
      </c>
      <c r="F19" s="56">
        <f>SUM(C19:E19)</f>
        <v>1627802.6085894052</v>
      </c>
    </row>
    <row r="20" spans="1:6" s="12" customFormat="1" ht="12" customHeight="1" x14ac:dyDescent="0.2">
      <c r="B20" s="12" t="s">
        <v>4</v>
      </c>
      <c r="C20" s="104">
        <f>SUM(C18:C19)</f>
        <v>351319.1415785405</v>
      </c>
      <c r="D20" s="104">
        <f t="shared" ref="D20" si="2">SUM(D18:D19)</f>
        <v>1478232.2037878113</v>
      </c>
      <c r="E20" s="104">
        <f t="shared" ref="E20:F20" si="3">SUM(E18:E19)</f>
        <v>1265966.2597047482</v>
      </c>
      <c r="F20" s="171">
        <f t="shared" si="3"/>
        <v>3095517.6050710999</v>
      </c>
    </row>
    <row r="21" spans="1:6" s="9" customFormat="1" ht="4.5" customHeight="1" x14ac:dyDescent="0.2">
      <c r="A21" s="43"/>
      <c r="B21" s="44"/>
      <c r="C21" s="57"/>
      <c r="D21" s="57"/>
      <c r="E21" s="57"/>
      <c r="F21" s="58"/>
    </row>
    <row r="22" spans="1:6" s="9" customFormat="1" ht="4.5" customHeight="1" x14ac:dyDescent="0.2">
      <c r="A22" s="12"/>
      <c r="B22" s="14"/>
      <c r="C22" s="55"/>
      <c r="D22" s="55"/>
      <c r="E22" s="55"/>
      <c r="F22" s="56"/>
    </row>
    <row r="23" spans="1:6" s="9" customFormat="1" ht="12" customHeight="1" x14ac:dyDescent="0.25">
      <c r="A23" s="3" t="s">
        <v>35</v>
      </c>
      <c r="B23" s="9" t="s">
        <v>2</v>
      </c>
      <c r="C23" s="55">
        <v>70394.065448818103</v>
      </c>
      <c r="D23" s="55">
        <v>379876.9547749816</v>
      </c>
      <c r="E23" s="55">
        <v>233009.54713630292</v>
      </c>
      <c r="F23" s="56">
        <f>SUM(C23:E23)</f>
        <v>683280.56736010266</v>
      </c>
    </row>
    <row r="24" spans="1:6" s="9" customFormat="1" ht="12" customHeight="1" x14ac:dyDescent="0.2">
      <c r="B24" s="9" t="s">
        <v>3</v>
      </c>
      <c r="C24" s="55">
        <v>117513.46684947761</v>
      </c>
      <c r="D24" s="55">
        <v>321214.55429046124</v>
      </c>
      <c r="E24" s="55">
        <v>332962.4330650859</v>
      </c>
      <c r="F24" s="56">
        <f>SUM(C24:E24)</f>
        <v>771690.45420502475</v>
      </c>
    </row>
    <row r="25" spans="1:6" s="12" customFormat="1" ht="12" customHeight="1" x14ac:dyDescent="0.2">
      <c r="B25" s="12" t="s">
        <v>4</v>
      </c>
      <c r="C25" s="104">
        <f>SUM(C23:C24)</f>
        <v>187907.5322982957</v>
      </c>
      <c r="D25" s="104">
        <f t="shared" ref="D25" si="4">SUM(D23:D24)</f>
        <v>701091.50906544283</v>
      </c>
      <c r="E25" s="104">
        <f t="shared" ref="E25:F25" si="5">SUM(E23:E24)</f>
        <v>565971.98020138883</v>
      </c>
      <c r="F25" s="171">
        <f t="shared" si="5"/>
        <v>1454971.0215651274</v>
      </c>
    </row>
    <row r="26" spans="1:6" s="9" customFormat="1" ht="4.5" customHeight="1" x14ac:dyDescent="0.2">
      <c r="A26" s="44"/>
      <c r="B26" s="44"/>
      <c r="C26" s="57"/>
      <c r="D26" s="57"/>
      <c r="E26" s="57"/>
      <c r="F26" s="58"/>
    </row>
    <row r="27" spans="1:6" s="9" customFormat="1" ht="4.5" customHeight="1" x14ac:dyDescent="0.2">
      <c r="C27" s="55"/>
      <c r="D27" s="55"/>
      <c r="E27" s="55"/>
      <c r="F27" s="56"/>
    </row>
    <row r="28" spans="1:6" s="9" customFormat="1" ht="12" customHeight="1" x14ac:dyDescent="0.25">
      <c r="A28" s="3" t="s">
        <v>36</v>
      </c>
      <c r="B28" s="9" t="s">
        <v>2</v>
      </c>
      <c r="C28" s="55">
        <f>SUM(C13,C18,C23)</f>
        <v>229871.00178995542</v>
      </c>
      <c r="D28" s="55">
        <f t="shared" ref="D28:F28" si="6">SUM(D13,D18,D23)</f>
        <v>1318511.4775866526</v>
      </c>
      <c r="E28" s="55">
        <f t="shared" si="6"/>
        <v>834282.61884033307</v>
      </c>
      <c r="F28" s="56">
        <f t="shared" si="6"/>
        <v>2382665.0982169416</v>
      </c>
    </row>
    <row r="29" spans="1:6" s="9" customFormat="1" ht="12" customHeight="1" x14ac:dyDescent="0.2">
      <c r="A29" s="12"/>
      <c r="B29" s="9" t="s">
        <v>3</v>
      </c>
      <c r="C29" s="55">
        <f t="shared" ref="C29:F30" si="7">SUM(C14,C19,C24)</f>
        <v>379594.87461430073</v>
      </c>
      <c r="D29" s="55">
        <f t="shared" si="7"/>
        <v>1177601.3078951042</v>
      </c>
      <c r="E29" s="55">
        <f t="shared" si="7"/>
        <v>1124719.402407496</v>
      </c>
      <c r="F29" s="56">
        <f t="shared" si="7"/>
        <v>2681915.5849169008</v>
      </c>
    </row>
    <row r="30" spans="1:6" s="12" customFormat="1" ht="12" customHeight="1" x14ac:dyDescent="0.2">
      <c r="B30" s="12" t="s">
        <v>4</v>
      </c>
      <c r="C30" s="104">
        <f t="shared" si="7"/>
        <v>609465.87640425609</v>
      </c>
      <c r="D30" s="104">
        <f t="shared" si="7"/>
        <v>2496112.785481757</v>
      </c>
      <c r="E30" s="104">
        <f t="shared" si="7"/>
        <v>1959002.0212478293</v>
      </c>
      <c r="F30" s="171">
        <f t="shared" si="7"/>
        <v>5064580.6831338424</v>
      </c>
    </row>
    <row r="31" spans="1:6" s="9" customFormat="1" ht="4.5" customHeight="1" x14ac:dyDescent="0.2">
      <c r="A31" s="43"/>
      <c r="B31" s="44"/>
      <c r="C31" s="53"/>
      <c r="D31" s="53"/>
      <c r="E31" s="53"/>
      <c r="F31" s="54"/>
    </row>
    <row r="32" spans="1:6" s="9" customFormat="1" ht="9" customHeight="1" x14ac:dyDescent="0.2">
      <c r="C32" s="10"/>
      <c r="D32" s="10"/>
    </row>
    <row r="33" spans="1:6" s="36" customFormat="1" ht="9" customHeight="1" x14ac:dyDescent="0.2">
      <c r="A33" s="35" t="s">
        <v>73</v>
      </c>
      <c r="C33" s="37"/>
    </row>
    <row r="34" spans="1:6" x14ac:dyDescent="0.25">
      <c r="C34" s="25"/>
      <c r="D34" s="25"/>
      <c r="E34" s="25"/>
      <c r="F34" s="25"/>
    </row>
    <row r="38" spans="1:6" x14ac:dyDescent="0.25">
      <c r="E38" s="25"/>
    </row>
    <row r="39" spans="1:6" x14ac:dyDescent="0.25">
      <c r="E39" s="25"/>
    </row>
    <row r="40" spans="1:6" x14ac:dyDescent="0.25">
      <c r="E40" s="25"/>
    </row>
    <row r="41" spans="1:6" x14ac:dyDescent="0.25">
      <c r="E41" s="25"/>
    </row>
    <row r="42" spans="1:6" x14ac:dyDescent="0.25">
      <c r="E42" s="25"/>
    </row>
    <row r="43" spans="1:6" x14ac:dyDescent="0.25">
      <c r="E43" s="25"/>
    </row>
  </sheetData>
  <phoneticPr fontId="5" type="noConversion"/>
  <hyperlinks>
    <hyperlink ref="F1" location="B!A1" display="Retour au menu" xr:uid="{00000000-0004-0000-0200-000000000000}"/>
    <hyperlink ref="F7" location="'Waals Gewest'!A1" display="Waals Gewest" xr:uid="{00000000-0004-0000-0200-000001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zoomScale="80" zoomScaleNormal="80" zoomScaleSheetLayoutView="80" workbookViewId="0"/>
  </sheetViews>
  <sheetFormatPr baseColWidth="10" defaultColWidth="9.109375" defaultRowHeight="13.2" x14ac:dyDescent="0.25"/>
  <cols>
    <col min="1" max="1" width="20.6640625" style="116" customWidth="1"/>
    <col min="2" max="2" width="15.33203125" style="116" customWidth="1"/>
    <col min="3" max="10" width="11.109375" style="116" customWidth="1"/>
    <col min="11" max="11" width="12" style="116" customWidth="1"/>
    <col min="12" max="16384" width="9.109375" style="116"/>
  </cols>
  <sheetData>
    <row r="1" spans="1:11" ht="24" customHeight="1" x14ac:dyDescent="0.4">
      <c r="A1" s="115" t="s">
        <v>51</v>
      </c>
      <c r="J1" s="117" t="s">
        <v>27</v>
      </c>
    </row>
    <row r="2" spans="1:11" ht="4.5" customHeight="1" x14ac:dyDescent="0.3">
      <c r="A2" s="118"/>
    </row>
    <row r="3" spans="1:11" ht="15.75" customHeight="1" x14ac:dyDescent="0.3">
      <c r="A3" s="119" t="s">
        <v>53</v>
      </c>
    </row>
    <row r="4" spans="1:11" ht="4.5" customHeight="1" x14ac:dyDescent="0.3">
      <c r="A4" s="119"/>
    </row>
    <row r="5" spans="1:11" ht="12" customHeight="1" x14ac:dyDescent="0.3">
      <c r="A5" s="119"/>
      <c r="B5" s="20" t="s">
        <v>69</v>
      </c>
    </row>
    <row r="6" spans="1:11" ht="4.5" customHeight="1" x14ac:dyDescent="0.25">
      <c r="B6" s="120"/>
    </row>
    <row r="7" spans="1:11" s="121" customFormat="1" ht="19.5" customHeight="1" x14ac:dyDescent="0.25">
      <c r="A7" s="15" t="s">
        <v>123</v>
      </c>
      <c r="B7" s="15"/>
      <c r="C7" s="15"/>
      <c r="D7" s="15"/>
      <c r="E7" s="15"/>
      <c r="F7" s="15"/>
      <c r="G7" s="15"/>
      <c r="H7" s="15"/>
      <c r="I7" s="15"/>
      <c r="J7" s="15"/>
    </row>
    <row r="8" spans="1:11" ht="4.5" customHeight="1" x14ac:dyDescent="0.25"/>
    <row r="9" spans="1:11" ht="4.5" customHeight="1" x14ac:dyDescent="0.25">
      <c r="A9" s="188"/>
      <c r="B9" s="189"/>
      <c r="C9" s="132"/>
      <c r="D9" s="133"/>
      <c r="E9" s="133"/>
      <c r="F9" s="134"/>
      <c r="G9" s="132"/>
      <c r="H9" s="133"/>
      <c r="I9" s="133"/>
      <c r="J9" s="134"/>
    </row>
    <row r="10" spans="1:11" s="137" customFormat="1" ht="24" x14ac:dyDescent="0.2">
      <c r="A10" s="190"/>
      <c r="B10" s="191"/>
      <c r="C10" s="135" t="s">
        <v>31</v>
      </c>
      <c r="D10" s="135" t="s">
        <v>34</v>
      </c>
      <c r="E10" s="135" t="s">
        <v>35</v>
      </c>
      <c r="F10" s="136" t="s">
        <v>36</v>
      </c>
      <c r="G10" s="135" t="s">
        <v>31</v>
      </c>
      <c r="H10" s="135" t="s">
        <v>34</v>
      </c>
      <c r="I10" s="135" t="s">
        <v>35</v>
      </c>
      <c r="J10" s="136" t="s">
        <v>36</v>
      </c>
    </row>
    <row r="11" spans="1:11" s="137" customFormat="1" ht="4.5" customHeight="1" x14ac:dyDescent="0.2">
      <c r="A11" s="190"/>
      <c r="B11" s="191"/>
      <c r="C11" s="138"/>
      <c r="D11" s="139"/>
      <c r="E11" s="139"/>
      <c r="F11" s="140"/>
      <c r="G11" s="139"/>
      <c r="H11" s="139"/>
      <c r="I11" s="139"/>
      <c r="J11" s="141"/>
    </row>
    <row r="12" spans="1:11" s="137" customFormat="1" ht="4.5" customHeight="1" x14ac:dyDescent="0.2">
      <c r="A12" s="190"/>
      <c r="B12" s="191"/>
      <c r="C12" s="142"/>
      <c r="D12" s="143"/>
      <c r="E12" s="143"/>
      <c r="F12" s="144"/>
      <c r="G12" s="142"/>
      <c r="H12" s="143"/>
      <c r="I12" s="143"/>
      <c r="J12" s="145"/>
    </row>
    <row r="13" spans="1:11" s="137" customFormat="1" ht="12.75" customHeight="1" x14ac:dyDescent="0.2">
      <c r="A13" s="190"/>
      <c r="B13" s="191"/>
      <c r="C13" s="194" t="s">
        <v>62</v>
      </c>
      <c r="D13" s="195"/>
      <c r="E13" s="195"/>
      <c r="F13" s="196"/>
      <c r="G13" s="194" t="s">
        <v>63</v>
      </c>
      <c r="H13" s="195"/>
      <c r="I13" s="195"/>
      <c r="J13" s="195"/>
    </row>
    <row r="14" spans="1:11" s="137" customFormat="1" ht="4.5" customHeight="1" x14ac:dyDescent="0.2">
      <c r="A14" s="192"/>
      <c r="B14" s="193"/>
      <c r="C14" s="138"/>
      <c r="D14" s="146"/>
      <c r="E14" s="146"/>
      <c r="F14" s="140"/>
      <c r="G14" s="138"/>
      <c r="H14" s="146"/>
      <c r="I14" s="146"/>
      <c r="J14" s="147"/>
    </row>
    <row r="15" spans="1:11" ht="4.5" customHeight="1" x14ac:dyDescent="0.25">
      <c r="C15" s="148"/>
      <c r="D15" s="148"/>
      <c r="E15" s="148"/>
      <c r="F15" s="149"/>
      <c r="G15" s="149"/>
      <c r="H15" s="149"/>
      <c r="I15" s="149"/>
      <c r="J15" s="150"/>
    </row>
    <row r="16" spans="1:11" s="123" customFormat="1" ht="12" customHeight="1" x14ac:dyDescent="0.2">
      <c r="A16" s="151" t="s">
        <v>97</v>
      </c>
      <c r="C16" s="124">
        <v>701.81047942237205</v>
      </c>
      <c r="D16" s="124">
        <v>33199.331940954602</v>
      </c>
      <c r="E16" s="124">
        <v>17161.497062414401</v>
      </c>
      <c r="F16" s="124">
        <f>SUM(C16:E16)</f>
        <v>51062.639482791375</v>
      </c>
      <c r="G16" s="152">
        <f t="shared" ref="G16:G35" si="0">C16/C$37*100</f>
        <v>0.13651455426166986</v>
      </c>
      <c r="H16" s="152">
        <f t="shared" ref="H16:H35" si="1">D16/D$37*100</f>
        <v>1.0724969512874751</v>
      </c>
      <c r="I16" s="152">
        <f t="shared" ref="I16:I35" si="2">E16/E$37*100</f>
        <v>1.1795078257952942</v>
      </c>
      <c r="J16" s="180">
        <f t="shared" ref="J16:J35" si="3">F16/F$37*100</f>
        <v>1.0082303487204993</v>
      </c>
      <c r="K16" s="182"/>
    </row>
    <row r="17" spans="1:11" s="123" customFormat="1" ht="12" customHeight="1" x14ac:dyDescent="0.2">
      <c r="A17" s="151" t="s">
        <v>98</v>
      </c>
      <c r="C17" s="124"/>
      <c r="D17" s="124">
        <v>424.92001778049598</v>
      </c>
      <c r="E17" s="124">
        <v>2505.0984684569898</v>
      </c>
      <c r="F17" s="124">
        <f t="shared" ref="F17:F35" si="4">SUM(C17:E17)</f>
        <v>2930.0184862374858</v>
      </c>
      <c r="G17" s="152">
        <f t="shared" si="0"/>
        <v>0</v>
      </c>
      <c r="H17" s="152">
        <f t="shared" si="1"/>
        <v>1.3726945603035464E-2</v>
      </c>
      <c r="I17" s="152">
        <f t="shared" si="2"/>
        <v>0.17217514516283849</v>
      </c>
      <c r="J17" s="180">
        <f t="shared" si="3"/>
        <v>5.7853130783266767E-2</v>
      </c>
      <c r="K17" s="182"/>
    </row>
    <row r="18" spans="1:11" s="123" customFormat="1" ht="12" customHeight="1" x14ac:dyDescent="0.2">
      <c r="A18" s="151" t="s">
        <v>99</v>
      </c>
      <c r="C18" s="124">
        <v>20025.147130044301</v>
      </c>
      <c r="D18" s="124">
        <v>411303.69273320102</v>
      </c>
      <c r="E18" s="124">
        <v>142248.55352874901</v>
      </c>
      <c r="F18" s="124">
        <f t="shared" si="4"/>
        <v>573577.39339199429</v>
      </c>
      <c r="G18" s="152">
        <f t="shared" si="0"/>
        <v>3.8952453897986219</v>
      </c>
      <c r="H18" s="152">
        <f t="shared" si="1"/>
        <v>13.287073284913657</v>
      </c>
      <c r="I18" s="152">
        <f t="shared" si="2"/>
        <v>9.7767276062811828</v>
      </c>
      <c r="J18" s="180">
        <f t="shared" si="3"/>
        <v>11.325269144237987</v>
      </c>
      <c r="K18" s="182"/>
    </row>
    <row r="19" spans="1:11" s="123" customFormat="1" ht="12" customHeight="1" x14ac:dyDescent="0.2">
      <c r="A19" s="151" t="s">
        <v>100</v>
      </c>
      <c r="C19" s="124">
        <v>2496.1522521930401</v>
      </c>
      <c r="D19" s="124">
        <v>14399.5116169957</v>
      </c>
      <c r="E19" s="124">
        <v>13069.325815841999</v>
      </c>
      <c r="F19" s="124">
        <f t="shared" si="4"/>
        <v>29964.989685030741</v>
      </c>
      <c r="G19" s="152">
        <f t="shared" si="0"/>
        <v>0.4855457734940935</v>
      </c>
      <c r="H19" s="152">
        <f t="shared" si="1"/>
        <v>0.46517298410470403</v>
      </c>
      <c r="I19" s="152">
        <f t="shared" si="2"/>
        <v>0.89825334127845402</v>
      </c>
      <c r="J19" s="180">
        <f t="shared" si="3"/>
        <v>0.59165785994526066</v>
      </c>
      <c r="K19" s="182"/>
    </row>
    <row r="20" spans="1:11" s="123" customFormat="1" ht="12" customHeight="1" x14ac:dyDescent="0.2">
      <c r="A20" s="151" t="s">
        <v>101</v>
      </c>
      <c r="C20" s="124">
        <v>2283.7832915996701</v>
      </c>
      <c r="D20" s="124">
        <v>23479.793257911999</v>
      </c>
      <c r="E20" s="124">
        <v>11484.9988090307</v>
      </c>
      <c r="F20" s="124">
        <f t="shared" si="4"/>
        <v>37248.575358542366</v>
      </c>
      <c r="G20" s="152">
        <f t="shared" si="0"/>
        <v>0.44423625355321206</v>
      </c>
      <c r="H20" s="152">
        <f t="shared" si="1"/>
        <v>0.75850944021275246</v>
      </c>
      <c r="I20" s="152">
        <f t="shared" si="2"/>
        <v>0.78936271848742234</v>
      </c>
      <c r="J20" s="180">
        <f t="shared" si="3"/>
        <v>0.73547204969185809</v>
      </c>
      <c r="K20" s="182"/>
    </row>
    <row r="21" spans="1:11" s="123" customFormat="1" ht="12" customHeight="1" x14ac:dyDescent="0.2">
      <c r="A21" s="151" t="s">
        <v>102</v>
      </c>
      <c r="C21" s="124">
        <v>29358.3425491749</v>
      </c>
      <c r="D21" s="124">
        <v>216299.105534011</v>
      </c>
      <c r="E21" s="124">
        <v>99434.4356382775</v>
      </c>
      <c r="F21" s="124">
        <f t="shared" si="4"/>
        <v>345091.88372146338</v>
      </c>
      <c r="G21" s="152">
        <f t="shared" si="0"/>
        <v>5.710717016167524</v>
      </c>
      <c r="H21" s="152">
        <f t="shared" si="1"/>
        <v>6.9874939551197581</v>
      </c>
      <c r="I21" s="152">
        <f t="shared" si="2"/>
        <v>6.834117942178322</v>
      </c>
      <c r="J21" s="180">
        <f t="shared" si="3"/>
        <v>6.8138293239299097</v>
      </c>
      <c r="K21" s="182"/>
    </row>
    <row r="22" spans="1:11" s="123" customFormat="1" ht="12" customHeight="1" x14ac:dyDescent="0.2">
      <c r="A22" s="151" t="s">
        <v>103</v>
      </c>
      <c r="C22" s="124">
        <v>54794.604695053698</v>
      </c>
      <c r="D22" s="124">
        <v>379756.63297630899</v>
      </c>
      <c r="E22" s="124">
        <v>172805.27649819001</v>
      </c>
      <c r="F22" s="124">
        <f t="shared" si="4"/>
        <v>607356.51416955271</v>
      </c>
      <c r="G22" s="152">
        <f t="shared" si="0"/>
        <v>10.658520006777781</v>
      </c>
      <c r="H22" s="152">
        <f t="shared" si="1"/>
        <v>12.267952614909666</v>
      </c>
      <c r="I22" s="152">
        <f t="shared" si="2"/>
        <v>11.876887851161582</v>
      </c>
      <c r="J22" s="180">
        <f t="shared" si="3"/>
        <v>11.992236912962657</v>
      </c>
      <c r="K22" s="182"/>
    </row>
    <row r="23" spans="1:11" s="123" customFormat="1" ht="12" customHeight="1" x14ac:dyDescent="0.2">
      <c r="A23" s="151" t="s">
        <v>104</v>
      </c>
      <c r="C23" s="124">
        <v>29170.437506087001</v>
      </c>
      <c r="D23" s="124">
        <v>180543.04263317</v>
      </c>
      <c r="E23" s="124">
        <v>71252.761799696396</v>
      </c>
      <c r="F23" s="124">
        <f t="shared" si="4"/>
        <v>280966.2419389534</v>
      </c>
      <c r="G23" s="152">
        <f t="shared" si="0"/>
        <v>5.6741661609825504</v>
      </c>
      <c r="H23" s="152">
        <f t="shared" si="1"/>
        <v>5.8324023852231717</v>
      </c>
      <c r="I23" s="152">
        <f t="shared" si="2"/>
        <v>4.8971945656380935</v>
      </c>
      <c r="J23" s="180">
        <f t="shared" si="3"/>
        <v>5.5476703703157959</v>
      </c>
      <c r="K23" s="182"/>
    </row>
    <row r="24" spans="1:11" s="123" customFormat="1" ht="12" customHeight="1" x14ac:dyDescent="0.2">
      <c r="A24" s="151" t="s">
        <v>105</v>
      </c>
      <c r="C24" s="124">
        <v>25195.251967691602</v>
      </c>
      <c r="D24" s="124">
        <v>119110.95487902001</v>
      </c>
      <c r="E24" s="124">
        <v>47341.077141448797</v>
      </c>
      <c r="F24" s="124">
        <f t="shared" si="4"/>
        <v>191647.2839881604</v>
      </c>
      <c r="G24" s="152">
        <f t="shared" si="0"/>
        <v>4.9009222471439715</v>
      </c>
      <c r="H24" s="152">
        <f t="shared" si="1"/>
        <v>3.8478526073924302</v>
      </c>
      <c r="I24" s="152">
        <f t="shared" si="2"/>
        <v>3.2537470808541293</v>
      </c>
      <c r="J24" s="180">
        <f t="shared" si="3"/>
        <v>3.7840701131761549</v>
      </c>
      <c r="K24" s="182"/>
    </row>
    <row r="25" spans="1:11" s="123" customFormat="1" ht="12" customHeight="1" x14ac:dyDescent="0.2">
      <c r="A25" s="151" t="s">
        <v>106</v>
      </c>
      <c r="C25" s="124">
        <v>28713.832581014201</v>
      </c>
      <c r="D25" s="124">
        <v>130662.171285813</v>
      </c>
      <c r="E25" s="124">
        <v>46594.781755951699</v>
      </c>
      <c r="F25" s="124">
        <f t="shared" si="4"/>
        <v>205970.7856227789</v>
      </c>
      <c r="G25" s="152">
        <f t="shared" si="0"/>
        <v>5.5853484250728505</v>
      </c>
      <c r="H25" s="152">
        <f t="shared" si="1"/>
        <v>4.2210120553590542</v>
      </c>
      <c r="I25" s="152">
        <f t="shared" si="2"/>
        <v>3.2024542802116605</v>
      </c>
      <c r="J25" s="180">
        <f t="shared" si="3"/>
        <v>4.0668872412025454</v>
      </c>
      <c r="K25" s="182"/>
    </row>
    <row r="26" spans="1:11" s="123" customFormat="1" ht="12" customHeight="1" x14ac:dyDescent="0.2">
      <c r="A26" s="151" t="s">
        <v>107</v>
      </c>
      <c r="C26" s="124">
        <v>16663.779634805898</v>
      </c>
      <c r="D26" s="124">
        <v>84974.644728251398</v>
      </c>
      <c r="E26" s="124">
        <v>46875.4677121368</v>
      </c>
      <c r="F26" s="124">
        <f t="shared" si="4"/>
        <v>148513.8920751941</v>
      </c>
      <c r="G26" s="152">
        <f t="shared" si="0"/>
        <v>3.2413999446581965</v>
      </c>
      <c r="H26" s="152">
        <f t="shared" si="1"/>
        <v>2.7450867857784207</v>
      </c>
      <c r="I26" s="152">
        <f t="shared" si="2"/>
        <v>3.2217457954394457</v>
      </c>
      <c r="J26" s="180">
        <f t="shared" si="3"/>
        <v>2.9324025297845049</v>
      </c>
      <c r="K26" s="182"/>
    </row>
    <row r="27" spans="1:11" s="123" customFormat="1" ht="12" customHeight="1" x14ac:dyDescent="0.2">
      <c r="A27" s="151" t="s">
        <v>108</v>
      </c>
      <c r="C27" s="124">
        <v>2990.1347373119702</v>
      </c>
      <c r="D27" s="124">
        <v>20032.193051149501</v>
      </c>
      <c r="E27" s="124">
        <v>10406.075970239301</v>
      </c>
      <c r="F27" s="124">
        <f t="shared" si="4"/>
        <v>33428.403758700777</v>
      </c>
      <c r="G27" s="152">
        <f t="shared" si="0"/>
        <v>0.58163410609435051</v>
      </c>
      <c r="H27" s="152">
        <f t="shared" si="1"/>
        <v>0.647135490954166</v>
      </c>
      <c r="I27" s="152">
        <f t="shared" si="2"/>
        <v>0.71520846917249159</v>
      </c>
      <c r="J27" s="180">
        <f t="shared" si="3"/>
        <v>0.66004287126917849</v>
      </c>
      <c r="K27" s="182"/>
    </row>
    <row r="28" spans="1:11" s="123" customFormat="1" ht="12" customHeight="1" x14ac:dyDescent="0.2">
      <c r="A28" s="151" t="s">
        <v>109</v>
      </c>
      <c r="C28" s="124">
        <v>51251.3746699982</v>
      </c>
      <c r="D28" s="124">
        <v>206563.68629638699</v>
      </c>
      <c r="E28" s="124">
        <v>69237.686020788897</v>
      </c>
      <c r="F28" s="124">
        <f t="shared" si="4"/>
        <v>327052.74698717409</v>
      </c>
      <c r="G28" s="152">
        <f t="shared" si="0"/>
        <v>9.9692990821841079</v>
      </c>
      <c r="H28" s="152">
        <f t="shared" si="1"/>
        <v>6.6729934263010771</v>
      </c>
      <c r="I28" s="152">
        <f t="shared" si="2"/>
        <v>4.7586986266097089</v>
      </c>
      <c r="J28" s="180">
        <f t="shared" si="3"/>
        <v>6.4576470876716643</v>
      </c>
      <c r="K28" s="182"/>
    </row>
    <row r="29" spans="1:11" s="123" customFormat="1" ht="12" customHeight="1" x14ac:dyDescent="0.2">
      <c r="A29" s="151" t="s">
        <v>110</v>
      </c>
      <c r="C29" s="124">
        <v>40970.420251413598</v>
      </c>
      <c r="D29" s="124">
        <v>179824.039555102</v>
      </c>
      <c r="E29" s="124">
        <v>82091.154303650706</v>
      </c>
      <c r="F29" s="124">
        <f t="shared" si="4"/>
        <v>302885.61411016632</v>
      </c>
      <c r="G29" s="152">
        <f t="shared" si="0"/>
        <v>7.9694715632322985</v>
      </c>
      <c r="H29" s="152">
        <f t="shared" si="1"/>
        <v>5.8091751525015702</v>
      </c>
      <c r="I29" s="152">
        <f t="shared" si="2"/>
        <v>5.6421161031334135</v>
      </c>
      <c r="J29" s="180">
        <f t="shared" si="3"/>
        <v>5.9804677437332883</v>
      </c>
      <c r="K29" s="182"/>
    </row>
    <row r="30" spans="1:11" s="123" customFormat="1" ht="12" customHeight="1" x14ac:dyDescent="0.2">
      <c r="A30" s="151" t="s">
        <v>111</v>
      </c>
      <c r="C30" s="124">
        <v>37215.219762974797</v>
      </c>
      <c r="D30" s="124">
        <v>216618.294522799</v>
      </c>
      <c r="E30" s="124">
        <v>171809.27905849399</v>
      </c>
      <c r="F30" s="124">
        <f t="shared" si="4"/>
        <v>425642.79334426776</v>
      </c>
      <c r="G30" s="152">
        <f t="shared" si="0"/>
        <v>7.2390186334550775</v>
      </c>
      <c r="H30" s="152">
        <f t="shared" si="1"/>
        <v>6.9978052836118048</v>
      </c>
      <c r="I30" s="152">
        <f t="shared" si="2"/>
        <v>11.808433055503547</v>
      </c>
      <c r="J30" s="180">
        <f t="shared" si="3"/>
        <v>8.4043047188832674</v>
      </c>
      <c r="K30" s="182"/>
    </row>
    <row r="31" spans="1:11" s="123" customFormat="1" ht="12" customHeight="1" x14ac:dyDescent="0.2">
      <c r="A31" s="151" t="s">
        <v>112</v>
      </c>
      <c r="C31" s="124">
        <v>40944.4496500604</v>
      </c>
      <c r="D31" s="124">
        <v>288917.99279348401</v>
      </c>
      <c r="E31" s="124">
        <v>160200.60891154801</v>
      </c>
      <c r="F31" s="124">
        <f t="shared" si="4"/>
        <v>490063.05135509244</v>
      </c>
      <c r="G31" s="152">
        <f t="shared" si="0"/>
        <v>7.964419821812653</v>
      </c>
      <c r="H31" s="152">
        <f t="shared" si="1"/>
        <v>9.3334307748783729</v>
      </c>
      <c r="I31" s="152">
        <f t="shared" si="2"/>
        <v>11.010570419417611</v>
      </c>
      <c r="J31" s="180">
        <f t="shared" si="3"/>
        <v>9.6762808614562967</v>
      </c>
      <c r="K31" s="182"/>
    </row>
    <row r="32" spans="1:11" s="123" customFormat="1" ht="12" customHeight="1" x14ac:dyDescent="0.2">
      <c r="A32" s="151" t="s">
        <v>113</v>
      </c>
      <c r="C32" s="124">
        <v>53775.433968552301</v>
      </c>
      <c r="D32" s="124">
        <v>475704.91405589599</v>
      </c>
      <c r="E32" s="124">
        <v>222828.899207204</v>
      </c>
      <c r="F32" s="124">
        <f t="shared" si="4"/>
        <v>752309.24723165226</v>
      </c>
      <c r="G32" s="152">
        <f t="shared" si="0"/>
        <v>10.46027326991031</v>
      </c>
      <c r="H32" s="152">
        <f t="shared" si="1"/>
        <v>15.367540254870226</v>
      </c>
      <c r="I32" s="152">
        <f t="shared" si="2"/>
        <v>15.315005996992632</v>
      </c>
      <c r="J32" s="180">
        <f t="shared" si="3"/>
        <v>14.854324460404122</v>
      </c>
      <c r="K32" s="182"/>
    </row>
    <row r="33" spans="1:11" s="123" customFormat="1" ht="12" customHeight="1" x14ac:dyDescent="0.2">
      <c r="A33" s="151" t="s">
        <v>114</v>
      </c>
      <c r="C33" s="124">
        <v>12115.6710883751</v>
      </c>
      <c r="D33" s="124">
        <v>45931.923417363701</v>
      </c>
      <c r="E33" s="124">
        <v>25005.7135132734</v>
      </c>
      <c r="F33" s="124">
        <f t="shared" si="4"/>
        <v>83053.308019012198</v>
      </c>
      <c r="G33" s="152">
        <f t="shared" si="0"/>
        <v>2.356712369943279</v>
      </c>
      <c r="H33" s="152">
        <f t="shared" si="1"/>
        <v>1.4838204551677461</v>
      </c>
      <c r="I33" s="152">
        <f t="shared" si="2"/>
        <v>1.7186399689510321</v>
      </c>
      <c r="J33" s="180">
        <f t="shared" si="3"/>
        <v>1.6398851793515274</v>
      </c>
      <c r="K33" s="182"/>
    </row>
    <row r="34" spans="1:11" s="123" customFormat="1" ht="12" customHeight="1" x14ac:dyDescent="0.2">
      <c r="A34" s="151" t="s">
        <v>115</v>
      </c>
      <c r="C34" s="124">
        <v>18390.6752210716</v>
      </c>
      <c r="D34" s="124">
        <v>56014.926290118899</v>
      </c>
      <c r="E34" s="124">
        <v>33037.883750672801</v>
      </c>
      <c r="F34" s="124">
        <f t="shared" si="4"/>
        <v>107443.4852618633</v>
      </c>
      <c r="G34" s="152">
        <f t="shared" si="0"/>
        <v>3.5773116873975463</v>
      </c>
      <c r="H34" s="152">
        <f t="shared" si="1"/>
        <v>1.8095495951421772</v>
      </c>
      <c r="I34" s="152">
        <f t="shared" si="2"/>
        <v>2.2706901554048571</v>
      </c>
      <c r="J34" s="180">
        <f t="shared" si="3"/>
        <v>2.1214685278817567</v>
      </c>
      <c r="K34" s="182"/>
    </row>
    <row r="35" spans="1:11" s="123" customFormat="1" ht="12" customHeight="1" x14ac:dyDescent="0.2">
      <c r="A35" s="151" t="s">
        <v>116</v>
      </c>
      <c r="C35" s="124">
        <v>1167.1106812590399</v>
      </c>
      <c r="D35" s="124">
        <v>2546.0907854735001</v>
      </c>
      <c r="E35" s="124">
        <v>1707.9590503261099</v>
      </c>
      <c r="F35" s="124">
        <f t="shared" si="4"/>
        <v>5421.1605170586499</v>
      </c>
      <c r="G35" s="152">
        <f t="shared" si="0"/>
        <v>0.22702367533361276</v>
      </c>
      <c r="H35" s="152">
        <f t="shared" si="1"/>
        <v>8.2250890167850296E-2</v>
      </c>
      <c r="I35" s="152">
        <f t="shared" si="2"/>
        <v>0.11738783968967591</v>
      </c>
      <c r="J35" s="180">
        <f t="shared" si="3"/>
        <v>0.10704065857045773</v>
      </c>
      <c r="K35" s="182"/>
    </row>
    <row r="36" spans="1:11" s="123" customFormat="1" ht="12" customHeight="1" x14ac:dyDescent="0.2">
      <c r="A36" s="151" t="s">
        <v>117</v>
      </c>
      <c r="C36" s="124">
        <v>45868.4243795121</v>
      </c>
      <c r="D36" s="124">
        <v>9209.7426999068593</v>
      </c>
      <c r="E36" s="124">
        <v>7872.4875487348199</v>
      </c>
      <c r="F36" s="124">
        <f t="shared" ref="F36" si="5">SUM(C36:E36)</f>
        <v>62950.654628153774</v>
      </c>
      <c r="G36" s="152">
        <f t="shared" ref="G36" si="6">C36/C$37*100</f>
        <v>8.9222200187263212</v>
      </c>
      <c r="H36" s="152">
        <f t="shared" ref="H36" si="7">D36/D$37*100</f>
        <v>0.29751866650085895</v>
      </c>
      <c r="I36" s="152">
        <f t="shared" ref="I36" si="8">E36/E$37*100</f>
        <v>0.54107521263662772</v>
      </c>
      <c r="J36" s="180">
        <f t="shared" ref="J36" si="9">F36/F$37*100</f>
        <v>1.2429588660280049</v>
      </c>
      <c r="K36" s="182"/>
    </row>
    <row r="37" spans="1:11" s="125" customFormat="1" ht="12" customHeight="1" x14ac:dyDescent="0.2">
      <c r="A37" s="153" t="s">
        <v>4</v>
      </c>
      <c r="C37" s="154">
        <f>SUM(C16:C36)</f>
        <v>514092.05649761565</v>
      </c>
      <c r="D37" s="154">
        <f t="shared" ref="D37:F37" si="10">SUM(D16:D36)</f>
        <v>3095517.6050710995</v>
      </c>
      <c r="E37" s="154">
        <f t="shared" si="10"/>
        <v>1454971.021565126</v>
      </c>
      <c r="F37" s="154">
        <f t="shared" si="10"/>
        <v>5064580.6831338406</v>
      </c>
      <c r="G37" s="155">
        <f>C37/C$37*100</f>
        <v>100</v>
      </c>
      <c r="H37" s="155">
        <f>D37/D$37*100</f>
        <v>100</v>
      </c>
      <c r="I37" s="155">
        <f>E37/E$37*100</f>
        <v>100</v>
      </c>
      <c r="J37" s="181">
        <f>F37/F$37*100</f>
        <v>100</v>
      </c>
      <c r="K37" s="183"/>
    </row>
    <row r="38" spans="1:11" s="123" customFormat="1" ht="4.5" customHeight="1" x14ac:dyDescent="0.2">
      <c r="A38" s="156"/>
      <c r="B38" s="126"/>
      <c r="C38" s="127"/>
      <c r="D38" s="127"/>
      <c r="E38" s="127"/>
      <c r="F38" s="127"/>
      <c r="G38" s="127"/>
      <c r="H38" s="127"/>
      <c r="I38" s="127"/>
      <c r="J38" s="128"/>
    </row>
    <row r="39" spans="1:11" ht="4.5" customHeight="1" x14ac:dyDescent="0.25">
      <c r="A39" s="122"/>
      <c r="B39" s="122"/>
      <c r="C39" s="122"/>
      <c r="D39" s="122"/>
      <c r="E39" s="122"/>
      <c r="F39" s="122"/>
    </row>
    <row r="40" spans="1:11" s="130" customFormat="1" ht="9" customHeight="1" x14ac:dyDescent="0.2">
      <c r="A40" s="129" t="s">
        <v>73</v>
      </c>
      <c r="C40" s="131"/>
    </row>
    <row r="41" spans="1:11" x14ac:dyDescent="0.25">
      <c r="A41" s="151"/>
    </row>
    <row r="42" spans="1:11" x14ac:dyDescent="0.25">
      <c r="A42" s="151"/>
    </row>
    <row r="43" spans="1:11" x14ac:dyDescent="0.25">
      <c r="A43" s="151"/>
    </row>
    <row r="44" spans="1:11" x14ac:dyDescent="0.25">
      <c r="A44" s="151"/>
    </row>
    <row r="45" spans="1:11" x14ac:dyDescent="0.25">
      <c r="A45" s="151"/>
    </row>
    <row r="46" spans="1:11" x14ac:dyDescent="0.25">
      <c r="A46" s="151"/>
    </row>
    <row r="47" spans="1:11" x14ac:dyDescent="0.25">
      <c r="A47" s="151"/>
    </row>
    <row r="48" spans="1:11" x14ac:dyDescent="0.25">
      <c r="A48" s="151"/>
    </row>
    <row r="49" spans="1:1" x14ac:dyDescent="0.25">
      <c r="A49" s="151"/>
    </row>
    <row r="50" spans="1:1" x14ac:dyDescent="0.25">
      <c r="A50" s="151"/>
    </row>
    <row r="51" spans="1:1" x14ac:dyDescent="0.25">
      <c r="A51" s="151"/>
    </row>
    <row r="52" spans="1:1" x14ac:dyDescent="0.25">
      <c r="A52" s="151"/>
    </row>
    <row r="53" spans="1:1" x14ac:dyDescent="0.25">
      <c r="A53" s="151"/>
    </row>
    <row r="54" spans="1:1" x14ac:dyDescent="0.25">
      <c r="A54" s="151"/>
    </row>
    <row r="55" spans="1:1" x14ac:dyDescent="0.25">
      <c r="A55" s="151"/>
    </row>
  </sheetData>
  <mergeCells count="3">
    <mergeCell ref="A9:B14"/>
    <mergeCell ref="C13:F13"/>
    <mergeCell ref="G13:J13"/>
  </mergeCells>
  <phoneticPr fontId="5" type="noConversion"/>
  <hyperlinks>
    <hyperlink ref="J1" location="B!A1" display="Retour au menu" xr:uid="{00000000-0004-0000-0300-000000000000}"/>
    <hyperlink ref="F7" location="'Waals Gewest'!A1" display="Waals Gewest" xr:uid="{00000000-0004-0000-0300-000001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3"/>
  <sheetViews>
    <sheetView showGridLines="0" zoomScaleNormal="100" zoomScaleSheetLayoutView="80" workbookViewId="0"/>
  </sheetViews>
  <sheetFormatPr baseColWidth="10" defaultColWidth="9.109375" defaultRowHeight="13.2" x14ac:dyDescent="0.25"/>
  <cols>
    <col min="1" max="1" width="12.6640625" style="7" customWidth="1"/>
    <col min="2" max="2" width="10.88671875" style="7" customWidth="1"/>
    <col min="3" max="16" width="6.6640625" style="7" customWidth="1"/>
    <col min="17" max="16384" width="9.109375" style="7"/>
  </cols>
  <sheetData>
    <row r="1" spans="1:23" ht="24" customHeight="1" x14ac:dyDescent="0.4">
      <c r="A1" s="16" t="s">
        <v>51</v>
      </c>
      <c r="I1" s="24"/>
      <c r="J1" s="24"/>
      <c r="K1" s="24"/>
      <c r="N1" s="17"/>
      <c r="O1" s="17"/>
      <c r="P1" s="17" t="s">
        <v>27</v>
      </c>
    </row>
    <row r="2" spans="1:23" ht="4.5" customHeight="1" x14ac:dyDescent="0.3">
      <c r="A2" s="18"/>
    </row>
    <row r="3" spans="1:23" ht="15.75" customHeight="1" x14ac:dyDescent="0.3">
      <c r="A3" s="1" t="s">
        <v>53</v>
      </c>
    </row>
    <row r="4" spans="1:23" ht="4.5" customHeight="1" x14ac:dyDescent="0.3">
      <c r="A4" s="1"/>
    </row>
    <row r="5" spans="1:23" x14ac:dyDescent="0.25">
      <c r="B5" s="20" t="s">
        <v>71</v>
      </c>
    </row>
    <row r="6" spans="1:23" ht="4.5" customHeight="1" x14ac:dyDescent="0.25">
      <c r="B6" s="20"/>
    </row>
    <row r="7" spans="1:23" ht="19.5" customHeight="1" x14ac:dyDescent="0.25">
      <c r="A7" s="15" t="s">
        <v>124</v>
      </c>
      <c r="B7" s="33"/>
      <c r="C7" s="33"/>
      <c r="D7" s="33"/>
      <c r="E7" s="33"/>
      <c r="F7" s="33"/>
      <c r="G7" s="33"/>
      <c r="H7" s="33"/>
      <c r="I7" s="33"/>
      <c r="J7" s="33"/>
      <c r="K7" s="33"/>
      <c r="L7" s="33"/>
      <c r="M7" s="33"/>
      <c r="N7" s="33"/>
      <c r="O7" s="33"/>
      <c r="P7" s="33"/>
    </row>
    <row r="8" spans="1:23" ht="4.5" customHeight="1" x14ac:dyDescent="0.25"/>
    <row r="9" spans="1:23" ht="4.5" customHeight="1" x14ac:dyDescent="0.25">
      <c r="A9" s="42"/>
      <c r="B9" s="42"/>
      <c r="C9" s="48"/>
      <c r="D9" s="48"/>
      <c r="E9" s="48"/>
      <c r="F9" s="48"/>
      <c r="G9" s="48"/>
      <c r="H9" s="48"/>
      <c r="I9" s="48"/>
      <c r="J9" s="48"/>
      <c r="K9" s="48"/>
      <c r="L9" s="48"/>
      <c r="M9" s="48"/>
      <c r="N9" s="48"/>
      <c r="O9" s="48"/>
      <c r="P9" s="48"/>
    </row>
    <row r="10" spans="1:23" s="3" customFormat="1" ht="12" customHeight="1" x14ac:dyDescent="0.25">
      <c r="A10" s="5" t="s">
        <v>6</v>
      </c>
      <c r="C10" s="170">
        <v>2011</v>
      </c>
      <c r="D10" s="170">
        <v>2012</v>
      </c>
      <c r="E10" s="170">
        <v>2013</v>
      </c>
      <c r="F10" s="170">
        <v>2014</v>
      </c>
      <c r="G10" s="170">
        <v>2015</v>
      </c>
      <c r="H10" s="170">
        <v>2016</v>
      </c>
      <c r="I10" s="170">
        <v>2017</v>
      </c>
      <c r="J10" s="170">
        <v>2018</v>
      </c>
      <c r="K10" s="170">
        <v>2019</v>
      </c>
      <c r="L10" s="170">
        <v>2020</v>
      </c>
      <c r="M10" s="170">
        <v>2021</v>
      </c>
      <c r="N10" s="170">
        <v>2022</v>
      </c>
      <c r="O10" s="170">
        <v>2023</v>
      </c>
      <c r="P10" s="170">
        <v>2024</v>
      </c>
    </row>
    <row r="11" spans="1:23" s="3" customFormat="1" ht="4.5" customHeight="1" x14ac:dyDescent="0.25">
      <c r="A11" s="45"/>
      <c r="B11" s="46"/>
      <c r="C11" s="50"/>
      <c r="D11" s="50"/>
      <c r="E11" s="50"/>
      <c r="F11" s="50"/>
      <c r="G11" s="50"/>
      <c r="H11" s="50"/>
      <c r="I11" s="50"/>
      <c r="J11" s="50"/>
      <c r="K11" s="50"/>
      <c r="L11" s="50"/>
      <c r="M11" s="50"/>
      <c r="N11" s="50"/>
      <c r="O11" s="50"/>
      <c r="P11" s="50"/>
    </row>
    <row r="12" spans="1:23" ht="4.5" customHeight="1" x14ac:dyDescent="0.25">
      <c r="C12" s="52"/>
      <c r="D12" s="52"/>
      <c r="E12" s="52"/>
      <c r="F12" s="52"/>
      <c r="G12" s="52"/>
      <c r="H12" s="52"/>
      <c r="I12" s="52"/>
      <c r="J12" s="52"/>
      <c r="K12" s="52"/>
      <c r="L12" s="52"/>
      <c r="M12" s="52"/>
      <c r="N12" s="52"/>
      <c r="O12" s="52"/>
      <c r="P12" s="52"/>
    </row>
    <row r="13" spans="1:23" s="9" customFormat="1" ht="12" customHeight="1" x14ac:dyDescent="0.25">
      <c r="A13" s="3" t="s">
        <v>2</v>
      </c>
      <c r="B13" s="9" t="s">
        <v>25</v>
      </c>
      <c r="C13" s="56">
        <v>13087.19</v>
      </c>
      <c r="D13" s="56">
        <v>12434</v>
      </c>
      <c r="E13" s="56">
        <v>11350.1356631697</v>
      </c>
      <c r="F13" s="56">
        <v>10488.17636986557</v>
      </c>
      <c r="G13" s="56">
        <v>10987.769179593117</v>
      </c>
      <c r="H13" s="56">
        <v>11316.3293282416</v>
      </c>
      <c r="I13" s="56">
        <v>10788.879287064996</v>
      </c>
      <c r="J13" s="56">
        <v>11794.3739839966</v>
      </c>
      <c r="K13" s="56">
        <v>10493.9351676552</v>
      </c>
      <c r="L13" s="56">
        <v>9648.8162202945496</v>
      </c>
      <c r="M13" s="56">
        <v>10316.186114972008</v>
      </c>
      <c r="N13" s="56">
        <v>10454.6351467475</v>
      </c>
      <c r="O13" s="56">
        <v>13728.1181972752</v>
      </c>
      <c r="P13" s="56">
        <v>15551.918951101101</v>
      </c>
    </row>
    <row r="14" spans="1:23" s="9" customFormat="1" ht="12" customHeight="1" x14ac:dyDescent="0.2">
      <c r="A14" s="12"/>
      <c r="B14" s="9" t="s">
        <v>38</v>
      </c>
      <c r="C14" s="56">
        <v>161306.4</v>
      </c>
      <c r="D14" s="56">
        <v>163431</v>
      </c>
      <c r="E14" s="56">
        <v>159944.02633729999</v>
      </c>
      <c r="F14" s="56">
        <v>167658.724694156</v>
      </c>
      <c r="G14" s="56">
        <v>170468.9383103211</v>
      </c>
      <c r="H14" s="56">
        <v>172177.92961034601</v>
      </c>
      <c r="I14" s="56">
        <v>176320.18540325813</v>
      </c>
      <c r="J14" s="56">
        <v>178200.167963307</v>
      </c>
      <c r="K14" s="56">
        <v>184187.060412675</v>
      </c>
      <c r="L14" s="56">
        <v>182250.30570671364</v>
      </c>
      <c r="M14" s="56">
        <v>185916.25300762395</v>
      </c>
      <c r="N14" s="56">
        <v>190368.929165109</v>
      </c>
      <c r="O14" s="56">
        <v>195731.20973352299</v>
      </c>
      <c r="P14" s="56">
        <v>189488.741761157</v>
      </c>
    </row>
    <row r="15" spans="1:23" s="9" customFormat="1" ht="12" customHeight="1" x14ac:dyDescent="0.2">
      <c r="B15" s="9" t="s">
        <v>40</v>
      </c>
      <c r="C15" s="56">
        <v>48067</v>
      </c>
      <c r="D15" s="56">
        <v>51262</v>
      </c>
      <c r="E15" s="56">
        <v>47734.092420543602</v>
      </c>
      <c r="F15" s="56">
        <v>51187.310307930602</v>
      </c>
      <c r="G15" s="56">
        <v>52303.675390974284</v>
      </c>
      <c r="H15" s="56">
        <v>55416.267109611901</v>
      </c>
      <c r="I15" s="56">
        <v>58343.021400321399</v>
      </c>
      <c r="J15" s="56">
        <v>55513.909865697198</v>
      </c>
      <c r="K15" s="56">
        <v>56796.559323285997</v>
      </c>
      <c r="L15" s="56">
        <v>62233.2217538103</v>
      </c>
      <c r="M15" s="56">
        <v>62072.290381435625</v>
      </c>
      <c r="N15" s="56">
        <v>68341.743291307896</v>
      </c>
      <c r="O15" s="56">
        <v>75331.153080360295</v>
      </c>
      <c r="P15" s="56">
        <v>72017.163199890405</v>
      </c>
    </row>
    <row r="16" spans="1:23" s="9" customFormat="1" ht="12" customHeight="1" x14ac:dyDescent="0.2">
      <c r="B16" s="12" t="s">
        <v>4</v>
      </c>
      <c r="C16" s="171">
        <v>222460.59</v>
      </c>
      <c r="D16" s="171">
        <v>227127</v>
      </c>
      <c r="E16" s="171">
        <v>219028.25442101329</v>
      </c>
      <c r="F16" s="171">
        <v>229334.21137195217</v>
      </c>
      <c r="G16" s="171">
        <v>233760.38288088847</v>
      </c>
      <c r="H16" s="171">
        <v>238910.52604819951</v>
      </c>
      <c r="I16" s="171">
        <v>245452.08609064453</v>
      </c>
      <c r="J16" s="171">
        <v>245508.45181300081</v>
      </c>
      <c r="K16" s="171">
        <v>251477.5549036162</v>
      </c>
      <c r="L16" s="171">
        <v>254132.34368081848</v>
      </c>
      <c r="M16" s="171">
        <v>258304.72950403159</v>
      </c>
      <c r="N16" s="171">
        <f>SUM(N13:N15)</f>
        <v>269165.3076031644</v>
      </c>
      <c r="O16" s="171">
        <f>SUM(O13:O15)</f>
        <v>284790.4810111585</v>
      </c>
      <c r="P16" s="171">
        <f>SUM(P13:P15)</f>
        <v>277057.82391214848</v>
      </c>
      <c r="Q16" s="157"/>
      <c r="R16" s="157"/>
      <c r="S16" s="157"/>
      <c r="T16" s="157"/>
      <c r="U16" s="157"/>
      <c r="V16" s="157"/>
      <c r="W16" s="157"/>
    </row>
    <row r="17" spans="1:22" s="9" customFormat="1" ht="4.5" customHeight="1" x14ac:dyDescent="0.2">
      <c r="A17" s="44"/>
      <c r="B17" s="44"/>
      <c r="C17" s="58"/>
      <c r="D17" s="58"/>
      <c r="E17" s="58"/>
      <c r="F17" s="58"/>
      <c r="G17" s="58"/>
      <c r="H17" s="58"/>
      <c r="I17" s="58"/>
      <c r="J17" s="58"/>
      <c r="K17" s="58"/>
      <c r="L17" s="58"/>
      <c r="M17" s="58"/>
      <c r="N17" s="58"/>
      <c r="O17" s="58"/>
      <c r="P17" s="58"/>
    </row>
    <row r="18" spans="1:22" s="9" customFormat="1" ht="4.5" customHeight="1" x14ac:dyDescent="0.2">
      <c r="C18" s="56"/>
      <c r="D18" s="56"/>
      <c r="E18" s="56"/>
      <c r="F18" s="56"/>
      <c r="G18" s="56"/>
      <c r="H18" s="56"/>
      <c r="I18" s="56"/>
      <c r="J18" s="56"/>
      <c r="K18" s="56"/>
      <c r="L18" s="56"/>
      <c r="M18" s="56"/>
      <c r="N18" s="56"/>
      <c r="O18" s="56"/>
      <c r="P18" s="56"/>
    </row>
    <row r="19" spans="1:22" s="9" customFormat="1" ht="12" customHeight="1" x14ac:dyDescent="0.25">
      <c r="A19" s="3" t="s">
        <v>3</v>
      </c>
      <c r="B19" s="9" t="s">
        <v>25</v>
      </c>
      <c r="C19" s="56">
        <v>11042.56</v>
      </c>
      <c r="D19" s="56">
        <v>11681</v>
      </c>
      <c r="E19" s="56">
        <v>9769.5263214985007</v>
      </c>
      <c r="F19" s="56">
        <v>11456.67408358938</v>
      </c>
      <c r="G19" s="56">
        <v>9817.467129685303</v>
      </c>
      <c r="H19" s="56">
        <v>9533.5101786955402</v>
      </c>
      <c r="I19" s="56">
        <v>10147.871776763504</v>
      </c>
      <c r="J19" s="56">
        <v>9871.6291993981304</v>
      </c>
      <c r="K19" s="56">
        <v>10442.998570305799</v>
      </c>
      <c r="L19" s="56">
        <v>10007.267275581004</v>
      </c>
      <c r="M19" s="56">
        <v>8588.580401905363</v>
      </c>
      <c r="N19" s="56">
        <v>9712.8080755393603</v>
      </c>
      <c r="O19" s="56">
        <v>11899.5039496767</v>
      </c>
      <c r="P19" s="56">
        <v>12655.734039794601</v>
      </c>
    </row>
    <row r="20" spans="1:22" s="9" customFormat="1" ht="12" customHeight="1" x14ac:dyDescent="0.2">
      <c r="A20" s="12"/>
      <c r="B20" s="9" t="s">
        <v>38</v>
      </c>
      <c r="C20" s="56">
        <v>131435.79999999999</v>
      </c>
      <c r="D20" s="56">
        <v>137167</v>
      </c>
      <c r="E20" s="56">
        <v>135830.50243198001</v>
      </c>
      <c r="F20" s="56">
        <v>139781.74226040998</v>
      </c>
      <c r="G20" s="56">
        <v>140996.37539673562</v>
      </c>
      <c r="H20" s="56">
        <v>143430.19843814999</v>
      </c>
      <c r="I20" s="56">
        <v>142282.54609568583</v>
      </c>
      <c r="J20" s="56">
        <v>147373.114201227</v>
      </c>
      <c r="K20" s="56">
        <v>147191.44232705099</v>
      </c>
      <c r="L20" s="56">
        <v>146175.8264914561</v>
      </c>
      <c r="M20" s="56">
        <v>151545.37869926571</v>
      </c>
      <c r="N20" s="56">
        <v>164656.40931650001</v>
      </c>
      <c r="O20" s="56">
        <v>166043.82678607601</v>
      </c>
      <c r="P20" s="56">
        <v>160687.42299455</v>
      </c>
    </row>
    <row r="21" spans="1:22" s="9" customFormat="1" ht="12" customHeight="1" x14ac:dyDescent="0.2">
      <c r="B21" s="9" t="s">
        <v>40</v>
      </c>
      <c r="C21" s="56">
        <v>42651</v>
      </c>
      <c r="D21" s="56">
        <v>39055</v>
      </c>
      <c r="E21" s="56">
        <v>43750.516378988097</v>
      </c>
      <c r="F21" s="56">
        <v>44885.292137013297</v>
      </c>
      <c r="G21" s="56">
        <v>44791.05763045638</v>
      </c>
      <c r="H21" s="56">
        <v>47830.840043943397</v>
      </c>
      <c r="I21" s="56">
        <v>49168.097506753496</v>
      </c>
      <c r="J21" s="56">
        <v>53737.458082198798</v>
      </c>
      <c r="K21" s="56">
        <v>52718.700070696199</v>
      </c>
      <c r="L21" s="56">
        <v>53195.323292759102</v>
      </c>
      <c r="M21" s="56">
        <v>53917.864477981158</v>
      </c>
      <c r="N21" s="56">
        <v>57785.306234835698</v>
      </c>
      <c r="O21" s="56">
        <v>56155.848466067298</v>
      </c>
      <c r="P21" s="56">
        <v>55025.007602627702</v>
      </c>
    </row>
    <row r="22" spans="1:22" s="9" customFormat="1" ht="12" customHeight="1" x14ac:dyDescent="0.2">
      <c r="A22" s="12"/>
      <c r="B22" s="12" t="s">
        <v>4</v>
      </c>
      <c r="C22" s="171">
        <v>185129.36</v>
      </c>
      <c r="D22" s="171">
        <v>187903</v>
      </c>
      <c r="E22" s="171">
        <v>189350.54513246662</v>
      </c>
      <c r="F22" s="171">
        <v>196123.70848101267</v>
      </c>
      <c r="G22" s="171">
        <v>195604.90015687729</v>
      </c>
      <c r="H22" s="171">
        <v>200794.54866078895</v>
      </c>
      <c r="I22" s="171">
        <v>201598.51537920281</v>
      </c>
      <c r="J22" s="171">
        <v>210982.20148282393</v>
      </c>
      <c r="K22" s="171">
        <v>210353.14096805296</v>
      </c>
      <c r="L22" s="171">
        <v>209378.41705979619</v>
      </c>
      <c r="M22" s="171">
        <v>214051.82357915223</v>
      </c>
      <c r="N22" s="171">
        <f>SUM(N19:N21)</f>
        <v>232154.52362687507</v>
      </c>
      <c r="O22" s="171">
        <f>SUM(O19:O21)</f>
        <v>234099.17920181999</v>
      </c>
      <c r="P22" s="171">
        <f>SUM(P19:P21)</f>
        <v>228368.1646369723</v>
      </c>
      <c r="Q22" s="157"/>
      <c r="R22" s="157"/>
      <c r="S22" s="157"/>
      <c r="T22" s="157"/>
      <c r="U22" s="157"/>
      <c r="V22" s="157"/>
    </row>
    <row r="23" spans="1:22" s="9" customFormat="1" ht="4.5" customHeight="1" x14ac:dyDescent="0.2">
      <c r="A23" s="43"/>
      <c r="B23" s="44"/>
      <c r="C23" s="58"/>
      <c r="D23" s="58"/>
      <c r="E23" s="58"/>
      <c r="F23" s="58"/>
      <c r="G23" s="58"/>
      <c r="H23" s="58"/>
      <c r="I23" s="58"/>
      <c r="J23" s="58"/>
      <c r="K23" s="58"/>
      <c r="L23" s="58"/>
      <c r="M23" s="58"/>
      <c r="N23" s="58"/>
      <c r="O23" s="58"/>
      <c r="P23" s="58"/>
    </row>
    <row r="24" spans="1:22" s="9" customFormat="1" ht="4.5" customHeight="1" x14ac:dyDescent="0.2">
      <c r="C24" s="56"/>
      <c r="D24" s="56"/>
      <c r="E24" s="56"/>
      <c r="F24" s="56"/>
      <c r="G24" s="56"/>
      <c r="H24" s="56"/>
      <c r="I24" s="56"/>
      <c r="J24" s="56"/>
      <c r="K24" s="56"/>
      <c r="L24" s="56"/>
      <c r="M24" s="56"/>
      <c r="N24" s="56"/>
      <c r="O24" s="56"/>
      <c r="P24" s="56"/>
    </row>
    <row r="25" spans="1:22" s="9" customFormat="1" ht="12" customHeight="1" x14ac:dyDescent="0.25">
      <c r="A25" s="3" t="s">
        <v>4</v>
      </c>
      <c r="B25" s="9" t="s">
        <v>25</v>
      </c>
      <c r="C25" s="56">
        <v>24129.75</v>
      </c>
      <c r="D25" s="56">
        <v>24115</v>
      </c>
      <c r="E25" s="56">
        <v>21119.661984668201</v>
      </c>
      <c r="F25" s="56">
        <v>21944.85045345495</v>
      </c>
      <c r="G25" s="56">
        <v>20805.236309278422</v>
      </c>
      <c r="H25" s="56">
        <v>20849.83950693714</v>
      </c>
      <c r="I25" s="56">
        <v>20936.751063828502</v>
      </c>
      <c r="J25" s="56">
        <v>21666.003183394729</v>
      </c>
      <c r="K25" s="56">
        <v>20936.933737961001</v>
      </c>
      <c r="L25" s="56">
        <v>19656.08349587554</v>
      </c>
      <c r="M25" s="56">
        <v>18904.76651687736</v>
      </c>
      <c r="N25" s="56">
        <f>SUM(N13,N19)</f>
        <v>20167.44322228686</v>
      </c>
      <c r="O25" s="56">
        <f>SUM(O13,O19)</f>
        <v>25627.622146951901</v>
      </c>
      <c r="P25" s="56">
        <f>SUM(P13,P19)</f>
        <v>28207.652990895702</v>
      </c>
    </row>
    <row r="26" spans="1:22" s="9" customFormat="1" ht="12" customHeight="1" x14ac:dyDescent="0.2">
      <c r="B26" s="9" t="s">
        <v>38</v>
      </c>
      <c r="C26" s="56">
        <v>292742.3</v>
      </c>
      <c r="D26" s="56">
        <v>300598</v>
      </c>
      <c r="E26" s="56">
        <v>295774.52876928</v>
      </c>
      <c r="F26" s="56">
        <v>307440.46695456596</v>
      </c>
      <c r="G26" s="56">
        <v>311465.31370705669</v>
      </c>
      <c r="H26" s="56">
        <v>315608.12804849597</v>
      </c>
      <c r="I26" s="56">
        <v>318602.73149894399</v>
      </c>
      <c r="J26" s="56">
        <v>325573.28216453397</v>
      </c>
      <c r="K26" s="56">
        <v>331378.502739724</v>
      </c>
      <c r="L26" s="56">
        <v>328426.13219817</v>
      </c>
      <c r="M26" s="56">
        <v>337461.63170688879</v>
      </c>
      <c r="N26" s="56">
        <f t="shared" ref="N26:O27" si="0">SUM(N14,N20)</f>
        <v>355025.33848160901</v>
      </c>
      <c r="O26" s="56">
        <f t="shared" si="0"/>
        <v>361775.03651959903</v>
      </c>
      <c r="P26" s="56">
        <f t="shared" ref="P26" si="1">SUM(P14,P20)</f>
        <v>350176.16475570702</v>
      </c>
    </row>
    <row r="27" spans="1:22" s="9" customFormat="1" ht="12" customHeight="1" x14ac:dyDescent="0.2">
      <c r="B27" s="9" t="s">
        <v>40</v>
      </c>
      <c r="C27" s="56">
        <v>90717</v>
      </c>
      <c r="D27" s="56">
        <v>90317</v>
      </c>
      <c r="E27" s="56">
        <v>91484.608799531707</v>
      </c>
      <c r="F27" s="56">
        <v>96072.602444943899</v>
      </c>
      <c r="G27" s="56">
        <v>97094.733021430671</v>
      </c>
      <c r="H27" s="56">
        <v>103247.10715355529</v>
      </c>
      <c r="I27" s="56">
        <v>107511.11890707399</v>
      </c>
      <c r="J27" s="56">
        <v>109251.367947896</v>
      </c>
      <c r="K27" s="56">
        <v>109515.25939398201</v>
      </c>
      <c r="L27" s="56">
        <v>115428.54504656899</v>
      </c>
      <c r="M27" s="56">
        <v>115990.1548594168</v>
      </c>
      <c r="N27" s="56">
        <f t="shared" si="0"/>
        <v>126127.04952614359</v>
      </c>
      <c r="O27" s="56">
        <f t="shared" si="0"/>
        <v>131487.00154642761</v>
      </c>
      <c r="P27" s="56">
        <f t="shared" ref="P27" si="2">SUM(P15,P21)</f>
        <v>127042.17080251811</v>
      </c>
    </row>
    <row r="28" spans="1:22" s="9" customFormat="1" ht="12" customHeight="1" x14ac:dyDescent="0.2">
      <c r="B28" s="12" t="s">
        <v>4</v>
      </c>
      <c r="C28" s="171">
        <v>407589.05</v>
      </c>
      <c r="D28" s="171">
        <v>415030</v>
      </c>
      <c r="E28" s="171">
        <v>408378.79955347988</v>
      </c>
      <c r="F28" s="171">
        <v>425457.91985296481</v>
      </c>
      <c r="G28" s="171">
        <v>429365.28303776577</v>
      </c>
      <c r="H28" s="171">
        <v>439705.07470898842</v>
      </c>
      <c r="I28" s="171">
        <v>447050.60146984644</v>
      </c>
      <c r="J28" s="171">
        <v>456490.65329582471</v>
      </c>
      <c r="K28" s="171">
        <v>461830.69587166701</v>
      </c>
      <c r="L28" s="171">
        <v>463510.7607406145</v>
      </c>
      <c r="M28" s="171">
        <v>472356.55308318289</v>
      </c>
      <c r="N28" s="171">
        <f>SUM(N25:N27)</f>
        <v>501319.83123003948</v>
      </c>
      <c r="O28" s="171">
        <f>SUM(O25:O27)</f>
        <v>518889.66021297855</v>
      </c>
      <c r="P28" s="171">
        <f>SUM(P25:P27)</f>
        <v>505425.98854912084</v>
      </c>
      <c r="Q28" s="157"/>
      <c r="R28" s="157"/>
      <c r="S28" s="157"/>
      <c r="T28" s="157"/>
      <c r="U28" s="157"/>
      <c r="V28" s="157"/>
    </row>
    <row r="29" spans="1:22" s="9" customFormat="1" ht="4.5" customHeight="1" x14ac:dyDescent="0.2">
      <c r="A29" s="44"/>
      <c r="B29" s="44"/>
      <c r="C29" s="54"/>
      <c r="D29" s="54"/>
      <c r="E29" s="54"/>
      <c r="F29" s="54"/>
      <c r="G29" s="54"/>
      <c r="H29" s="54"/>
      <c r="I29" s="54"/>
      <c r="J29" s="54"/>
      <c r="K29" s="54"/>
      <c r="L29" s="54"/>
      <c r="M29" s="54"/>
      <c r="N29" s="54"/>
      <c r="O29" s="54"/>
      <c r="P29" s="54"/>
    </row>
    <row r="30" spans="1:22" s="9" customFormat="1" ht="12.75" customHeight="1" x14ac:dyDescent="0.2">
      <c r="A30" s="168" t="s">
        <v>73</v>
      </c>
      <c r="B30" s="168"/>
      <c r="C30" s="168"/>
      <c r="D30" s="39"/>
      <c r="E30" s="39"/>
      <c r="F30" s="168"/>
      <c r="G30" s="168"/>
      <c r="H30" s="39"/>
      <c r="I30" s="39"/>
      <c r="J30" s="10"/>
      <c r="K30" s="10"/>
    </row>
    <row r="31" spans="1:22" x14ac:dyDescent="0.25">
      <c r="A31" s="168"/>
      <c r="B31" s="168"/>
      <c r="C31" s="168"/>
      <c r="D31" s="168"/>
      <c r="E31" s="168"/>
      <c r="F31" s="168"/>
      <c r="G31" s="168"/>
      <c r="H31" s="168"/>
      <c r="I31" s="168"/>
      <c r="J31" s="168"/>
      <c r="K31" s="168"/>
      <c r="L31" s="168"/>
      <c r="M31" s="168"/>
      <c r="N31" s="168"/>
    </row>
    <row r="32" spans="1:22" ht="4.5" customHeight="1" x14ac:dyDescent="0.25">
      <c r="A32" s="42"/>
      <c r="B32" s="42"/>
      <c r="C32" s="47"/>
      <c r="D32" s="47"/>
      <c r="E32" s="47"/>
      <c r="F32" s="47"/>
      <c r="G32" s="47"/>
      <c r="H32" s="47"/>
      <c r="I32" s="47"/>
      <c r="J32" s="47"/>
      <c r="K32" s="47"/>
      <c r="L32" s="48"/>
      <c r="M32" s="48"/>
      <c r="N32" s="48"/>
    </row>
    <row r="33" spans="1:15" s="3" customFormat="1" ht="12" customHeight="1" x14ac:dyDescent="0.25">
      <c r="A33" s="5" t="s">
        <v>6</v>
      </c>
      <c r="C33" s="169">
        <v>1999</v>
      </c>
      <c r="D33" s="169">
        <v>2000</v>
      </c>
      <c r="E33" s="169">
        <v>2001</v>
      </c>
      <c r="F33" s="169">
        <v>2002</v>
      </c>
      <c r="G33" s="169">
        <v>2003</v>
      </c>
      <c r="H33" s="169">
        <v>2004</v>
      </c>
      <c r="I33" s="169">
        <v>2005</v>
      </c>
      <c r="J33" s="169">
        <v>2006</v>
      </c>
      <c r="K33" s="169">
        <v>2007</v>
      </c>
      <c r="L33" s="170">
        <v>2008</v>
      </c>
      <c r="M33" s="170">
        <v>2009</v>
      </c>
      <c r="N33" s="170">
        <v>2010</v>
      </c>
      <c r="O33" s="6"/>
    </row>
    <row r="34" spans="1:15" s="3" customFormat="1" ht="4.5" customHeight="1" x14ac:dyDescent="0.25">
      <c r="A34" s="45"/>
      <c r="B34" s="46"/>
      <c r="C34" s="61"/>
      <c r="D34" s="61"/>
      <c r="E34" s="61"/>
      <c r="F34" s="61"/>
      <c r="G34" s="61"/>
      <c r="H34" s="49"/>
      <c r="I34" s="49"/>
      <c r="J34" s="49"/>
      <c r="K34" s="49"/>
      <c r="L34" s="50"/>
      <c r="M34" s="50"/>
      <c r="N34" s="50"/>
      <c r="O34" s="6"/>
    </row>
    <row r="35" spans="1:15" ht="4.5" customHeight="1" x14ac:dyDescent="0.25">
      <c r="C35" s="51"/>
      <c r="D35" s="51"/>
      <c r="E35" s="51"/>
      <c r="F35" s="51"/>
      <c r="G35" s="51"/>
      <c r="H35" s="51"/>
      <c r="I35" s="51"/>
      <c r="J35" s="51"/>
      <c r="K35" s="51"/>
      <c r="L35" s="52"/>
      <c r="M35" s="52"/>
      <c r="N35" s="52"/>
    </row>
    <row r="36" spans="1:15" s="9" customFormat="1" ht="12" customHeight="1" x14ac:dyDescent="0.25">
      <c r="A36" s="3" t="s">
        <v>2</v>
      </c>
      <c r="B36" s="9" t="s">
        <v>25</v>
      </c>
      <c r="C36" s="55">
        <v>12727</v>
      </c>
      <c r="D36" s="55">
        <v>12410</v>
      </c>
      <c r="E36" s="55">
        <v>13865</v>
      </c>
      <c r="F36" s="55">
        <v>13404</v>
      </c>
      <c r="G36" s="55">
        <v>12438</v>
      </c>
      <c r="H36" s="55">
        <v>12451</v>
      </c>
      <c r="I36" s="55">
        <v>12913.89986800396</v>
      </c>
      <c r="J36" s="55">
        <v>13199.778973134698</v>
      </c>
      <c r="K36" s="55">
        <v>14195.64097679473</v>
      </c>
      <c r="L36" s="56">
        <v>14371.137219849119</v>
      </c>
      <c r="M36" s="56">
        <v>12148.156000000001</v>
      </c>
      <c r="N36" s="56">
        <v>11607</v>
      </c>
      <c r="O36" s="13"/>
    </row>
    <row r="37" spans="1:15" s="9" customFormat="1" ht="12" customHeight="1" x14ac:dyDescent="0.2">
      <c r="A37" s="12"/>
      <c r="B37" s="9" t="s">
        <v>38</v>
      </c>
      <c r="C37" s="55">
        <v>137088</v>
      </c>
      <c r="D37" s="55">
        <v>139677</v>
      </c>
      <c r="E37" s="55">
        <v>140515</v>
      </c>
      <c r="F37" s="55">
        <v>143005</v>
      </c>
      <c r="G37" s="55">
        <v>140909</v>
      </c>
      <c r="H37" s="55">
        <v>145403</v>
      </c>
      <c r="I37" s="55">
        <v>149103.73356110524</v>
      </c>
      <c r="J37" s="55">
        <v>148109.87253360386</v>
      </c>
      <c r="K37" s="55">
        <v>154253.99714408605</v>
      </c>
      <c r="L37" s="56">
        <v>161637.17565175868</v>
      </c>
      <c r="M37" s="56">
        <v>162054</v>
      </c>
      <c r="N37" s="56">
        <v>166256</v>
      </c>
      <c r="O37" s="13"/>
    </row>
    <row r="38" spans="1:15" s="9" customFormat="1" ht="12" customHeight="1" x14ac:dyDescent="0.2">
      <c r="B38" s="9" t="s">
        <v>40</v>
      </c>
      <c r="C38" s="55">
        <v>36347</v>
      </c>
      <c r="D38" s="55">
        <v>37853</v>
      </c>
      <c r="E38" s="55">
        <v>37232</v>
      </c>
      <c r="F38" s="55">
        <v>37695</v>
      </c>
      <c r="G38" s="55">
        <v>38781.706683025281</v>
      </c>
      <c r="H38" s="55">
        <v>39850.601761754311</v>
      </c>
      <c r="I38" s="55">
        <v>43762.175238769603</v>
      </c>
      <c r="J38" s="55">
        <v>42633.362437419186</v>
      </c>
      <c r="K38" s="55">
        <v>41970.5805762897</v>
      </c>
      <c r="L38" s="56">
        <v>45092.272627718296</v>
      </c>
      <c r="M38" s="56">
        <v>45406</v>
      </c>
      <c r="N38" s="56">
        <v>46595</v>
      </c>
      <c r="O38" s="13"/>
    </row>
    <row r="39" spans="1:15" s="9" customFormat="1" ht="12" customHeight="1" x14ac:dyDescent="0.2">
      <c r="B39" s="12" t="s">
        <v>4</v>
      </c>
      <c r="C39" s="104">
        <v>186162</v>
      </c>
      <c r="D39" s="104">
        <v>189940</v>
      </c>
      <c r="E39" s="104">
        <v>191612</v>
      </c>
      <c r="F39" s="104">
        <v>194104</v>
      </c>
      <c r="G39" s="104">
        <v>192128.70668302529</v>
      </c>
      <c r="H39" s="104">
        <v>197704.60176175431</v>
      </c>
      <c r="I39" s="104">
        <v>205779.80866787879</v>
      </c>
      <c r="J39" s="104">
        <v>203943.01394415775</v>
      </c>
      <c r="K39" s="104">
        <v>210420.21869717049</v>
      </c>
      <c r="L39" s="171">
        <v>221100.58549932612</v>
      </c>
      <c r="M39" s="171">
        <v>219608.53</v>
      </c>
      <c r="N39" s="171">
        <v>224458</v>
      </c>
      <c r="O39" s="13"/>
    </row>
    <row r="40" spans="1:15" s="9" customFormat="1" ht="4.5" customHeight="1" x14ac:dyDescent="0.2">
      <c r="A40" s="44"/>
      <c r="B40" s="44"/>
      <c r="C40" s="57"/>
      <c r="D40" s="57"/>
      <c r="E40" s="57"/>
      <c r="F40" s="57"/>
      <c r="G40" s="57"/>
      <c r="H40" s="57"/>
      <c r="I40" s="57"/>
      <c r="J40" s="57"/>
      <c r="K40" s="57"/>
      <c r="L40" s="58"/>
      <c r="M40" s="58"/>
      <c r="N40" s="58"/>
      <c r="O40" s="13"/>
    </row>
    <row r="41" spans="1:15" s="9" customFormat="1" ht="4.5" customHeight="1" x14ac:dyDescent="0.2">
      <c r="C41" s="55"/>
      <c r="D41" s="55"/>
      <c r="E41" s="55"/>
      <c r="F41" s="55"/>
      <c r="G41" s="55"/>
      <c r="H41" s="55"/>
      <c r="I41" s="55"/>
      <c r="J41" s="55"/>
      <c r="K41" s="55"/>
      <c r="L41" s="56"/>
      <c r="M41" s="56"/>
      <c r="N41" s="56"/>
      <c r="O41" s="13"/>
    </row>
    <row r="42" spans="1:15" s="9" customFormat="1" ht="12" customHeight="1" x14ac:dyDescent="0.25">
      <c r="A42" s="3" t="s">
        <v>3</v>
      </c>
      <c r="B42" s="9" t="s">
        <v>25</v>
      </c>
      <c r="C42" s="55">
        <v>9872</v>
      </c>
      <c r="D42" s="55">
        <v>11543</v>
      </c>
      <c r="E42" s="55">
        <v>11313</v>
      </c>
      <c r="F42" s="55">
        <v>12783</v>
      </c>
      <c r="G42" s="55">
        <v>10682</v>
      </c>
      <c r="H42" s="55">
        <v>11616</v>
      </c>
      <c r="I42" s="55">
        <v>10938.638547906903</v>
      </c>
      <c r="J42" s="55">
        <v>12603.700162851987</v>
      </c>
      <c r="K42" s="55">
        <v>10517.300646286221</v>
      </c>
      <c r="L42" s="56">
        <v>12609.90108675509</v>
      </c>
      <c r="M42" s="56">
        <v>12923.33</v>
      </c>
      <c r="N42" s="56">
        <v>10530</v>
      </c>
    </row>
    <row r="43" spans="1:15" s="9" customFormat="1" ht="12" customHeight="1" x14ac:dyDescent="0.2">
      <c r="A43" s="12"/>
      <c r="B43" s="9" t="s">
        <v>38</v>
      </c>
      <c r="C43" s="55">
        <v>114542</v>
      </c>
      <c r="D43" s="55">
        <v>114371</v>
      </c>
      <c r="E43" s="55">
        <v>110581</v>
      </c>
      <c r="F43" s="55">
        <v>112640</v>
      </c>
      <c r="G43" s="55">
        <v>114700</v>
      </c>
      <c r="H43" s="55">
        <v>117661</v>
      </c>
      <c r="I43" s="55">
        <v>117741.34519041779</v>
      </c>
      <c r="J43" s="55">
        <v>116347.64840880557</v>
      </c>
      <c r="K43" s="55">
        <v>124867.32079830491</v>
      </c>
      <c r="L43" s="56">
        <v>125398.90563094457</v>
      </c>
      <c r="M43" s="56">
        <v>129599</v>
      </c>
      <c r="N43" s="56">
        <v>132279</v>
      </c>
    </row>
    <row r="44" spans="1:15" s="9" customFormat="1" ht="12" customHeight="1" x14ac:dyDescent="0.2">
      <c r="B44" s="9" t="s">
        <v>40</v>
      </c>
      <c r="C44" s="55">
        <v>26509</v>
      </c>
      <c r="D44" s="55">
        <v>29276</v>
      </c>
      <c r="E44" s="55">
        <v>26975</v>
      </c>
      <c r="F44" s="55">
        <v>30558</v>
      </c>
      <c r="G44" s="55">
        <v>30573.300009371284</v>
      </c>
      <c r="H44" s="55">
        <v>30512.139527053456</v>
      </c>
      <c r="I44" s="55">
        <v>33525.97909706043</v>
      </c>
      <c r="J44" s="55">
        <v>31395.17601856148</v>
      </c>
      <c r="K44" s="55">
        <v>33166.221947098369</v>
      </c>
      <c r="L44" s="56">
        <v>34747.411396865587</v>
      </c>
      <c r="M44" s="56">
        <v>37626</v>
      </c>
      <c r="N44" s="56">
        <v>39012</v>
      </c>
    </row>
    <row r="45" spans="1:15" s="9" customFormat="1" ht="12" customHeight="1" x14ac:dyDescent="0.2">
      <c r="A45" s="12"/>
      <c r="B45" s="12" t="s">
        <v>4</v>
      </c>
      <c r="C45" s="104">
        <v>150923</v>
      </c>
      <c r="D45" s="104">
        <v>155190</v>
      </c>
      <c r="E45" s="104">
        <v>148869</v>
      </c>
      <c r="F45" s="104">
        <v>155981</v>
      </c>
      <c r="G45" s="104">
        <v>155955.30000937128</v>
      </c>
      <c r="H45" s="104">
        <v>159789.13952705346</v>
      </c>
      <c r="I45" s="104">
        <v>162205.96283538511</v>
      </c>
      <c r="J45" s="104">
        <v>160346.52459021902</v>
      </c>
      <c r="K45" s="104">
        <v>168550.84339168947</v>
      </c>
      <c r="L45" s="171">
        <v>172756.21811456524</v>
      </c>
      <c r="M45" s="171">
        <v>180148.35</v>
      </c>
      <c r="N45" s="171">
        <v>181821</v>
      </c>
      <c r="O45" s="13"/>
    </row>
    <row r="46" spans="1:15" s="9" customFormat="1" ht="4.5" customHeight="1" x14ac:dyDescent="0.2">
      <c r="A46" s="43"/>
      <c r="B46" s="44"/>
      <c r="C46" s="57"/>
      <c r="D46" s="57"/>
      <c r="E46" s="57"/>
      <c r="F46" s="57"/>
      <c r="G46" s="57"/>
      <c r="H46" s="57"/>
      <c r="I46" s="57"/>
      <c r="J46" s="57"/>
      <c r="K46" s="57"/>
      <c r="L46" s="58"/>
      <c r="M46" s="58"/>
      <c r="N46" s="58"/>
      <c r="O46" s="13"/>
    </row>
    <row r="47" spans="1:15" s="9" customFormat="1" ht="4.5" customHeight="1" x14ac:dyDescent="0.2">
      <c r="C47" s="55"/>
      <c r="D47" s="55"/>
      <c r="E47" s="55"/>
      <c r="F47" s="55"/>
      <c r="G47" s="55"/>
      <c r="H47" s="55"/>
      <c r="I47" s="55"/>
      <c r="J47" s="55"/>
      <c r="K47" s="55"/>
      <c r="L47" s="56"/>
      <c r="M47" s="56"/>
      <c r="N47" s="56"/>
      <c r="O47" s="13"/>
    </row>
    <row r="48" spans="1:15" s="9" customFormat="1" ht="12" customHeight="1" x14ac:dyDescent="0.25">
      <c r="A48" s="3" t="s">
        <v>4</v>
      </c>
      <c r="B48" s="9" t="s">
        <v>25</v>
      </c>
      <c r="C48" s="55">
        <v>22599</v>
      </c>
      <c r="D48" s="55">
        <v>23953</v>
      </c>
      <c r="E48" s="55">
        <v>25178</v>
      </c>
      <c r="F48" s="55">
        <v>26187</v>
      </c>
      <c r="G48" s="55">
        <v>23120</v>
      </c>
      <c r="H48" s="55">
        <v>24067</v>
      </c>
      <c r="I48" s="55">
        <v>23852.538415910862</v>
      </c>
      <c r="J48" s="55">
        <v>25803.479135986687</v>
      </c>
      <c r="K48" s="55">
        <v>24712.941623080951</v>
      </c>
      <c r="L48" s="56">
        <v>26981.038306604198</v>
      </c>
      <c r="M48" s="56">
        <v>25071.486000000001</v>
      </c>
      <c r="N48" s="56">
        <v>22137</v>
      </c>
      <c r="O48" s="13"/>
    </row>
    <row r="49" spans="1:14" s="9" customFormat="1" ht="12" customHeight="1" x14ac:dyDescent="0.2">
      <c r="B49" s="9" t="s">
        <v>38</v>
      </c>
      <c r="C49" s="55">
        <v>251630</v>
      </c>
      <c r="D49" s="55">
        <v>254049</v>
      </c>
      <c r="E49" s="55">
        <v>251096</v>
      </c>
      <c r="F49" s="55">
        <v>255645</v>
      </c>
      <c r="G49" s="55">
        <v>255611</v>
      </c>
      <c r="H49" s="55">
        <v>263063</v>
      </c>
      <c r="I49" s="55">
        <v>266845.07875152305</v>
      </c>
      <c r="J49" s="55">
        <v>264457.52094240987</v>
      </c>
      <c r="K49" s="55">
        <v>279121.31794239109</v>
      </c>
      <c r="L49" s="56">
        <v>287036.08128270402</v>
      </c>
      <c r="M49" s="56">
        <v>291653</v>
      </c>
      <c r="N49" s="56">
        <v>298535</v>
      </c>
    </row>
    <row r="50" spans="1:14" s="9" customFormat="1" ht="12" customHeight="1" x14ac:dyDescent="0.2">
      <c r="B50" s="9" t="s">
        <v>40</v>
      </c>
      <c r="C50" s="55">
        <v>62856</v>
      </c>
      <c r="D50" s="55">
        <v>67128</v>
      </c>
      <c r="E50" s="55">
        <v>64208</v>
      </c>
      <c r="F50" s="55">
        <v>68253</v>
      </c>
      <c r="G50" s="55">
        <v>69355.006692396564</v>
      </c>
      <c r="H50" s="55">
        <v>70362.741288807767</v>
      </c>
      <c r="I50" s="55">
        <v>77288.154335830041</v>
      </c>
      <c r="J50" s="55">
        <v>74028.53845598067</v>
      </c>
      <c r="K50" s="55">
        <v>75136.802523388003</v>
      </c>
      <c r="L50" s="56">
        <v>79839.684024583781</v>
      </c>
      <c r="M50" s="56">
        <v>83032</v>
      </c>
      <c r="N50" s="56">
        <v>85607</v>
      </c>
    </row>
    <row r="51" spans="1:14" s="9" customFormat="1" ht="12" customHeight="1" x14ac:dyDescent="0.2">
      <c r="B51" s="12" t="s">
        <v>4</v>
      </c>
      <c r="C51" s="104">
        <v>337085</v>
      </c>
      <c r="D51" s="104">
        <v>345130</v>
      </c>
      <c r="E51" s="104">
        <v>340482</v>
      </c>
      <c r="F51" s="104">
        <v>350085</v>
      </c>
      <c r="G51" s="104">
        <v>348086.00669239659</v>
      </c>
      <c r="H51" s="104">
        <v>357492.74128880777</v>
      </c>
      <c r="I51" s="104">
        <v>367985.77150326397</v>
      </c>
      <c r="J51" s="104">
        <v>364289.53853437724</v>
      </c>
      <c r="K51" s="104">
        <v>378971.06208886002</v>
      </c>
      <c r="L51" s="171">
        <v>393856.803613892</v>
      </c>
      <c r="M51" s="171">
        <v>399756.88</v>
      </c>
      <c r="N51" s="171">
        <v>406279</v>
      </c>
    </row>
    <row r="52" spans="1:14" s="9" customFormat="1" ht="4.5" customHeight="1" x14ac:dyDescent="0.2">
      <c r="A52" s="44"/>
      <c r="B52" s="44"/>
      <c r="C52" s="53"/>
      <c r="D52" s="53"/>
      <c r="E52" s="53"/>
      <c r="F52" s="53"/>
      <c r="G52" s="53"/>
      <c r="H52" s="53"/>
      <c r="I52" s="53"/>
      <c r="J52" s="53"/>
      <c r="K52" s="53"/>
      <c r="L52" s="54"/>
      <c r="M52" s="54"/>
      <c r="N52" s="54"/>
    </row>
    <row r="53" spans="1:14" s="9" customFormat="1" ht="12.75" customHeight="1" x14ac:dyDescent="0.2">
      <c r="A53" s="168" t="s">
        <v>73</v>
      </c>
      <c r="B53" s="168"/>
      <c r="C53" s="168"/>
      <c r="D53" s="39"/>
      <c r="E53" s="39"/>
      <c r="F53" s="168"/>
      <c r="G53" s="168"/>
      <c r="H53" s="39"/>
      <c r="I53" s="39"/>
      <c r="J53" s="10"/>
      <c r="K53" s="10"/>
    </row>
  </sheetData>
  <phoneticPr fontId="5" type="noConversion"/>
  <hyperlinks>
    <hyperlink ref="P1" location="B!A1" display="Retour au menu" xr:uid="{97565D28-87A0-4411-AF33-89D05E41E4A8}"/>
  </hyperlinks>
  <pageMargins left="0.59055118110236227" right="0.59055118110236227" top="0.78740157480314965" bottom="0.78740157480314965" header="0.51181102362204722" footer="0.39370078740157483"/>
  <pageSetup paperSize="9" scale="86"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6"/>
  <sheetViews>
    <sheetView showGridLines="0" zoomScaleNormal="100" zoomScaleSheetLayoutView="80" workbookViewId="0"/>
  </sheetViews>
  <sheetFormatPr baseColWidth="10" defaultColWidth="9.109375" defaultRowHeight="13.2" x14ac:dyDescent="0.25"/>
  <cols>
    <col min="1" max="1" width="9.88671875" style="7" customWidth="1"/>
    <col min="2" max="2" width="8.5546875" style="7" customWidth="1"/>
    <col min="3" max="22" width="7.6640625" style="7" customWidth="1"/>
    <col min="23" max="26" width="12" style="7" customWidth="1"/>
    <col min="27" max="16384" width="9.109375" style="7"/>
  </cols>
  <sheetData>
    <row r="1" spans="1:22" ht="24" customHeight="1" x14ac:dyDescent="0.4">
      <c r="A1" s="16" t="s">
        <v>51</v>
      </c>
      <c r="B1"/>
      <c r="C1"/>
      <c r="D1"/>
      <c r="E1"/>
      <c r="F1"/>
      <c r="G1"/>
      <c r="H1"/>
      <c r="I1" s="24"/>
      <c r="J1" s="24"/>
      <c r="K1" s="24"/>
      <c r="M1" s="17"/>
      <c r="N1" s="17"/>
      <c r="O1" s="17"/>
      <c r="P1" s="17" t="s">
        <v>27</v>
      </c>
      <c r="U1" s="17"/>
    </row>
    <row r="2" spans="1:22" ht="4.5" customHeight="1" x14ac:dyDescent="0.3">
      <c r="A2" s="18"/>
      <c r="B2"/>
      <c r="C2"/>
      <c r="D2"/>
      <c r="E2"/>
      <c r="F2"/>
      <c r="G2"/>
      <c r="H2"/>
      <c r="U2" s="18"/>
      <c r="V2" s="18"/>
    </row>
    <row r="3" spans="1:22" ht="15.6" x14ac:dyDescent="0.3">
      <c r="A3" s="1" t="s">
        <v>53</v>
      </c>
      <c r="B3"/>
      <c r="C3"/>
      <c r="D3"/>
      <c r="E3"/>
      <c r="F3"/>
      <c r="G3"/>
      <c r="H3"/>
      <c r="U3" s="1"/>
      <c r="V3" s="1"/>
    </row>
    <row r="4" spans="1:22" ht="4.5" customHeight="1" x14ac:dyDescent="0.3">
      <c r="A4" s="1"/>
      <c r="B4"/>
      <c r="C4"/>
      <c r="D4"/>
      <c r="E4"/>
      <c r="F4"/>
      <c r="G4"/>
      <c r="H4"/>
      <c r="U4" s="1"/>
      <c r="V4" s="1"/>
    </row>
    <row r="5" spans="1:22" x14ac:dyDescent="0.25">
      <c r="A5"/>
      <c r="B5" s="20" t="s">
        <v>71</v>
      </c>
      <c r="C5"/>
      <c r="D5"/>
      <c r="E5"/>
      <c r="F5"/>
      <c r="G5"/>
      <c r="H5"/>
    </row>
    <row r="6" spans="1:22" ht="4.5" customHeight="1" x14ac:dyDescent="0.25">
      <c r="B6" s="20"/>
    </row>
    <row r="7" spans="1:22" ht="19.5" customHeight="1" x14ac:dyDescent="0.25">
      <c r="A7" s="15" t="s">
        <v>125</v>
      </c>
      <c r="B7" s="33"/>
      <c r="C7" s="33"/>
      <c r="D7" s="33"/>
      <c r="E7" s="33"/>
      <c r="F7" s="33"/>
      <c r="G7" s="33"/>
      <c r="H7" s="33"/>
      <c r="I7" s="33"/>
      <c r="J7" s="33"/>
      <c r="K7" s="33"/>
      <c r="L7" s="33"/>
      <c r="M7" s="33"/>
      <c r="N7" s="33"/>
      <c r="O7" s="33"/>
      <c r="P7" s="33"/>
    </row>
    <row r="8" spans="1:22" ht="4.5" customHeight="1" x14ac:dyDescent="0.25"/>
    <row r="9" spans="1:22" ht="4.5" customHeight="1" x14ac:dyDescent="0.25">
      <c r="A9" s="42"/>
      <c r="B9" s="42"/>
      <c r="C9" s="48"/>
      <c r="D9" s="48"/>
      <c r="E9" s="48"/>
      <c r="F9" s="48"/>
      <c r="G9" s="48"/>
      <c r="H9" s="48"/>
      <c r="I9" s="48"/>
      <c r="J9" s="48"/>
      <c r="K9" s="48"/>
      <c r="L9" s="48"/>
      <c r="M9" s="48"/>
      <c r="N9" s="48"/>
      <c r="O9" s="48"/>
      <c r="P9" s="48"/>
    </row>
    <row r="10" spans="1:22" s="3" customFormat="1" ht="12" customHeight="1" x14ac:dyDescent="0.25">
      <c r="A10" s="5" t="s">
        <v>6</v>
      </c>
      <c r="C10" s="170">
        <v>2011</v>
      </c>
      <c r="D10" s="170">
        <v>2012</v>
      </c>
      <c r="E10" s="170">
        <v>2013</v>
      </c>
      <c r="F10" s="170">
        <v>2014</v>
      </c>
      <c r="G10" s="170">
        <v>2015</v>
      </c>
      <c r="H10" s="170">
        <v>2016</v>
      </c>
      <c r="I10" s="170">
        <v>2017</v>
      </c>
      <c r="J10" s="170">
        <v>2018</v>
      </c>
      <c r="K10" s="170">
        <v>2019</v>
      </c>
      <c r="L10" s="170">
        <v>2020</v>
      </c>
      <c r="M10" s="170">
        <v>2021</v>
      </c>
      <c r="N10" s="170">
        <v>2022</v>
      </c>
      <c r="O10" s="170">
        <v>2023</v>
      </c>
      <c r="P10" s="170">
        <v>2024</v>
      </c>
    </row>
    <row r="11" spans="1:22" s="3" customFormat="1" ht="4.2" customHeight="1" x14ac:dyDescent="0.25">
      <c r="A11" s="45"/>
      <c r="B11" s="46"/>
      <c r="C11" s="50"/>
      <c r="D11" s="50"/>
      <c r="E11" s="50"/>
      <c r="F11" s="50"/>
      <c r="G11" s="50"/>
      <c r="H11" s="50"/>
      <c r="I11" s="50"/>
      <c r="J11" s="50"/>
      <c r="K11" s="50"/>
      <c r="L11" s="50"/>
      <c r="M11" s="50"/>
      <c r="N11" s="50"/>
      <c r="O11" s="50"/>
      <c r="P11" s="50"/>
    </row>
    <row r="12" spans="1:22" ht="4.2" customHeight="1" x14ac:dyDescent="0.25">
      <c r="C12" s="52"/>
      <c r="D12" s="52"/>
      <c r="E12" s="52"/>
      <c r="F12" s="52"/>
      <c r="G12" s="52"/>
      <c r="H12" s="52"/>
      <c r="I12" s="52"/>
      <c r="J12" s="52"/>
      <c r="K12" s="52"/>
      <c r="L12" s="52"/>
      <c r="M12" s="52"/>
      <c r="N12" s="52"/>
      <c r="O12" s="52"/>
      <c r="P12" s="52"/>
    </row>
    <row r="13" spans="1:22" s="9" customFormat="1" ht="12" customHeight="1" x14ac:dyDescent="0.25">
      <c r="A13" s="3" t="s">
        <v>2</v>
      </c>
      <c r="B13" s="9" t="s">
        <v>41</v>
      </c>
      <c r="C13" s="56">
        <v>56836</v>
      </c>
      <c r="D13" s="56">
        <v>55359</v>
      </c>
      <c r="E13" s="56">
        <v>53377.0659968334</v>
      </c>
      <c r="F13" s="56">
        <v>55337</v>
      </c>
      <c r="G13" s="56">
        <v>56198.750000000196</v>
      </c>
      <c r="H13" s="56">
        <v>52772</v>
      </c>
      <c r="I13" s="56">
        <v>50932.925308338497</v>
      </c>
      <c r="J13" s="56">
        <v>52519.767422835503</v>
      </c>
      <c r="K13" s="56">
        <v>54316.654025305201</v>
      </c>
      <c r="L13" s="56">
        <v>51170.727567464099</v>
      </c>
      <c r="M13" s="56">
        <v>44731.502583810703</v>
      </c>
      <c r="N13" s="56">
        <v>42044.500000000153</v>
      </c>
      <c r="O13" s="56">
        <v>42328.750000000153</v>
      </c>
      <c r="P13" s="56">
        <v>43244.250000000153</v>
      </c>
    </row>
    <row r="14" spans="1:22" s="9" customFormat="1" ht="12" customHeight="1" x14ac:dyDescent="0.2">
      <c r="A14" s="12"/>
      <c r="B14" s="9" t="s">
        <v>42</v>
      </c>
      <c r="C14" s="56">
        <v>58623</v>
      </c>
      <c r="D14" s="56">
        <v>62301</v>
      </c>
      <c r="E14" s="56">
        <v>63356.459161019098</v>
      </c>
      <c r="F14" s="56">
        <v>59786.250000000153</v>
      </c>
      <c r="G14" s="56">
        <v>62538.750000000233</v>
      </c>
      <c r="H14" s="56">
        <v>71026</v>
      </c>
      <c r="I14" s="56">
        <v>66288.800125234193</v>
      </c>
      <c r="J14" s="56">
        <v>60860.870068050303</v>
      </c>
      <c r="K14" s="56">
        <v>66806.066573224802</v>
      </c>
      <c r="L14" s="56">
        <v>65232.027253319298</v>
      </c>
      <c r="M14" s="56">
        <v>64481.9446092449</v>
      </c>
      <c r="N14" s="56">
        <v>71845.250000000262</v>
      </c>
      <c r="O14" s="56">
        <v>80849.500000000291</v>
      </c>
      <c r="P14" s="56">
        <v>73158.250000000262</v>
      </c>
    </row>
    <row r="15" spans="1:22" s="9" customFormat="1" ht="12" customHeight="1" x14ac:dyDescent="0.2">
      <c r="B15" s="9" t="s">
        <v>43</v>
      </c>
      <c r="C15" s="56">
        <v>107002</v>
      </c>
      <c r="D15" s="56">
        <v>109467</v>
      </c>
      <c r="E15" s="56">
        <v>102294.7292631668</v>
      </c>
      <c r="F15" s="56">
        <v>114211.25000000041</v>
      </c>
      <c r="G15" s="56">
        <v>115023</v>
      </c>
      <c r="H15" s="56">
        <v>115113</v>
      </c>
      <c r="I15" s="56">
        <v>128230.360657072</v>
      </c>
      <c r="J15" s="56">
        <v>132127.81432211501</v>
      </c>
      <c r="K15" s="56">
        <v>130354.834305086</v>
      </c>
      <c r="L15" s="56">
        <v>137729.588860035</v>
      </c>
      <c r="M15" s="56">
        <v>149091.28231097499</v>
      </c>
      <c r="N15" s="56">
        <v>155275.50000000055</v>
      </c>
      <c r="O15" s="56">
        <v>161612.25000000058</v>
      </c>
      <c r="P15" s="56">
        <v>160655.25000000058</v>
      </c>
    </row>
    <row r="16" spans="1:22" s="12" customFormat="1" ht="12" customHeight="1" x14ac:dyDescent="0.2">
      <c r="B16" s="12" t="s">
        <v>4</v>
      </c>
      <c r="C16" s="171">
        <v>222461</v>
      </c>
      <c r="D16" s="171">
        <v>227127</v>
      </c>
      <c r="E16" s="171">
        <v>219028.25442101929</v>
      </c>
      <c r="F16" s="171">
        <v>229334.50000000055</v>
      </c>
      <c r="G16" s="171">
        <v>233760.50000000044</v>
      </c>
      <c r="H16" s="171">
        <v>238911</v>
      </c>
      <c r="I16" s="171">
        <v>245452.08609064471</v>
      </c>
      <c r="J16" s="171">
        <v>245508.45181300081</v>
      </c>
      <c r="K16" s="171">
        <v>256113.73415080574</v>
      </c>
      <c r="L16" s="171">
        <v>254132.34368081839</v>
      </c>
      <c r="M16" s="171">
        <v>258304.72950403061</v>
      </c>
      <c r="N16" s="171">
        <f>SUM(N13:N15)</f>
        <v>269165.25000000093</v>
      </c>
      <c r="O16" s="171">
        <f>SUM(O13:O15)</f>
        <v>284790.50000000105</v>
      </c>
      <c r="P16" s="171">
        <f>SUM(P13:P15)</f>
        <v>277057.75000000099</v>
      </c>
    </row>
    <row r="17" spans="1:16" s="9" customFormat="1" ht="4.5" customHeight="1" x14ac:dyDescent="0.2">
      <c r="A17" s="44"/>
      <c r="B17" s="44"/>
      <c r="C17" s="58"/>
      <c r="D17" s="58"/>
      <c r="E17" s="58"/>
      <c r="F17" s="58"/>
      <c r="G17" s="58"/>
      <c r="H17" s="58"/>
      <c r="I17" s="58"/>
      <c r="J17" s="58"/>
      <c r="K17" s="58"/>
      <c r="L17" s="58"/>
      <c r="M17" s="58"/>
      <c r="N17" s="58"/>
      <c r="O17" s="58"/>
      <c r="P17" s="58"/>
    </row>
    <row r="18" spans="1:16" s="9" customFormat="1" ht="4.5" customHeight="1" x14ac:dyDescent="0.2">
      <c r="C18" s="56"/>
      <c r="D18" s="56"/>
      <c r="E18" s="56"/>
      <c r="F18" s="56"/>
      <c r="G18" s="56"/>
      <c r="H18" s="56"/>
      <c r="I18" s="56"/>
      <c r="J18" s="56"/>
      <c r="K18" s="56"/>
      <c r="L18" s="56"/>
      <c r="M18" s="56"/>
      <c r="N18" s="56"/>
      <c r="O18" s="56"/>
      <c r="P18" s="56"/>
    </row>
    <row r="19" spans="1:16" s="9" customFormat="1" ht="12" customHeight="1" x14ac:dyDescent="0.25">
      <c r="A19" s="3" t="s">
        <v>3</v>
      </c>
      <c r="B19" s="9" t="s">
        <v>41</v>
      </c>
      <c r="C19" s="56">
        <v>33078</v>
      </c>
      <c r="D19" s="56">
        <v>34464</v>
      </c>
      <c r="E19" s="56">
        <v>34244.8676753818</v>
      </c>
      <c r="F19" s="56">
        <v>36419.750000000131</v>
      </c>
      <c r="G19" s="56">
        <v>33655</v>
      </c>
      <c r="H19" s="56">
        <v>31963</v>
      </c>
      <c r="I19" s="56">
        <v>30379.300789963199</v>
      </c>
      <c r="J19" s="56">
        <v>28812.4706975437</v>
      </c>
      <c r="K19" s="56">
        <v>28326.474190616598</v>
      </c>
      <c r="L19" s="56">
        <v>27604.263269695501</v>
      </c>
      <c r="M19" s="56">
        <v>25820.848068314099</v>
      </c>
      <c r="N19" s="56">
        <v>27427.250000000098</v>
      </c>
      <c r="O19" s="56">
        <v>27594</v>
      </c>
      <c r="P19" s="56">
        <v>26216.500000000095</v>
      </c>
    </row>
    <row r="20" spans="1:16" s="9" customFormat="1" ht="12" customHeight="1" x14ac:dyDescent="0.2">
      <c r="A20" s="12"/>
      <c r="B20" s="9" t="s">
        <v>42</v>
      </c>
      <c r="C20" s="56">
        <v>45486</v>
      </c>
      <c r="D20" s="56">
        <v>47432</v>
      </c>
      <c r="E20" s="56">
        <v>46166.196638763104</v>
      </c>
      <c r="F20" s="56">
        <v>46039.25000000016</v>
      </c>
      <c r="G20" s="56">
        <v>48849.750000000175</v>
      </c>
      <c r="H20" s="56">
        <v>47959</v>
      </c>
      <c r="I20" s="56">
        <v>49405.993580645001</v>
      </c>
      <c r="J20" s="56">
        <v>52249.233435260503</v>
      </c>
      <c r="K20" s="56">
        <v>53038.705338370797</v>
      </c>
      <c r="L20" s="56">
        <v>45214.356584574998</v>
      </c>
      <c r="M20" s="56">
        <v>43214.973730260397</v>
      </c>
      <c r="N20" s="56">
        <v>47442.500000000167</v>
      </c>
      <c r="O20" s="56">
        <v>48065.250000000167</v>
      </c>
      <c r="P20" s="56">
        <v>48578.500000000175</v>
      </c>
    </row>
    <row r="21" spans="1:16" s="9" customFormat="1" ht="12" customHeight="1" x14ac:dyDescent="0.2">
      <c r="B21" s="9" t="s">
        <v>43</v>
      </c>
      <c r="C21" s="56">
        <v>106566</v>
      </c>
      <c r="D21" s="56">
        <v>106007</v>
      </c>
      <c r="E21" s="56">
        <v>108939.4808183206</v>
      </c>
      <c r="F21" s="56">
        <v>113664.75000000041</v>
      </c>
      <c r="G21" s="56">
        <v>113100</v>
      </c>
      <c r="H21" s="56">
        <v>120873</v>
      </c>
      <c r="I21" s="56">
        <v>121813.221008594</v>
      </c>
      <c r="J21" s="56">
        <v>129920.49735002</v>
      </c>
      <c r="K21" s="56">
        <v>128987.961439066</v>
      </c>
      <c r="L21" s="56">
        <v>136559.79720552501</v>
      </c>
      <c r="M21" s="56">
        <v>145016.001780577</v>
      </c>
      <c r="N21" s="56">
        <v>157284.75000000055</v>
      </c>
      <c r="O21" s="56">
        <v>158440</v>
      </c>
      <c r="P21" s="56">
        <v>153573.25000000055</v>
      </c>
    </row>
    <row r="22" spans="1:16" s="12" customFormat="1" ht="12" customHeight="1" x14ac:dyDescent="0.2">
      <c r="B22" s="12" t="s">
        <v>4</v>
      </c>
      <c r="C22" s="171">
        <v>185130</v>
      </c>
      <c r="D22" s="171">
        <v>187903</v>
      </c>
      <c r="E22" s="171">
        <v>189350.54513246549</v>
      </c>
      <c r="F22" s="171">
        <v>196123.7500000007</v>
      </c>
      <c r="G22" s="171">
        <v>195604.75000000017</v>
      </c>
      <c r="H22" s="171">
        <v>200795</v>
      </c>
      <c r="I22" s="171">
        <v>201598.5153792022</v>
      </c>
      <c r="J22" s="171">
        <v>210982.20148282422</v>
      </c>
      <c r="K22" s="171">
        <v>212950.97490737218</v>
      </c>
      <c r="L22" s="171">
        <v>209378.41705979552</v>
      </c>
      <c r="M22" s="171">
        <v>214051.8235791515</v>
      </c>
      <c r="N22" s="171">
        <f>SUM(N19:N21)</f>
        <v>232154.50000000081</v>
      </c>
      <c r="O22" s="171">
        <f>SUM(O19:O21)</f>
        <v>234099.25000000017</v>
      </c>
      <c r="P22" s="171">
        <f>SUM(P19:P21)</f>
        <v>228368.25000000081</v>
      </c>
    </row>
    <row r="23" spans="1:16" s="9" customFormat="1" ht="4.2" customHeight="1" x14ac:dyDescent="0.2">
      <c r="A23" s="43"/>
      <c r="B23" s="44"/>
      <c r="C23" s="58"/>
      <c r="D23" s="58"/>
      <c r="E23" s="58"/>
      <c r="F23" s="58"/>
      <c r="G23" s="58"/>
      <c r="H23" s="58"/>
      <c r="I23" s="58"/>
      <c r="J23" s="58"/>
      <c r="K23" s="58"/>
      <c r="L23" s="58"/>
      <c r="M23" s="58"/>
      <c r="N23" s="58"/>
      <c r="O23" s="58"/>
      <c r="P23" s="58"/>
    </row>
    <row r="24" spans="1:16" s="9" customFormat="1" ht="4.2" customHeight="1" x14ac:dyDescent="0.2">
      <c r="C24" s="56"/>
      <c r="D24" s="56"/>
      <c r="E24" s="56"/>
      <c r="F24" s="56"/>
      <c r="G24" s="56"/>
      <c r="H24" s="56"/>
      <c r="I24" s="56"/>
      <c r="J24" s="56"/>
      <c r="K24" s="56"/>
      <c r="L24" s="56"/>
      <c r="M24" s="56"/>
      <c r="N24" s="56"/>
      <c r="O24" s="56"/>
      <c r="P24" s="56"/>
    </row>
    <row r="25" spans="1:16" s="9" customFormat="1" ht="12" customHeight="1" x14ac:dyDescent="0.25">
      <c r="A25" s="3" t="s">
        <v>4</v>
      </c>
      <c r="B25" s="9" t="s">
        <v>41</v>
      </c>
      <c r="C25" s="56">
        <v>89914</v>
      </c>
      <c r="D25" s="56">
        <v>89823</v>
      </c>
      <c r="E25" s="56">
        <v>87621.933672215207</v>
      </c>
      <c r="F25" s="56">
        <v>91756.750000000131</v>
      </c>
      <c r="G25" s="56">
        <v>89853.750000000204</v>
      </c>
      <c r="H25" s="56">
        <v>84735</v>
      </c>
      <c r="I25" s="56">
        <v>81312.226098301704</v>
      </c>
      <c r="J25" s="56">
        <v>81332.238120379203</v>
      </c>
      <c r="K25" s="56">
        <v>82643.128215921795</v>
      </c>
      <c r="L25" s="56">
        <v>78774.990837159596</v>
      </c>
      <c r="M25" s="56">
        <v>70552.350652124805</v>
      </c>
      <c r="N25" s="56">
        <f>N13+N19</f>
        <v>69471.750000000247</v>
      </c>
      <c r="O25" s="56">
        <f>O13+O19</f>
        <v>69922.750000000146</v>
      </c>
      <c r="P25" s="56">
        <f>P13+P19</f>
        <v>69460.750000000247</v>
      </c>
    </row>
    <row r="26" spans="1:16" s="9" customFormat="1" ht="12" customHeight="1" x14ac:dyDescent="0.2">
      <c r="B26" s="9" t="s">
        <v>42</v>
      </c>
      <c r="C26" s="56">
        <v>104108</v>
      </c>
      <c r="D26" s="56">
        <v>109733</v>
      </c>
      <c r="E26" s="56">
        <v>109522.65579978121</v>
      </c>
      <c r="F26" s="56">
        <v>105825.50000000032</v>
      </c>
      <c r="G26" s="56">
        <v>111388.50000000041</v>
      </c>
      <c r="H26" s="56">
        <v>118985</v>
      </c>
      <c r="I26" s="56">
        <v>115694.79370587799</v>
      </c>
      <c r="J26" s="56">
        <v>113110.10350331081</v>
      </c>
      <c r="K26" s="56">
        <v>119844.7719115956</v>
      </c>
      <c r="L26" s="56">
        <v>110446.383837894</v>
      </c>
      <c r="M26" s="56">
        <v>107696.9183395053</v>
      </c>
      <c r="N26" s="56">
        <f t="shared" ref="N26:O27" si="0">N14+N20</f>
        <v>119287.75000000044</v>
      </c>
      <c r="O26" s="56">
        <f t="shared" si="0"/>
        <v>128914.75000000047</v>
      </c>
      <c r="P26" s="56">
        <f t="shared" ref="P26" si="1">P14+P20</f>
        <v>121736.75000000044</v>
      </c>
    </row>
    <row r="27" spans="1:16" s="9" customFormat="1" ht="12" customHeight="1" x14ac:dyDescent="0.2">
      <c r="B27" s="9" t="s">
        <v>43</v>
      </c>
      <c r="C27" s="56">
        <v>213567</v>
      </c>
      <c r="D27" s="56">
        <v>215474</v>
      </c>
      <c r="E27" s="56">
        <v>211234.21008148743</v>
      </c>
      <c r="F27" s="56">
        <v>227876.00000000081</v>
      </c>
      <c r="G27" s="56">
        <v>228123</v>
      </c>
      <c r="H27" s="56">
        <v>235986</v>
      </c>
      <c r="I27" s="56">
        <v>250043.58166566701</v>
      </c>
      <c r="J27" s="56">
        <v>262048.31167213502</v>
      </c>
      <c r="K27" s="56">
        <v>259342.79574415198</v>
      </c>
      <c r="L27" s="56">
        <v>274289.38606555999</v>
      </c>
      <c r="M27" s="56">
        <v>294107.28409155202</v>
      </c>
      <c r="N27" s="56">
        <f t="shared" si="0"/>
        <v>312560.25000000111</v>
      </c>
      <c r="O27" s="56">
        <f t="shared" si="0"/>
        <v>320052.25000000058</v>
      </c>
      <c r="P27" s="56">
        <f t="shared" ref="P27" si="2">P15+P21</f>
        <v>314228.50000000116</v>
      </c>
    </row>
    <row r="28" spans="1:16" s="12" customFormat="1" ht="12" customHeight="1" x14ac:dyDescent="0.2">
      <c r="B28" s="12" t="s">
        <v>4</v>
      </c>
      <c r="C28" s="171">
        <v>407589</v>
      </c>
      <c r="D28" s="171">
        <v>415030</v>
      </c>
      <c r="E28" s="171">
        <v>408378.79955348384</v>
      </c>
      <c r="F28" s="171">
        <v>425458.25000000128</v>
      </c>
      <c r="G28" s="171">
        <v>429365.25000000058</v>
      </c>
      <c r="H28" s="171">
        <v>439706</v>
      </c>
      <c r="I28" s="171">
        <v>447050.60146984668</v>
      </c>
      <c r="J28" s="171">
        <v>456490.653295825</v>
      </c>
      <c r="K28" s="171">
        <v>461830.69587166939</v>
      </c>
      <c r="L28" s="171">
        <v>463510.76074061356</v>
      </c>
      <c r="M28" s="171">
        <v>472356.55308318214</v>
      </c>
      <c r="N28" s="171">
        <f>SUM(N25:N27)</f>
        <v>501319.7500000018</v>
      </c>
      <c r="O28" s="171">
        <f>SUM(O25:O27)</f>
        <v>518889.75000000116</v>
      </c>
      <c r="P28" s="171">
        <f>SUM(P25:P27)</f>
        <v>505426.00000000186</v>
      </c>
    </row>
    <row r="29" spans="1:16" s="9" customFormat="1" ht="4.2" customHeight="1" x14ac:dyDescent="0.2">
      <c r="A29" s="44"/>
      <c r="B29" s="44"/>
      <c r="C29" s="54"/>
      <c r="D29" s="54"/>
      <c r="E29" s="54"/>
      <c r="F29" s="54"/>
      <c r="G29" s="54"/>
      <c r="H29" s="54"/>
      <c r="I29" s="54"/>
      <c r="J29" s="54"/>
      <c r="K29" s="54"/>
      <c r="L29" s="54"/>
      <c r="M29" s="54"/>
      <c r="N29" s="54"/>
      <c r="O29" s="54"/>
      <c r="P29" s="54"/>
    </row>
    <row r="30" spans="1:16" s="9" customFormat="1" ht="9" customHeight="1" x14ac:dyDescent="0.2">
      <c r="G30" s="10"/>
      <c r="H30" s="10"/>
      <c r="I30" s="10"/>
      <c r="J30" s="10"/>
      <c r="K30" s="10"/>
      <c r="L30" s="10"/>
    </row>
    <row r="31" spans="1:16" s="36" customFormat="1" ht="9" customHeight="1" x14ac:dyDescent="0.2">
      <c r="A31" s="35" t="s">
        <v>73</v>
      </c>
      <c r="F31" s="37"/>
      <c r="G31" s="37"/>
    </row>
    <row r="33" spans="1:14" ht="4.2" customHeight="1" x14ac:dyDescent="0.25"/>
    <row r="34" spans="1:14" ht="4.2" customHeight="1" x14ac:dyDescent="0.25">
      <c r="A34" s="42"/>
      <c r="B34" s="42"/>
      <c r="C34" s="47"/>
      <c r="D34" s="47"/>
      <c r="E34" s="47"/>
      <c r="F34" s="47"/>
      <c r="G34" s="47"/>
      <c r="H34" s="47"/>
      <c r="I34" s="47"/>
      <c r="J34" s="47"/>
      <c r="K34" s="47"/>
      <c r="L34" s="48"/>
      <c r="M34" s="48"/>
      <c r="N34" s="48"/>
    </row>
    <row r="35" spans="1:14" s="3" customFormat="1" ht="12" customHeight="1" x14ac:dyDescent="0.25">
      <c r="A35" s="5" t="s">
        <v>6</v>
      </c>
      <c r="C35" s="169">
        <v>1999</v>
      </c>
      <c r="D35" s="169">
        <v>2000</v>
      </c>
      <c r="E35" s="169">
        <v>2001</v>
      </c>
      <c r="F35" s="169">
        <v>2002</v>
      </c>
      <c r="G35" s="169">
        <v>2003</v>
      </c>
      <c r="H35" s="169">
        <v>2004</v>
      </c>
      <c r="I35" s="169">
        <v>2005</v>
      </c>
      <c r="J35" s="169">
        <v>2006</v>
      </c>
      <c r="K35" s="169">
        <v>2007</v>
      </c>
      <c r="L35" s="170">
        <v>2008</v>
      </c>
      <c r="M35" s="170">
        <v>2009</v>
      </c>
      <c r="N35" s="170">
        <v>2010</v>
      </c>
    </row>
    <row r="36" spans="1:14" s="3" customFormat="1" ht="4.5" customHeight="1" x14ac:dyDescent="0.25">
      <c r="A36" s="45"/>
      <c r="B36" s="46"/>
      <c r="C36" s="61"/>
      <c r="D36" s="61"/>
      <c r="E36" s="61"/>
      <c r="F36" s="61"/>
      <c r="G36" s="61"/>
      <c r="H36" s="49"/>
      <c r="I36" s="49"/>
      <c r="J36" s="49"/>
      <c r="K36" s="49"/>
      <c r="L36" s="50"/>
      <c r="M36" s="50"/>
      <c r="N36" s="50"/>
    </row>
    <row r="37" spans="1:14" ht="4.5" customHeight="1" x14ac:dyDescent="0.25">
      <c r="C37" s="51"/>
      <c r="D37" s="51"/>
      <c r="E37" s="51"/>
      <c r="F37" s="51"/>
      <c r="G37" s="51"/>
      <c r="H37" s="51"/>
      <c r="I37" s="51"/>
      <c r="J37" s="51"/>
      <c r="K37" s="51"/>
      <c r="L37" s="52"/>
      <c r="M37" s="52"/>
      <c r="N37" s="52"/>
    </row>
    <row r="38" spans="1:14" s="9" customFormat="1" ht="12" customHeight="1" x14ac:dyDescent="0.25">
      <c r="A38" s="3" t="s">
        <v>2</v>
      </c>
      <c r="B38" s="9" t="s">
        <v>41</v>
      </c>
      <c r="C38" s="55">
        <v>59494</v>
      </c>
      <c r="D38" s="55">
        <v>58394</v>
      </c>
      <c r="E38" s="55">
        <v>59584</v>
      </c>
      <c r="F38" s="55">
        <v>56020</v>
      </c>
      <c r="G38" s="55">
        <v>50575</v>
      </c>
      <c r="H38" s="55">
        <v>50422</v>
      </c>
      <c r="I38" s="55">
        <v>52272</v>
      </c>
      <c r="J38" s="55">
        <v>53235</v>
      </c>
      <c r="K38" s="55">
        <v>52412</v>
      </c>
      <c r="L38" s="56">
        <v>59706.822234327345</v>
      </c>
      <c r="M38" s="56">
        <v>52981</v>
      </c>
      <c r="N38" s="56">
        <v>56165</v>
      </c>
    </row>
    <row r="39" spans="1:14" s="9" customFormat="1" ht="12" customHeight="1" x14ac:dyDescent="0.2">
      <c r="A39" s="12"/>
      <c r="B39" s="9" t="s">
        <v>42</v>
      </c>
      <c r="C39" s="55">
        <v>52655</v>
      </c>
      <c r="D39" s="55">
        <v>50009</v>
      </c>
      <c r="E39" s="55">
        <v>55075</v>
      </c>
      <c r="F39" s="55">
        <v>55723</v>
      </c>
      <c r="G39" s="55">
        <v>53448</v>
      </c>
      <c r="H39" s="55">
        <v>55917</v>
      </c>
      <c r="I39" s="55">
        <v>57631</v>
      </c>
      <c r="J39" s="55">
        <v>54821</v>
      </c>
      <c r="K39" s="55">
        <v>60095</v>
      </c>
      <c r="L39" s="56">
        <v>62917.885853475505</v>
      </c>
      <c r="M39" s="56">
        <v>62768</v>
      </c>
      <c r="N39" s="56">
        <v>63525</v>
      </c>
    </row>
    <row r="40" spans="1:14" s="9" customFormat="1" ht="12" customHeight="1" x14ac:dyDescent="0.2">
      <c r="B40" s="9" t="s">
        <v>43</v>
      </c>
      <c r="C40" s="55">
        <v>74013</v>
      </c>
      <c r="D40" s="55">
        <v>81537</v>
      </c>
      <c r="E40" s="55">
        <v>76955</v>
      </c>
      <c r="F40" s="55">
        <v>82362</v>
      </c>
      <c r="G40" s="55">
        <v>88107</v>
      </c>
      <c r="H40" s="55">
        <v>91364</v>
      </c>
      <c r="I40" s="55">
        <v>95877</v>
      </c>
      <c r="J40" s="55">
        <v>95887</v>
      </c>
      <c r="K40" s="55">
        <v>97913</v>
      </c>
      <c r="L40" s="56">
        <v>98475.87741152331</v>
      </c>
      <c r="M40" s="56">
        <v>103860</v>
      </c>
      <c r="N40" s="56">
        <v>104768</v>
      </c>
    </row>
    <row r="41" spans="1:14" s="12" customFormat="1" ht="12" customHeight="1" x14ac:dyDescent="0.2">
      <c r="B41" s="12" t="s">
        <v>4</v>
      </c>
      <c r="C41" s="104">
        <v>186162</v>
      </c>
      <c r="D41" s="104">
        <v>189940</v>
      </c>
      <c r="E41" s="104">
        <v>191614</v>
      </c>
      <c r="F41" s="104">
        <v>194105</v>
      </c>
      <c r="G41" s="104">
        <v>192130</v>
      </c>
      <c r="H41" s="104">
        <v>197703</v>
      </c>
      <c r="I41" s="104">
        <v>205780</v>
      </c>
      <c r="J41" s="104">
        <v>203943</v>
      </c>
      <c r="K41" s="104">
        <v>210420</v>
      </c>
      <c r="L41" s="171">
        <v>221100.58549932617</v>
      </c>
      <c r="M41" s="171">
        <v>219609</v>
      </c>
      <c r="N41" s="171">
        <v>224458</v>
      </c>
    </row>
    <row r="42" spans="1:14" s="9" customFormat="1" ht="4.5" customHeight="1" x14ac:dyDescent="0.2">
      <c r="A42" s="44"/>
      <c r="B42" s="44"/>
      <c r="C42" s="57"/>
      <c r="D42" s="57"/>
      <c r="E42" s="57"/>
      <c r="F42" s="57"/>
      <c r="G42" s="57"/>
      <c r="H42" s="57"/>
      <c r="I42" s="57"/>
      <c r="J42" s="57"/>
      <c r="K42" s="57"/>
      <c r="L42" s="58"/>
      <c r="M42" s="58"/>
      <c r="N42" s="58"/>
    </row>
    <row r="43" spans="1:14" s="9" customFormat="1" ht="4.5" customHeight="1" x14ac:dyDescent="0.2">
      <c r="C43" s="55"/>
      <c r="D43" s="55"/>
      <c r="E43" s="55"/>
      <c r="F43" s="55"/>
      <c r="G43" s="55"/>
      <c r="H43" s="55"/>
      <c r="I43" s="55"/>
      <c r="J43" s="55"/>
      <c r="K43" s="55"/>
      <c r="L43" s="56"/>
      <c r="M43" s="56"/>
      <c r="N43" s="56"/>
    </row>
    <row r="44" spans="1:14" s="9" customFormat="1" ht="12" customHeight="1" x14ac:dyDescent="0.25">
      <c r="A44" s="3" t="s">
        <v>3</v>
      </c>
      <c r="B44" s="9" t="s">
        <v>41</v>
      </c>
      <c r="C44" s="55">
        <v>36619</v>
      </c>
      <c r="D44" s="55">
        <v>36048</v>
      </c>
      <c r="E44" s="55">
        <v>36991</v>
      </c>
      <c r="F44" s="55">
        <v>32880</v>
      </c>
      <c r="G44" s="55">
        <v>32488</v>
      </c>
      <c r="H44" s="55">
        <v>33065</v>
      </c>
      <c r="I44" s="55">
        <v>30261</v>
      </c>
      <c r="J44" s="55">
        <v>30512</v>
      </c>
      <c r="K44" s="55">
        <v>32842</v>
      </c>
      <c r="L44" s="56">
        <v>35033.566327655019</v>
      </c>
      <c r="M44" s="56">
        <v>34676</v>
      </c>
      <c r="N44" s="56">
        <v>35661</v>
      </c>
    </row>
    <row r="45" spans="1:14" s="9" customFormat="1" ht="12" customHeight="1" x14ac:dyDescent="0.2">
      <c r="A45" s="12"/>
      <c r="B45" s="9" t="s">
        <v>42</v>
      </c>
      <c r="C45" s="55">
        <v>42066</v>
      </c>
      <c r="D45" s="55">
        <v>42363</v>
      </c>
      <c r="E45" s="55">
        <v>40832</v>
      </c>
      <c r="F45" s="55">
        <v>42342</v>
      </c>
      <c r="G45" s="55">
        <v>42452</v>
      </c>
      <c r="H45" s="55">
        <v>42066</v>
      </c>
      <c r="I45" s="55">
        <v>40270</v>
      </c>
      <c r="J45" s="55">
        <v>42796</v>
      </c>
      <c r="K45" s="55">
        <v>45126</v>
      </c>
      <c r="L45" s="56">
        <v>43317.160356269225</v>
      </c>
      <c r="M45" s="56">
        <v>48252</v>
      </c>
      <c r="N45" s="56">
        <v>44692</v>
      </c>
    </row>
    <row r="46" spans="1:14" s="9" customFormat="1" ht="12" customHeight="1" x14ac:dyDescent="0.2">
      <c r="B46" s="9" t="s">
        <v>43</v>
      </c>
      <c r="C46" s="55">
        <v>72238</v>
      </c>
      <c r="D46" s="55">
        <v>76779</v>
      </c>
      <c r="E46" s="55">
        <v>71046</v>
      </c>
      <c r="F46" s="55">
        <v>80759</v>
      </c>
      <c r="G46" s="55">
        <v>81017</v>
      </c>
      <c r="H46" s="55">
        <v>84658</v>
      </c>
      <c r="I46" s="55">
        <v>91676</v>
      </c>
      <c r="J46" s="55">
        <v>87039</v>
      </c>
      <c r="K46" s="55">
        <v>90583</v>
      </c>
      <c r="L46" s="56">
        <v>94405.491430641268</v>
      </c>
      <c r="M46" s="56">
        <v>97221</v>
      </c>
      <c r="N46" s="56">
        <v>101467</v>
      </c>
    </row>
    <row r="47" spans="1:14" s="12" customFormat="1" ht="12" customHeight="1" x14ac:dyDescent="0.2">
      <c r="B47" s="12" t="s">
        <v>4</v>
      </c>
      <c r="C47" s="104">
        <v>150923</v>
      </c>
      <c r="D47" s="104">
        <v>155190</v>
      </c>
      <c r="E47" s="104">
        <v>148869</v>
      </c>
      <c r="F47" s="104">
        <v>155981</v>
      </c>
      <c r="G47" s="104">
        <v>155957</v>
      </c>
      <c r="H47" s="104">
        <v>159789</v>
      </c>
      <c r="I47" s="104">
        <v>162207</v>
      </c>
      <c r="J47" s="104">
        <v>160347</v>
      </c>
      <c r="K47" s="104">
        <v>168551</v>
      </c>
      <c r="L47" s="171">
        <v>172756.2181145655</v>
      </c>
      <c r="M47" s="171">
        <v>180149</v>
      </c>
      <c r="N47" s="171">
        <v>181820</v>
      </c>
    </row>
    <row r="48" spans="1:14" s="9" customFormat="1" ht="4.5" customHeight="1" x14ac:dyDescent="0.2">
      <c r="A48" s="43"/>
      <c r="B48" s="44"/>
      <c r="C48" s="57"/>
      <c r="D48" s="57"/>
      <c r="E48" s="57"/>
      <c r="F48" s="57"/>
      <c r="G48" s="57"/>
      <c r="H48" s="57"/>
      <c r="I48" s="57"/>
      <c r="J48" s="57"/>
      <c r="K48" s="57"/>
      <c r="L48" s="58"/>
      <c r="M48" s="58"/>
      <c r="N48" s="58"/>
    </row>
    <row r="49" spans="1:14" s="9" customFormat="1" ht="4.5" customHeight="1" x14ac:dyDescent="0.2">
      <c r="C49" s="55"/>
      <c r="D49" s="55"/>
      <c r="E49" s="55"/>
      <c r="F49" s="55"/>
      <c r="G49" s="55"/>
      <c r="H49" s="55"/>
      <c r="I49" s="55"/>
      <c r="J49" s="55"/>
      <c r="K49" s="55"/>
      <c r="L49" s="56"/>
      <c r="M49" s="56"/>
      <c r="N49" s="56"/>
    </row>
    <row r="50" spans="1:14" s="9" customFormat="1" ht="12" customHeight="1" x14ac:dyDescent="0.25">
      <c r="A50" s="3" t="s">
        <v>4</v>
      </c>
      <c r="B50" s="9" t="s">
        <v>41</v>
      </c>
      <c r="C50" s="55">
        <v>96114</v>
      </c>
      <c r="D50" s="55">
        <v>94442</v>
      </c>
      <c r="E50" s="55">
        <v>96575</v>
      </c>
      <c r="F50" s="55">
        <v>88900</v>
      </c>
      <c r="G50" s="55">
        <v>83062</v>
      </c>
      <c r="H50" s="55">
        <v>83487</v>
      </c>
      <c r="I50" s="55">
        <v>82533</v>
      </c>
      <c r="J50" s="55">
        <v>83748</v>
      </c>
      <c r="K50" s="55">
        <v>85254</v>
      </c>
      <c r="L50" s="56">
        <v>94740.38856198237</v>
      </c>
      <c r="M50" s="56">
        <v>87657</v>
      </c>
      <c r="N50" s="56">
        <v>91826</v>
      </c>
    </row>
    <row r="51" spans="1:14" s="9" customFormat="1" ht="12" customHeight="1" x14ac:dyDescent="0.2">
      <c r="B51" s="9" t="s">
        <v>42</v>
      </c>
      <c r="C51" s="55">
        <v>94721</v>
      </c>
      <c r="D51" s="55">
        <v>92372</v>
      </c>
      <c r="E51" s="55">
        <v>95906</v>
      </c>
      <c r="F51" s="55">
        <v>98065</v>
      </c>
      <c r="G51" s="55">
        <v>95899</v>
      </c>
      <c r="H51" s="55">
        <v>97983</v>
      </c>
      <c r="I51" s="55">
        <v>97901</v>
      </c>
      <c r="J51" s="55">
        <v>97616</v>
      </c>
      <c r="K51" s="55">
        <v>105221</v>
      </c>
      <c r="L51" s="56">
        <v>106235.04620974473</v>
      </c>
      <c r="M51" s="56">
        <v>111019</v>
      </c>
      <c r="N51" s="56">
        <v>108217</v>
      </c>
    </row>
    <row r="52" spans="1:14" s="9" customFormat="1" ht="12" customHeight="1" x14ac:dyDescent="0.2">
      <c r="B52" s="9" t="s">
        <v>43</v>
      </c>
      <c r="C52" s="55">
        <v>146251</v>
      </c>
      <c r="D52" s="55">
        <v>158315</v>
      </c>
      <c r="E52" s="55">
        <v>147999</v>
      </c>
      <c r="F52" s="55">
        <v>163121</v>
      </c>
      <c r="G52" s="55">
        <v>169123</v>
      </c>
      <c r="H52" s="55">
        <v>176022</v>
      </c>
      <c r="I52" s="55">
        <v>187553</v>
      </c>
      <c r="J52" s="55">
        <v>182926</v>
      </c>
      <c r="K52" s="55">
        <v>188497</v>
      </c>
      <c r="L52" s="56">
        <v>192881.36884216458</v>
      </c>
      <c r="M52" s="56">
        <v>201081</v>
      </c>
      <c r="N52" s="56">
        <v>206235</v>
      </c>
    </row>
    <row r="53" spans="1:14" s="12" customFormat="1" ht="12" customHeight="1" x14ac:dyDescent="0.2">
      <c r="B53" s="12" t="s">
        <v>4</v>
      </c>
      <c r="C53" s="104">
        <v>337086</v>
      </c>
      <c r="D53" s="104">
        <v>345129</v>
      </c>
      <c r="E53" s="104">
        <v>340480</v>
      </c>
      <c r="F53" s="104">
        <v>350086</v>
      </c>
      <c r="G53" s="104">
        <v>348084</v>
      </c>
      <c r="H53" s="104">
        <v>357492</v>
      </c>
      <c r="I53" s="104">
        <v>367987</v>
      </c>
      <c r="J53" s="104">
        <v>364290</v>
      </c>
      <c r="K53" s="104">
        <v>378972</v>
      </c>
      <c r="L53" s="171">
        <v>393856.80361389171</v>
      </c>
      <c r="M53" s="171">
        <v>399757</v>
      </c>
      <c r="N53" s="171">
        <v>406278</v>
      </c>
    </row>
    <row r="54" spans="1:14" s="9" customFormat="1" ht="4.5" customHeight="1" x14ac:dyDescent="0.2">
      <c r="A54" s="44"/>
      <c r="B54" s="44"/>
      <c r="C54" s="53"/>
      <c r="D54" s="53"/>
      <c r="E54" s="53"/>
      <c r="F54" s="53"/>
      <c r="G54" s="53"/>
      <c r="H54" s="53"/>
      <c r="I54" s="53"/>
      <c r="J54" s="53"/>
      <c r="K54" s="53"/>
      <c r="L54" s="54"/>
      <c r="M54" s="54"/>
      <c r="N54" s="54"/>
    </row>
    <row r="55" spans="1:14" s="9" customFormat="1" ht="9" customHeight="1" x14ac:dyDescent="0.2">
      <c r="G55" s="10"/>
      <c r="H55" s="10"/>
      <c r="I55" s="10"/>
      <c r="J55" s="10"/>
      <c r="K55" s="10"/>
      <c r="L55" s="10"/>
    </row>
    <row r="56" spans="1:14" s="36" customFormat="1" ht="9" customHeight="1" x14ac:dyDescent="0.2">
      <c r="A56" s="35" t="s">
        <v>73</v>
      </c>
      <c r="F56" s="37"/>
      <c r="G56" s="37"/>
    </row>
  </sheetData>
  <phoneticPr fontId="5" type="noConversion"/>
  <hyperlinks>
    <hyperlink ref="P1" location="B!A1" display="Retour au menu" xr:uid="{A38597A2-7A61-4F07-A573-0AD8C678C6E0}"/>
  </hyperlinks>
  <pageMargins left="0.59055118110236227" right="0.59055118110236227" top="0.78740157480314965" bottom="0.78740157480314965" header="0.51181102362204722" footer="0.39370078740157483"/>
  <pageSetup paperSize="9" scale="7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7"/>
  <sheetViews>
    <sheetView showGridLines="0" showWhiteSpace="0" zoomScaleNormal="100" zoomScaleSheetLayoutView="80" workbookViewId="0"/>
  </sheetViews>
  <sheetFormatPr baseColWidth="10" defaultColWidth="9.109375" defaultRowHeight="13.2" x14ac:dyDescent="0.25"/>
  <cols>
    <col min="1" max="2" width="12.109375" style="7" customWidth="1"/>
    <col min="3" max="6" width="16.88671875" style="7" customWidth="1"/>
    <col min="7" max="7" width="12.6640625" style="7" customWidth="1"/>
    <col min="8" max="16384" width="9.109375" style="7"/>
  </cols>
  <sheetData>
    <row r="1" spans="1:7" ht="24" customHeight="1" x14ac:dyDescent="0.4">
      <c r="A1" s="16" t="s">
        <v>51</v>
      </c>
      <c r="F1" s="17" t="s">
        <v>27</v>
      </c>
    </row>
    <row r="2" spans="1:7" ht="4.5" customHeight="1" x14ac:dyDescent="0.3">
      <c r="A2" s="18"/>
    </row>
    <row r="3" spans="1:7" ht="15.6" x14ac:dyDescent="0.3">
      <c r="A3" s="1" t="s">
        <v>53</v>
      </c>
    </row>
    <row r="4" spans="1:7" ht="4.5" customHeight="1" x14ac:dyDescent="0.3">
      <c r="A4" s="1"/>
    </row>
    <row r="5" spans="1:7" x14ac:dyDescent="0.25">
      <c r="B5" s="20" t="s">
        <v>71</v>
      </c>
    </row>
    <row r="6" spans="1:7" ht="4.5" customHeight="1" x14ac:dyDescent="0.25">
      <c r="B6" s="20"/>
    </row>
    <row r="7" spans="1:7" ht="19.5" customHeight="1" x14ac:dyDescent="0.25">
      <c r="A7" s="15" t="s">
        <v>126</v>
      </c>
      <c r="B7" s="33"/>
      <c r="C7" s="33"/>
      <c r="D7" s="33"/>
      <c r="E7" s="33"/>
      <c r="F7" s="33"/>
    </row>
    <row r="8" spans="1:7" ht="4.5" customHeight="1" x14ac:dyDescent="0.25"/>
    <row r="9" spans="1:7" ht="4.5" customHeight="1" x14ac:dyDescent="0.25">
      <c r="A9" s="42"/>
      <c r="B9" s="42"/>
      <c r="C9" s="47"/>
      <c r="D9" s="47"/>
      <c r="E9" s="47"/>
      <c r="F9" s="48"/>
    </row>
    <row r="10" spans="1:7" s="3" customFormat="1" ht="12" customHeight="1" x14ac:dyDescent="0.25">
      <c r="A10" s="5" t="s">
        <v>6</v>
      </c>
      <c r="C10" s="59" t="s">
        <v>37</v>
      </c>
      <c r="D10" s="59" t="s">
        <v>38</v>
      </c>
      <c r="E10" s="59" t="s">
        <v>72</v>
      </c>
      <c r="F10" s="60" t="s">
        <v>4</v>
      </c>
      <c r="G10" s="5"/>
    </row>
    <row r="11" spans="1:7" s="3" customFormat="1" ht="4.5" customHeight="1" x14ac:dyDescent="0.25">
      <c r="A11" s="45"/>
      <c r="B11" s="46"/>
      <c r="C11" s="49"/>
      <c r="D11" s="49"/>
      <c r="E11" s="49"/>
      <c r="F11" s="50"/>
      <c r="G11" s="5"/>
    </row>
    <row r="12" spans="1:7" ht="4.5" customHeight="1" x14ac:dyDescent="0.25">
      <c r="C12" s="51"/>
      <c r="D12" s="51"/>
      <c r="E12" s="51"/>
      <c r="F12" s="52"/>
    </row>
    <row r="13" spans="1:7" s="9" customFormat="1" ht="12" customHeight="1" x14ac:dyDescent="0.25">
      <c r="A13" s="3" t="s">
        <v>2</v>
      </c>
      <c r="B13" s="9" t="s">
        <v>41</v>
      </c>
      <c r="C13" s="55"/>
      <c r="D13" s="55">
        <v>25065.500000000087</v>
      </c>
      <c r="E13" s="55">
        <v>13299.500000000047</v>
      </c>
      <c r="F13" s="56">
        <v>43244.250000000153</v>
      </c>
      <c r="G13" s="10"/>
    </row>
    <row r="14" spans="1:7" s="9" customFormat="1" ht="12" customHeight="1" x14ac:dyDescent="0.2">
      <c r="B14" s="9" t="s">
        <v>42</v>
      </c>
      <c r="C14" s="55">
        <v>8879.5000000000309</v>
      </c>
      <c r="D14" s="55">
        <v>44978.75000000016</v>
      </c>
      <c r="E14" s="55">
        <v>19300</v>
      </c>
      <c r="F14" s="56">
        <v>73158.250000000262</v>
      </c>
      <c r="G14" s="10"/>
    </row>
    <row r="15" spans="1:7" s="9" customFormat="1" ht="12" customHeight="1" x14ac:dyDescent="0.2">
      <c r="B15" s="9" t="s">
        <v>43</v>
      </c>
      <c r="C15" s="55"/>
      <c r="D15" s="55">
        <v>119444.50000000042</v>
      </c>
      <c r="E15" s="55">
        <v>39417.500000000138</v>
      </c>
      <c r="F15" s="56">
        <v>160655.25000000058</v>
      </c>
      <c r="G15" s="10"/>
    </row>
    <row r="16" spans="1:7" s="12" customFormat="1" ht="12" customHeight="1" x14ac:dyDescent="0.2">
      <c r="B16" s="12" t="s">
        <v>4</v>
      </c>
      <c r="C16" s="104">
        <v>15552</v>
      </c>
      <c r="D16" s="104">
        <v>189488.75000000067</v>
      </c>
      <c r="E16" s="104">
        <v>72017.250000000262</v>
      </c>
      <c r="F16" s="171">
        <v>277057.75000000099</v>
      </c>
      <c r="G16" s="186"/>
    </row>
    <row r="17" spans="1:23" s="9" customFormat="1" ht="4.5" customHeight="1" x14ac:dyDescent="0.2">
      <c r="A17" s="44"/>
      <c r="B17" s="44"/>
      <c r="C17" s="57"/>
      <c r="D17" s="57"/>
      <c r="E17" s="57"/>
      <c r="F17" s="58"/>
      <c r="G17" s="10"/>
    </row>
    <row r="18" spans="1:23" s="9" customFormat="1" ht="4.5" customHeight="1" x14ac:dyDescent="0.2">
      <c r="C18" s="55"/>
      <c r="D18" s="55"/>
      <c r="E18" s="55"/>
      <c r="F18" s="56"/>
      <c r="G18" s="10"/>
    </row>
    <row r="19" spans="1:23" s="9" customFormat="1" ht="12" customHeight="1" x14ac:dyDescent="0.25">
      <c r="A19" s="3" t="s">
        <v>3</v>
      </c>
      <c r="B19" s="9" t="s">
        <v>41</v>
      </c>
      <c r="C19" s="55"/>
      <c r="D19" s="55">
        <v>12257</v>
      </c>
      <c r="E19" s="55">
        <v>11420</v>
      </c>
      <c r="F19" s="56">
        <v>26216.500000000095</v>
      </c>
      <c r="G19" s="10"/>
    </row>
    <row r="20" spans="1:23" s="9" customFormat="1" ht="12" customHeight="1" x14ac:dyDescent="0.2">
      <c r="B20" s="9" t="s">
        <v>42</v>
      </c>
      <c r="C20" s="55">
        <v>5360</v>
      </c>
      <c r="D20" s="55">
        <v>32201</v>
      </c>
      <c r="E20" s="55">
        <v>11017.25000000004</v>
      </c>
      <c r="F20" s="56">
        <v>48578.500000000175</v>
      </c>
      <c r="G20" s="10"/>
    </row>
    <row r="21" spans="1:23" s="9" customFormat="1" ht="12" customHeight="1" x14ac:dyDescent="0.2">
      <c r="B21" s="9" t="s">
        <v>43</v>
      </c>
      <c r="C21" s="55"/>
      <c r="D21" s="55">
        <v>116229.25000000041</v>
      </c>
      <c r="E21" s="55">
        <v>32587.500000000116</v>
      </c>
      <c r="F21" s="56">
        <v>153573.25000000055</v>
      </c>
      <c r="G21" s="10"/>
    </row>
    <row r="22" spans="1:23" s="12" customFormat="1" ht="12" customHeight="1" x14ac:dyDescent="0.2">
      <c r="B22" s="12" t="s">
        <v>4</v>
      </c>
      <c r="C22" s="104">
        <v>12655.750000000045</v>
      </c>
      <c r="D22" s="104">
        <v>160687.50000000058</v>
      </c>
      <c r="E22" s="104">
        <v>55025</v>
      </c>
      <c r="F22" s="171">
        <v>228368.25000000081</v>
      </c>
      <c r="G22" s="186"/>
    </row>
    <row r="23" spans="1:23" s="9" customFormat="1" ht="4.5" customHeight="1" x14ac:dyDescent="0.2">
      <c r="A23" s="43"/>
      <c r="B23" s="44"/>
      <c r="C23" s="57"/>
      <c r="D23" s="57"/>
      <c r="E23" s="57"/>
      <c r="F23" s="58"/>
      <c r="G23" s="10"/>
    </row>
    <row r="24" spans="1:23" s="9" customFormat="1" ht="4.5" customHeight="1" x14ac:dyDescent="0.2">
      <c r="C24" s="55"/>
      <c r="D24" s="55"/>
      <c r="E24" s="55"/>
      <c r="F24" s="56"/>
      <c r="G24" s="10"/>
      <c r="W24" s="184"/>
    </row>
    <row r="25" spans="1:23" s="9" customFormat="1" ht="12" customHeight="1" x14ac:dyDescent="0.25">
      <c r="A25" s="3" t="s">
        <v>4</v>
      </c>
      <c r="B25" s="9" t="s">
        <v>41</v>
      </c>
      <c r="C25" s="55">
        <f>SUM(C13,C19)</f>
        <v>0</v>
      </c>
      <c r="D25" s="55">
        <f t="shared" ref="D25:E25" si="0">SUM(D13,D19)</f>
        <v>37322.500000000087</v>
      </c>
      <c r="E25" s="55">
        <f t="shared" si="0"/>
        <v>24719.500000000047</v>
      </c>
      <c r="F25" s="56">
        <f t="shared" ref="F25" si="1">SUM(F13,F19)</f>
        <v>69460.750000000247</v>
      </c>
      <c r="G25" s="10"/>
    </row>
    <row r="26" spans="1:23" s="9" customFormat="1" ht="12" customHeight="1" x14ac:dyDescent="0.2">
      <c r="B26" s="9" t="s">
        <v>42</v>
      </c>
      <c r="C26" s="55">
        <f t="shared" ref="C26:E26" si="2">SUM(C14,C20)</f>
        <v>14239.500000000031</v>
      </c>
      <c r="D26" s="55">
        <f t="shared" si="2"/>
        <v>77179.75000000016</v>
      </c>
      <c r="E26" s="55">
        <f t="shared" si="2"/>
        <v>30317.25000000004</v>
      </c>
      <c r="F26" s="56">
        <f t="shared" ref="F26" si="3">SUM(F14,F20)</f>
        <v>121736.75000000044</v>
      </c>
      <c r="G26" s="10"/>
    </row>
    <row r="27" spans="1:23" s="9" customFormat="1" ht="12" customHeight="1" x14ac:dyDescent="0.2">
      <c r="B27" s="9" t="s">
        <v>43</v>
      </c>
      <c r="C27" s="55">
        <f t="shared" ref="C27:E27" si="4">SUM(C15,C21)</f>
        <v>0</v>
      </c>
      <c r="D27" s="55">
        <f t="shared" si="4"/>
        <v>235673.75000000081</v>
      </c>
      <c r="E27" s="55">
        <f t="shared" si="4"/>
        <v>72005.000000000262</v>
      </c>
      <c r="F27" s="56">
        <f t="shared" ref="F27:F28" si="5">SUM(F15,F21)</f>
        <v>314228.50000000116</v>
      </c>
      <c r="G27" s="10"/>
    </row>
    <row r="28" spans="1:23" s="12" customFormat="1" ht="12" customHeight="1" x14ac:dyDescent="0.2">
      <c r="B28" s="12" t="s">
        <v>4</v>
      </c>
      <c r="C28" s="104">
        <f>SUM(C16,C22)</f>
        <v>28207.750000000044</v>
      </c>
      <c r="D28" s="104">
        <f t="shared" ref="D28:E28" si="6">SUM(D16,D22)</f>
        <v>350176.25000000128</v>
      </c>
      <c r="E28" s="104">
        <f t="shared" si="6"/>
        <v>127042.25000000026</v>
      </c>
      <c r="F28" s="171">
        <f t="shared" si="5"/>
        <v>505426.0000000018</v>
      </c>
      <c r="G28" s="186"/>
    </row>
    <row r="29" spans="1:23" s="9" customFormat="1" ht="4.5" customHeight="1" x14ac:dyDescent="0.2">
      <c r="A29" s="44"/>
      <c r="B29" s="44"/>
      <c r="C29" s="53"/>
      <c r="D29" s="53"/>
      <c r="E29" s="53"/>
      <c r="F29" s="54"/>
      <c r="G29" s="10"/>
    </row>
    <row r="30" spans="1:23" s="9" customFormat="1" ht="9" customHeight="1" x14ac:dyDescent="0.2">
      <c r="E30" s="10"/>
      <c r="F30" s="10"/>
      <c r="G30" s="10"/>
    </row>
    <row r="31" spans="1:23" s="36" customFormat="1" ht="9" customHeight="1" x14ac:dyDescent="0.2">
      <c r="A31" s="35" t="s">
        <v>74</v>
      </c>
      <c r="D31" s="37"/>
      <c r="F31" s="37"/>
      <c r="G31" s="37"/>
    </row>
    <row r="32" spans="1:23" x14ac:dyDescent="0.25">
      <c r="D32" s="25"/>
      <c r="E32" s="25"/>
      <c r="F32" s="25"/>
      <c r="G32" s="25"/>
    </row>
    <row r="37" spans="6:7" x14ac:dyDescent="0.25">
      <c r="F37" s="175"/>
      <c r="G37" s="175"/>
    </row>
  </sheetData>
  <phoneticPr fontId="5" type="noConversion"/>
  <hyperlinks>
    <hyperlink ref="F1" location="B!A1" display="Retour au menu" xr:uid="{00000000-0004-0000-06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7"/>
  <sheetViews>
    <sheetView showGridLines="0" zoomScaleNormal="100" zoomScaleSheetLayoutView="80" workbookViewId="0"/>
  </sheetViews>
  <sheetFormatPr baseColWidth="10" defaultColWidth="11.44140625" defaultRowHeight="13.2" x14ac:dyDescent="0.25"/>
  <cols>
    <col min="1" max="2" width="19.6640625" style="7" customWidth="1"/>
    <col min="3" max="10" width="10.33203125" style="7" customWidth="1"/>
    <col min="11" max="16384" width="11.44140625" style="7"/>
  </cols>
  <sheetData>
    <row r="1" spans="1:11" ht="24" customHeight="1" x14ac:dyDescent="0.4">
      <c r="A1" s="16" t="s">
        <v>51</v>
      </c>
      <c r="J1" s="17" t="s">
        <v>27</v>
      </c>
    </row>
    <row r="2" spans="1:11" ht="4.5" customHeight="1" x14ac:dyDescent="0.3">
      <c r="A2" s="18"/>
    </row>
    <row r="3" spans="1:11" ht="15.6" x14ac:dyDescent="0.3">
      <c r="A3" s="1" t="s">
        <v>53</v>
      </c>
    </row>
    <row r="4" spans="1:11" ht="4.5" customHeight="1" x14ac:dyDescent="0.3">
      <c r="A4" s="1"/>
    </row>
    <row r="5" spans="1:11" x14ac:dyDescent="0.25">
      <c r="B5" s="20" t="s">
        <v>70</v>
      </c>
    </row>
    <row r="6" spans="1:11" ht="4.5" customHeight="1" x14ac:dyDescent="0.25">
      <c r="B6" s="20"/>
    </row>
    <row r="7" spans="1:11" ht="19.5" customHeight="1" x14ac:dyDescent="0.25">
      <c r="A7" s="15" t="s">
        <v>127</v>
      </c>
      <c r="B7" s="33"/>
      <c r="C7" s="33"/>
      <c r="D7" s="33"/>
      <c r="E7" s="33"/>
      <c r="F7" s="33"/>
      <c r="G7" s="33"/>
      <c r="H7" s="33"/>
      <c r="I7" s="33"/>
      <c r="J7" s="33"/>
    </row>
    <row r="8" spans="1:11" ht="4.5" customHeight="1" x14ac:dyDescent="0.25">
      <c r="A8" s="26"/>
      <c r="C8" s="25"/>
      <c r="D8" s="25"/>
      <c r="E8" s="25"/>
      <c r="F8" s="25"/>
    </row>
    <row r="9" spans="1:11" ht="4.5" customHeight="1" x14ac:dyDescent="0.25">
      <c r="A9" s="197"/>
      <c r="B9" s="198"/>
      <c r="C9" s="62"/>
      <c r="D9" s="63"/>
      <c r="E9" s="63"/>
      <c r="F9" s="47"/>
      <c r="G9" s="63"/>
      <c r="H9" s="63"/>
      <c r="I9" s="47"/>
      <c r="J9" s="48"/>
    </row>
    <row r="10" spans="1:11" s="2" customFormat="1" ht="24" customHeight="1" x14ac:dyDescent="0.2">
      <c r="A10" s="199"/>
      <c r="B10" s="200"/>
      <c r="C10" s="81" t="s">
        <v>28</v>
      </c>
      <c r="D10" s="81" t="s">
        <v>29</v>
      </c>
      <c r="E10" s="81" t="s">
        <v>30</v>
      </c>
      <c r="F10" s="82" t="s">
        <v>4</v>
      </c>
      <c r="G10" s="81" t="s">
        <v>28</v>
      </c>
      <c r="H10" s="81" t="s">
        <v>29</v>
      </c>
      <c r="I10" s="81" t="s">
        <v>30</v>
      </c>
      <c r="J10" s="101" t="s">
        <v>4</v>
      </c>
    </row>
    <row r="11" spans="1:11" s="2" customFormat="1" ht="4.5" customHeight="1" x14ac:dyDescent="0.2">
      <c r="A11" s="199"/>
      <c r="B11" s="200"/>
      <c r="C11" s="65"/>
      <c r="D11" s="65"/>
      <c r="E11" s="65"/>
      <c r="F11" s="66"/>
      <c r="G11" s="65"/>
      <c r="H11" s="65"/>
      <c r="I11" s="65"/>
      <c r="J11" s="67"/>
    </row>
    <row r="12" spans="1:11" s="137" customFormat="1" ht="4.5" customHeight="1" x14ac:dyDescent="0.2">
      <c r="A12" s="199"/>
      <c r="B12" s="200"/>
      <c r="C12" s="142"/>
      <c r="D12" s="143"/>
      <c r="E12" s="143"/>
      <c r="F12" s="144"/>
      <c r="G12" s="203" t="s">
        <v>67</v>
      </c>
      <c r="H12" s="204"/>
      <c r="I12" s="204"/>
      <c r="J12" s="204"/>
    </row>
    <row r="13" spans="1:11" s="137" customFormat="1" ht="12.75" customHeight="1" x14ac:dyDescent="0.2">
      <c r="A13" s="199"/>
      <c r="B13" s="200"/>
      <c r="C13" s="194" t="s">
        <v>62</v>
      </c>
      <c r="D13" s="195"/>
      <c r="E13" s="195"/>
      <c r="F13" s="196"/>
      <c r="G13" s="194"/>
      <c r="H13" s="195"/>
      <c r="I13" s="195"/>
      <c r="J13" s="195"/>
      <c r="K13" s="2"/>
    </row>
    <row r="14" spans="1:11" s="137" customFormat="1" ht="4.5" customHeight="1" x14ac:dyDescent="0.2">
      <c r="A14" s="201"/>
      <c r="B14" s="202"/>
      <c r="C14" s="138"/>
      <c r="D14" s="146"/>
      <c r="E14" s="146"/>
      <c r="F14" s="140"/>
      <c r="G14" s="205"/>
      <c r="H14" s="206"/>
      <c r="I14" s="206"/>
      <c r="J14" s="206"/>
      <c r="K14" s="2"/>
    </row>
    <row r="15" spans="1:11" ht="4.5" customHeight="1" x14ac:dyDescent="0.25">
      <c r="C15" s="68"/>
      <c r="D15" s="68"/>
      <c r="E15" s="69"/>
      <c r="F15" s="70"/>
      <c r="G15" s="68"/>
      <c r="H15" s="68"/>
      <c r="I15" s="69"/>
      <c r="J15" s="52"/>
    </row>
    <row r="16" spans="1:11" s="9" customFormat="1" ht="12" customHeight="1" x14ac:dyDescent="0.2">
      <c r="A16" s="27" t="s">
        <v>91</v>
      </c>
      <c r="C16" s="55"/>
      <c r="D16" s="55">
        <v>147.45248621509481</v>
      </c>
      <c r="E16" s="55">
        <v>554.35799320727654</v>
      </c>
      <c r="F16" s="55">
        <f t="shared" ref="F16:F37" si="0">SUM(C16:E16)</f>
        <v>701.81047942237137</v>
      </c>
      <c r="G16" s="71">
        <f>C16/$F16*100</f>
        <v>0</v>
      </c>
      <c r="H16" s="71">
        <f t="shared" ref="H16:J16" si="1">D16/$F16*100</f>
        <v>21.010299865635567</v>
      </c>
      <c r="I16" s="71">
        <f t="shared" si="1"/>
        <v>78.989700134364426</v>
      </c>
      <c r="J16" s="172">
        <f t="shared" si="1"/>
        <v>100</v>
      </c>
      <c r="K16" s="157"/>
    </row>
    <row r="17" spans="1:11" s="9" customFormat="1" ht="12" customHeight="1" x14ac:dyDescent="0.2">
      <c r="A17" s="27" t="s">
        <v>76</v>
      </c>
      <c r="C17" s="55"/>
      <c r="D17" s="55"/>
      <c r="E17" s="55"/>
      <c r="F17" s="55"/>
      <c r="G17" s="71"/>
      <c r="H17" s="71"/>
      <c r="I17" s="71"/>
      <c r="J17" s="172"/>
      <c r="K17" s="157"/>
    </row>
    <row r="18" spans="1:11" s="9" customFormat="1" ht="12" customHeight="1" x14ac:dyDescent="0.2">
      <c r="A18" s="27" t="s">
        <v>92</v>
      </c>
      <c r="C18" s="55">
        <v>3197.6231440426591</v>
      </c>
      <c r="D18" s="55">
        <v>4195.9148825210905</v>
      </c>
      <c r="E18" s="55">
        <v>12631.609103480605</v>
      </c>
      <c r="F18" s="55">
        <f t="shared" si="0"/>
        <v>20025.147130044355</v>
      </c>
      <c r="G18" s="71">
        <f t="shared" ref="G18:G37" si="2">C18/$F18*100</f>
        <v>15.9680382035504</v>
      </c>
      <c r="H18" s="71">
        <f t="shared" ref="H18:H37" si="3">D18/$F18*100</f>
        <v>20.953228734214033</v>
      </c>
      <c r="I18" s="71">
        <f t="shared" ref="I18:I37" si="4">E18/$F18*100</f>
        <v>63.078733062235557</v>
      </c>
      <c r="J18" s="172">
        <f t="shared" ref="J18:J37" si="5">F18/$F18*100</f>
        <v>100</v>
      </c>
      <c r="K18" s="157"/>
    </row>
    <row r="19" spans="1:11" s="9" customFormat="1" ht="12" customHeight="1" x14ac:dyDescent="0.2">
      <c r="A19" s="27" t="s">
        <v>77</v>
      </c>
      <c r="C19" s="55">
        <v>92.459791737776698</v>
      </c>
      <c r="D19" s="55">
        <v>604.69857028084698</v>
      </c>
      <c r="E19" s="55">
        <v>1798.9938901744219</v>
      </c>
      <c r="F19" s="55">
        <f t="shared" si="0"/>
        <v>2496.1522521930456</v>
      </c>
      <c r="G19" s="71">
        <f t="shared" si="2"/>
        <v>3.704092635236663</v>
      </c>
      <c r="H19" s="71">
        <f t="shared" si="3"/>
        <v>24.225227838148765</v>
      </c>
      <c r="I19" s="71">
        <f t="shared" si="4"/>
        <v>72.070679526614583</v>
      </c>
      <c r="J19" s="172">
        <f t="shared" si="5"/>
        <v>100</v>
      </c>
      <c r="K19" s="157"/>
    </row>
    <row r="20" spans="1:11" s="9" customFormat="1" ht="12" customHeight="1" x14ac:dyDescent="0.2">
      <c r="A20" s="27" t="s">
        <v>78</v>
      </c>
      <c r="C20" s="55">
        <v>1150.396720492241</v>
      </c>
      <c r="D20" s="55">
        <v>750.65794556083461</v>
      </c>
      <c r="E20" s="55">
        <v>382.728625546594</v>
      </c>
      <c r="F20" s="55">
        <f t="shared" si="0"/>
        <v>2283.7832915996696</v>
      </c>
      <c r="G20" s="71">
        <f t="shared" ref="G20:G30" si="6">C20/$F20*100</f>
        <v>50.372411634838123</v>
      </c>
      <c r="H20" s="71">
        <f t="shared" ref="H20:H30" si="7">D20/$F20*100</f>
        <v>32.869053220677444</v>
      </c>
      <c r="I20" s="71">
        <f t="shared" ref="I20:I30" si="8">E20/$F20*100</f>
        <v>16.758535144484433</v>
      </c>
      <c r="J20" s="172">
        <f t="shared" ref="J20:J30" si="9">F20/$F20*100</f>
        <v>100</v>
      </c>
      <c r="K20" s="157"/>
    </row>
    <row r="21" spans="1:11" s="9" customFormat="1" ht="12" customHeight="1" x14ac:dyDescent="0.2">
      <c r="A21" s="27" t="s">
        <v>80</v>
      </c>
      <c r="C21" s="55">
        <v>9526.363670514078</v>
      </c>
      <c r="D21" s="55">
        <v>13330.058969585982</v>
      </c>
      <c r="E21" s="55">
        <v>6501.9199090748762</v>
      </c>
      <c r="F21" s="55">
        <f t="shared" si="0"/>
        <v>29358.342549174937</v>
      </c>
      <c r="G21" s="71">
        <f t="shared" si="6"/>
        <v>32.448574556133444</v>
      </c>
      <c r="H21" s="71">
        <f t="shared" si="7"/>
        <v>45.404671422639964</v>
      </c>
      <c r="I21" s="71">
        <f t="shared" si="8"/>
        <v>22.146754021226585</v>
      </c>
      <c r="J21" s="172">
        <f t="shared" si="9"/>
        <v>100</v>
      </c>
      <c r="K21" s="157"/>
    </row>
    <row r="22" spans="1:11" s="9" customFormat="1" ht="12" customHeight="1" x14ac:dyDescent="0.2">
      <c r="A22" s="27" t="s">
        <v>93</v>
      </c>
      <c r="C22" s="55">
        <v>11088.350255761959</v>
      </c>
      <c r="D22" s="55">
        <v>20785.988433826231</v>
      </c>
      <c r="E22" s="55">
        <v>22920.266005465608</v>
      </c>
      <c r="F22" s="55">
        <f t="shared" si="0"/>
        <v>54794.6046950538</v>
      </c>
      <c r="G22" s="71">
        <f t="shared" si="6"/>
        <v>20.236208140329705</v>
      </c>
      <c r="H22" s="71">
        <f t="shared" si="7"/>
        <v>37.934370636499068</v>
      </c>
      <c r="I22" s="71">
        <f t="shared" si="8"/>
        <v>41.829421223171224</v>
      </c>
      <c r="J22" s="172">
        <f t="shared" si="9"/>
        <v>100</v>
      </c>
      <c r="K22" s="157"/>
    </row>
    <row r="23" spans="1:11" s="9" customFormat="1" ht="12" customHeight="1" x14ac:dyDescent="0.2">
      <c r="A23" s="27" t="s">
        <v>81</v>
      </c>
      <c r="C23" s="55">
        <v>5395.8776530961077</v>
      </c>
      <c r="D23" s="55">
        <v>12862.513449310311</v>
      </c>
      <c r="E23" s="55">
        <v>10912.046403680619</v>
      </c>
      <c r="F23" s="55">
        <f t="shared" si="0"/>
        <v>29170.437506087037</v>
      </c>
      <c r="G23" s="71">
        <f t="shared" si="6"/>
        <v>18.497760453439007</v>
      </c>
      <c r="H23" s="71">
        <f t="shared" si="7"/>
        <v>44.094345333786208</v>
      </c>
      <c r="I23" s="71">
        <f t="shared" si="8"/>
        <v>37.407894212774792</v>
      </c>
      <c r="J23" s="172">
        <f t="shared" si="9"/>
        <v>100</v>
      </c>
      <c r="K23" s="157"/>
    </row>
    <row r="24" spans="1:11" s="9" customFormat="1" ht="12" customHeight="1" x14ac:dyDescent="0.2">
      <c r="A24" s="27" t="s">
        <v>82</v>
      </c>
      <c r="C24" s="55">
        <v>7054.2339022296437</v>
      </c>
      <c r="D24" s="55">
        <v>8991.6445271978173</v>
      </c>
      <c r="E24" s="55">
        <v>9149.3735382642244</v>
      </c>
      <c r="F24" s="55">
        <f t="shared" si="0"/>
        <v>25195.251967691685</v>
      </c>
      <c r="G24" s="71">
        <f t="shared" si="6"/>
        <v>27.998266940435489</v>
      </c>
      <c r="H24" s="71">
        <f t="shared" si="7"/>
        <v>35.68785316665204</v>
      </c>
      <c r="I24" s="71">
        <f t="shared" si="8"/>
        <v>36.313879892912468</v>
      </c>
      <c r="J24" s="172">
        <f t="shared" si="9"/>
        <v>100</v>
      </c>
      <c r="K24" s="157"/>
    </row>
    <row r="25" spans="1:11" s="9" customFormat="1" ht="12" customHeight="1" x14ac:dyDescent="0.2">
      <c r="A25" s="27" t="s">
        <v>83</v>
      </c>
      <c r="C25" s="55">
        <v>1048.47655908724</v>
      </c>
      <c r="D25" s="55">
        <v>3641.7693360543321</v>
      </c>
      <c r="E25" s="55">
        <v>24023.586685872706</v>
      </c>
      <c r="F25" s="55">
        <f t="shared" si="0"/>
        <v>28713.832581014278</v>
      </c>
      <c r="G25" s="71">
        <f t="shared" si="6"/>
        <v>3.6514685252448595</v>
      </c>
      <c r="H25" s="71">
        <f t="shared" si="7"/>
        <v>12.682978929334174</v>
      </c>
      <c r="I25" s="71">
        <f t="shared" si="8"/>
        <v>83.665552545420965</v>
      </c>
      <c r="J25" s="172">
        <f t="shared" si="9"/>
        <v>100</v>
      </c>
      <c r="K25" s="157"/>
    </row>
    <row r="26" spans="1:11" s="9" customFormat="1" ht="12" customHeight="1" x14ac:dyDescent="0.2">
      <c r="A26" s="27" t="s">
        <v>84</v>
      </c>
      <c r="C26" s="55">
        <v>521.70240412120199</v>
      </c>
      <c r="D26" s="55">
        <v>2645.8471421559029</v>
      </c>
      <c r="E26" s="55">
        <v>13496.230088528757</v>
      </c>
      <c r="F26" s="55">
        <f t="shared" si="0"/>
        <v>16663.779634805862</v>
      </c>
      <c r="G26" s="71">
        <f t="shared" si="6"/>
        <v>3.130756740394689</v>
      </c>
      <c r="H26" s="71">
        <f t="shared" si="7"/>
        <v>15.877833241562353</v>
      </c>
      <c r="I26" s="71">
        <f t="shared" si="8"/>
        <v>80.991410018042956</v>
      </c>
      <c r="J26" s="172">
        <f t="shared" si="9"/>
        <v>100</v>
      </c>
      <c r="K26" s="157"/>
    </row>
    <row r="27" spans="1:11" s="9" customFormat="1" ht="12" customHeight="1" x14ac:dyDescent="0.2">
      <c r="A27" s="27" t="s">
        <v>79</v>
      </c>
      <c r="C27" s="55">
        <v>517.47100074377602</v>
      </c>
      <c r="D27" s="55">
        <v>500.81304099860301</v>
      </c>
      <c r="E27" s="55">
        <v>1971.85069556959</v>
      </c>
      <c r="F27" s="55">
        <f t="shared" si="0"/>
        <v>2990.1347373119688</v>
      </c>
      <c r="G27" s="71">
        <f t="shared" si="6"/>
        <v>17.305942581335486</v>
      </c>
      <c r="H27" s="71">
        <f t="shared" si="7"/>
        <v>16.748845286109656</v>
      </c>
      <c r="I27" s="71">
        <f t="shared" si="8"/>
        <v>65.945212132554872</v>
      </c>
      <c r="J27" s="172">
        <f t="shared" si="9"/>
        <v>100</v>
      </c>
      <c r="K27" s="157"/>
    </row>
    <row r="28" spans="1:11" s="9" customFormat="1" ht="12" customHeight="1" x14ac:dyDescent="0.2">
      <c r="A28" s="27" t="s">
        <v>85</v>
      </c>
      <c r="C28" s="55">
        <v>393.40694036016799</v>
      </c>
      <c r="D28" s="55">
        <v>2610.7879522492885</v>
      </c>
      <c r="E28" s="55">
        <v>48247.179777388774</v>
      </c>
      <c r="F28" s="55">
        <f t="shared" si="0"/>
        <v>51251.374669998229</v>
      </c>
      <c r="G28" s="71">
        <f t="shared" si="6"/>
        <v>0.76760270898735994</v>
      </c>
      <c r="H28" s="71">
        <f t="shared" si="7"/>
        <v>5.0940837568940447</v>
      </c>
      <c r="I28" s="71">
        <f t="shared" si="8"/>
        <v>94.138313534118595</v>
      </c>
      <c r="J28" s="172">
        <f t="shared" si="9"/>
        <v>100</v>
      </c>
      <c r="K28" s="157"/>
    </row>
    <row r="29" spans="1:11" s="9" customFormat="1" ht="12" customHeight="1" x14ac:dyDescent="0.2">
      <c r="A29" s="27" t="s">
        <v>86</v>
      </c>
      <c r="C29" s="55">
        <v>12964.65455481806</v>
      </c>
      <c r="D29" s="55">
        <v>14526.110401167</v>
      </c>
      <c r="E29" s="55">
        <v>13479.655295428729</v>
      </c>
      <c r="F29" s="55">
        <f t="shared" si="0"/>
        <v>40970.420251413787</v>
      </c>
      <c r="G29" s="71">
        <f t="shared" si="6"/>
        <v>31.643938420110988</v>
      </c>
      <c r="H29" s="71">
        <f t="shared" si="7"/>
        <v>35.455116916126187</v>
      </c>
      <c r="I29" s="71">
        <f t="shared" si="8"/>
        <v>32.900944663762829</v>
      </c>
      <c r="J29" s="172">
        <f t="shared" si="9"/>
        <v>100</v>
      </c>
      <c r="K29" s="157"/>
    </row>
    <row r="30" spans="1:11" s="9" customFormat="1" ht="12" customHeight="1" x14ac:dyDescent="0.2">
      <c r="A30" s="27" t="s">
        <v>94</v>
      </c>
      <c r="C30" s="55">
        <v>4565.8686815451847</v>
      </c>
      <c r="D30" s="55">
        <v>8906.5715083339928</v>
      </c>
      <c r="E30" s="55">
        <v>23742.779573095711</v>
      </c>
      <c r="F30" s="55">
        <f t="shared" si="0"/>
        <v>37215.219762974884</v>
      </c>
      <c r="G30" s="71">
        <f t="shared" si="6"/>
        <v>12.268820957192707</v>
      </c>
      <c r="H30" s="71">
        <f t="shared" si="7"/>
        <v>23.932604899447799</v>
      </c>
      <c r="I30" s="71">
        <f t="shared" si="8"/>
        <v>63.798574143359509</v>
      </c>
      <c r="J30" s="172">
        <f t="shared" si="9"/>
        <v>100</v>
      </c>
      <c r="K30" s="157"/>
    </row>
    <row r="31" spans="1:11" s="9" customFormat="1" ht="12" customHeight="1" x14ac:dyDescent="0.2">
      <c r="A31" s="27" t="s">
        <v>87</v>
      </c>
      <c r="C31" s="55">
        <v>3647.8782416412978</v>
      </c>
      <c r="D31" s="55">
        <v>6837.4596614994962</v>
      </c>
      <c r="E31" s="55">
        <v>30459.111746919658</v>
      </c>
      <c r="F31" s="55">
        <f t="shared" si="0"/>
        <v>40944.449650060451</v>
      </c>
      <c r="G31" s="71">
        <f t="shared" si="2"/>
        <v>8.9093351426593479</v>
      </c>
      <c r="H31" s="71">
        <f t="shared" si="3"/>
        <v>16.699356615944648</v>
      </c>
      <c r="I31" s="71">
        <f t="shared" si="4"/>
        <v>74.391308241396004</v>
      </c>
      <c r="J31" s="172">
        <f t="shared" si="5"/>
        <v>100</v>
      </c>
      <c r="K31" s="157"/>
    </row>
    <row r="32" spans="1:11" s="9" customFormat="1" ht="12" customHeight="1" x14ac:dyDescent="0.2">
      <c r="A32" s="27" t="s">
        <v>88</v>
      </c>
      <c r="C32" s="55">
        <v>5587.9263314961026</v>
      </c>
      <c r="D32" s="55">
        <v>13378.186995324115</v>
      </c>
      <c r="E32" s="55">
        <v>34809.320641732178</v>
      </c>
      <c r="F32" s="55">
        <f t="shared" si="0"/>
        <v>53775.433968552396</v>
      </c>
      <c r="G32" s="71">
        <f t="shared" si="2"/>
        <v>10.391224987164016</v>
      </c>
      <c r="H32" s="71">
        <f t="shared" si="3"/>
        <v>24.877878257844671</v>
      </c>
      <c r="I32" s="71">
        <f t="shared" si="4"/>
        <v>64.730896754991306</v>
      </c>
      <c r="J32" s="172">
        <f t="shared" si="5"/>
        <v>100</v>
      </c>
      <c r="K32" s="157"/>
    </row>
    <row r="33" spans="1:11" s="9" customFormat="1" ht="12" customHeight="1" x14ac:dyDescent="0.2">
      <c r="A33" s="27" t="s">
        <v>89</v>
      </c>
      <c r="C33" s="55">
        <v>909.06425748008201</v>
      </c>
      <c r="D33" s="55">
        <v>3276.1846348184545</v>
      </c>
      <c r="E33" s="55">
        <v>7930.4221960766363</v>
      </c>
      <c r="F33" s="55">
        <f t="shared" si="0"/>
        <v>12115.671088375173</v>
      </c>
      <c r="G33" s="71">
        <f t="shared" si="2"/>
        <v>7.5032101057308926</v>
      </c>
      <c r="H33" s="71">
        <f t="shared" si="3"/>
        <v>27.040884577676515</v>
      </c>
      <c r="I33" s="71">
        <f t="shared" si="4"/>
        <v>65.455905316592592</v>
      </c>
      <c r="J33" s="172">
        <f t="shared" si="5"/>
        <v>100</v>
      </c>
      <c r="K33" s="157"/>
    </row>
    <row r="34" spans="1:11" s="9" customFormat="1" ht="12" customHeight="1" x14ac:dyDescent="0.2">
      <c r="A34" s="27" t="s">
        <v>90</v>
      </c>
      <c r="C34" s="55">
        <v>1781.7295629921036</v>
      </c>
      <c r="D34" s="55">
        <v>2831.1795077602419</v>
      </c>
      <c r="E34" s="55">
        <v>13777.766150319281</v>
      </c>
      <c r="F34" s="55">
        <f t="shared" si="0"/>
        <v>18390.675221071626</v>
      </c>
      <c r="G34" s="71">
        <f t="shared" si="2"/>
        <v>9.6882226540036847</v>
      </c>
      <c r="H34" s="71">
        <f t="shared" si="3"/>
        <v>15.394646872542991</v>
      </c>
      <c r="I34" s="71">
        <f t="shared" si="4"/>
        <v>74.917130473453327</v>
      </c>
      <c r="J34" s="172">
        <f t="shared" si="5"/>
        <v>100</v>
      </c>
      <c r="K34" s="157"/>
    </row>
    <row r="35" spans="1:11" s="9" customFormat="1" ht="12" customHeight="1" x14ac:dyDescent="0.2">
      <c r="A35" s="27" t="s">
        <v>95</v>
      </c>
      <c r="C35" s="55">
        <v>574.13115117425104</v>
      </c>
      <c r="D35" s="55">
        <v>592.97953008479703</v>
      </c>
      <c r="E35" s="55"/>
      <c r="F35" s="55">
        <f t="shared" si="0"/>
        <v>1167.1106812590481</v>
      </c>
      <c r="G35" s="71">
        <f t="shared" si="2"/>
        <v>49.192519646456631</v>
      </c>
      <c r="H35" s="71">
        <f t="shared" si="3"/>
        <v>50.807480353543369</v>
      </c>
      <c r="I35" s="71">
        <f t="shared" si="4"/>
        <v>0</v>
      </c>
      <c r="J35" s="172">
        <f t="shared" si="5"/>
        <v>100</v>
      </c>
      <c r="K35" s="157"/>
    </row>
    <row r="36" spans="1:11" s="9" customFormat="1" ht="12" customHeight="1" x14ac:dyDescent="0.2">
      <c r="A36" s="27" t="s">
        <v>96</v>
      </c>
      <c r="C36" s="55">
        <v>221.58770408623201</v>
      </c>
      <c r="D36" s="55">
        <v>2188.8049828708899</v>
      </c>
      <c r="E36" s="55">
        <v>43458.031692554934</v>
      </c>
      <c r="F36" s="55">
        <f t="shared" si="0"/>
        <v>45868.424379512056</v>
      </c>
      <c r="G36" s="71">
        <f t="shared" si="2"/>
        <v>0.48309421368571814</v>
      </c>
      <c r="H36" s="71">
        <f t="shared" si="3"/>
        <v>4.7719210164292418</v>
      </c>
      <c r="I36" s="71">
        <f t="shared" si="4"/>
        <v>94.744984769885036</v>
      </c>
      <c r="J36" s="172">
        <f t="shared" si="5"/>
        <v>100</v>
      </c>
      <c r="K36" s="157"/>
    </row>
    <row r="37" spans="1:11" s="12" customFormat="1" ht="12" customHeight="1" x14ac:dyDescent="0.2">
      <c r="A37" s="103" t="s">
        <v>4</v>
      </c>
      <c r="C37" s="104">
        <f>SUM(C16:C36)</f>
        <v>70239.202527420159</v>
      </c>
      <c r="D37" s="104">
        <f>SUM(D16:D36)</f>
        <v>123605.6239578153</v>
      </c>
      <c r="E37" s="104">
        <f>SUM(E16:E36)</f>
        <v>320247.23001238122</v>
      </c>
      <c r="F37" s="104">
        <f t="shared" si="0"/>
        <v>514092.05649761669</v>
      </c>
      <c r="G37" s="105">
        <f t="shared" si="2"/>
        <v>13.662767521821412</v>
      </c>
      <c r="H37" s="105">
        <f t="shared" si="3"/>
        <v>24.043480617053326</v>
      </c>
      <c r="I37" s="105">
        <f t="shared" si="4"/>
        <v>62.293751861125259</v>
      </c>
      <c r="J37" s="173">
        <f t="shared" si="5"/>
        <v>100</v>
      </c>
      <c r="K37" s="158"/>
    </row>
    <row r="38" spans="1:11" s="9" customFormat="1" ht="4.5" customHeight="1" x14ac:dyDescent="0.2">
      <c r="A38" s="72"/>
      <c r="B38" s="44"/>
      <c r="C38" s="53"/>
      <c r="D38" s="53"/>
      <c r="E38" s="53"/>
      <c r="F38" s="53"/>
      <c r="G38" s="73"/>
      <c r="H38" s="73"/>
      <c r="I38" s="73"/>
      <c r="J38" s="74"/>
    </row>
    <row r="39" spans="1:11" s="9" customFormat="1" ht="9" customHeight="1" x14ac:dyDescent="0.2">
      <c r="B39" s="28"/>
      <c r="C39" s="10"/>
      <c r="D39" s="10"/>
      <c r="E39" s="10"/>
      <c r="F39" s="10"/>
    </row>
    <row r="40" spans="1:11" s="36" customFormat="1" ht="9" customHeight="1" x14ac:dyDescent="0.2">
      <c r="A40" s="35"/>
    </row>
    <row r="41" spans="1:11" s="36" customFormat="1" ht="9" customHeight="1" x14ac:dyDescent="0.2">
      <c r="A41" s="178"/>
    </row>
    <row r="42" spans="1:11" x14ac:dyDescent="0.25">
      <c r="A42" s="176"/>
    </row>
    <row r="43" spans="1:11" x14ac:dyDescent="0.25">
      <c r="A43" s="176"/>
    </row>
    <row r="44" spans="1:11" x14ac:dyDescent="0.25">
      <c r="A44" s="176"/>
    </row>
    <row r="45" spans="1:11" x14ac:dyDescent="0.25">
      <c r="A45" s="176"/>
    </row>
    <row r="46" spans="1:11" x14ac:dyDescent="0.25">
      <c r="A46" s="176"/>
    </row>
    <row r="47" spans="1:11" x14ac:dyDescent="0.25">
      <c r="A47" s="176"/>
    </row>
    <row r="48" spans="1:11" x14ac:dyDescent="0.25">
      <c r="A48" s="176"/>
    </row>
    <row r="51" spans="3:5" x14ac:dyDescent="0.25">
      <c r="C51" s="179"/>
      <c r="D51" s="179"/>
      <c r="E51" s="179"/>
    </row>
    <row r="52" spans="3:5" x14ac:dyDescent="0.25">
      <c r="C52" s="179"/>
      <c r="D52" s="179"/>
      <c r="E52" s="179"/>
    </row>
    <row r="53" spans="3:5" x14ac:dyDescent="0.25">
      <c r="C53" s="179"/>
      <c r="D53" s="179"/>
      <c r="E53" s="179"/>
    </row>
    <row r="54" spans="3:5" x14ac:dyDescent="0.25">
      <c r="C54" s="179"/>
      <c r="D54" s="179"/>
      <c r="E54" s="179"/>
    </row>
    <row r="55" spans="3:5" x14ac:dyDescent="0.25">
      <c r="C55" s="179"/>
      <c r="D55" s="179"/>
      <c r="E55" s="179"/>
    </row>
    <row r="56" spans="3:5" x14ac:dyDescent="0.25">
      <c r="C56" s="179"/>
      <c r="D56" s="179"/>
      <c r="E56" s="179"/>
    </row>
    <row r="57" spans="3:5" x14ac:dyDescent="0.25">
      <c r="C57" s="179"/>
      <c r="D57" s="179"/>
      <c r="E57" s="179"/>
    </row>
    <row r="58" spans="3:5" x14ac:dyDescent="0.25">
      <c r="C58" s="179"/>
      <c r="D58" s="179"/>
      <c r="E58" s="179"/>
    </row>
    <row r="59" spans="3:5" x14ac:dyDescent="0.25">
      <c r="C59" s="179"/>
      <c r="D59" s="179"/>
      <c r="E59" s="179"/>
    </row>
    <row r="60" spans="3:5" x14ac:dyDescent="0.25">
      <c r="C60" s="179"/>
      <c r="D60" s="179"/>
      <c r="E60" s="179"/>
    </row>
    <row r="61" spans="3:5" x14ac:dyDescent="0.25">
      <c r="C61" s="179"/>
      <c r="D61" s="179"/>
      <c r="E61" s="179"/>
    </row>
    <row r="62" spans="3:5" x14ac:dyDescent="0.25">
      <c r="C62" s="179"/>
      <c r="D62" s="179"/>
      <c r="E62" s="179"/>
    </row>
    <row r="63" spans="3:5" x14ac:dyDescent="0.25">
      <c r="C63" s="179"/>
      <c r="D63" s="179"/>
      <c r="E63" s="179"/>
    </row>
    <row r="64" spans="3:5" x14ac:dyDescent="0.25">
      <c r="C64" s="179"/>
      <c r="D64" s="179"/>
      <c r="E64" s="179"/>
    </row>
    <row r="65" spans="3:5" x14ac:dyDescent="0.25">
      <c r="C65" s="179"/>
      <c r="D65" s="179"/>
      <c r="E65" s="179"/>
    </row>
    <row r="66" spans="3:5" x14ac:dyDescent="0.25">
      <c r="C66" s="179"/>
      <c r="D66" s="179"/>
      <c r="E66" s="179"/>
    </row>
    <row r="67" spans="3:5" x14ac:dyDescent="0.25">
      <c r="C67" s="179"/>
      <c r="D67" s="179"/>
      <c r="E67" s="179"/>
    </row>
    <row r="68" spans="3:5" x14ac:dyDescent="0.25">
      <c r="C68" s="179"/>
      <c r="D68" s="179"/>
      <c r="E68" s="179"/>
    </row>
    <row r="69" spans="3:5" x14ac:dyDescent="0.25">
      <c r="C69" s="179"/>
      <c r="D69" s="179"/>
      <c r="E69" s="179"/>
    </row>
    <row r="70" spans="3:5" x14ac:dyDescent="0.25">
      <c r="C70" s="179"/>
      <c r="D70" s="179"/>
      <c r="E70" s="179"/>
    </row>
    <row r="71" spans="3:5" x14ac:dyDescent="0.25">
      <c r="C71" s="179"/>
      <c r="D71" s="179"/>
      <c r="E71" s="179"/>
    </row>
    <row r="72" spans="3:5" x14ac:dyDescent="0.25">
      <c r="C72" s="179"/>
      <c r="D72" s="179"/>
      <c r="E72" s="179"/>
    </row>
    <row r="73" spans="3:5" x14ac:dyDescent="0.25">
      <c r="C73" s="179"/>
      <c r="D73" s="179"/>
      <c r="E73" s="179"/>
    </row>
    <row r="74" spans="3:5" x14ac:dyDescent="0.25">
      <c r="C74" s="179"/>
      <c r="D74" s="179"/>
      <c r="E74" s="179"/>
    </row>
    <row r="75" spans="3:5" x14ac:dyDescent="0.25">
      <c r="C75" s="179"/>
      <c r="D75" s="179"/>
      <c r="E75" s="179"/>
    </row>
    <row r="76" spans="3:5" x14ac:dyDescent="0.25">
      <c r="C76" s="179"/>
      <c r="D76" s="179"/>
      <c r="E76" s="179"/>
    </row>
    <row r="77" spans="3:5" x14ac:dyDescent="0.25">
      <c r="C77" s="179"/>
      <c r="D77" s="179"/>
      <c r="E77" s="179"/>
    </row>
    <row r="78" spans="3:5" x14ac:dyDescent="0.25">
      <c r="C78" s="179"/>
      <c r="D78" s="179"/>
      <c r="E78" s="179"/>
    </row>
    <row r="79" spans="3:5" x14ac:dyDescent="0.25">
      <c r="C79" s="179"/>
      <c r="D79" s="179"/>
      <c r="E79" s="179"/>
    </row>
    <row r="80" spans="3:5" x14ac:dyDescent="0.25">
      <c r="C80" s="179"/>
      <c r="D80" s="179"/>
      <c r="E80" s="179"/>
    </row>
    <row r="81" spans="3:5" x14ac:dyDescent="0.25">
      <c r="C81" s="179"/>
      <c r="D81" s="179"/>
      <c r="E81" s="179"/>
    </row>
    <row r="82" spans="3:5" x14ac:dyDescent="0.25">
      <c r="C82" s="179"/>
      <c r="D82" s="179"/>
      <c r="E82" s="179"/>
    </row>
    <row r="83" spans="3:5" x14ac:dyDescent="0.25">
      <c r="C83" s="179"/>
      <c r="D83" s="179"/>
      <c r="E83" s="179"/>
    </row>
    <row r="84" spans="3:5" x14ac:dyDescent="0.25">
      <c r="C84" s="179"/>
      <c r="D84" s="179"/>
      <c r="E84" s="179"/>
    </row>
    <row r="85" spans="3:5" x14ac:dyDescent="0.25">
      <c r="C85" s="179"/>
      <c r="D85" s="179"/>
      <c r="E85" s="179"/>
    </row>
    <row r="86" spans="3:5" x14ac:dyDescent="0.25">
      <c r="C86" s="179"/>
      <c r="D86" s="179"/>
      <c r="E86" s="179"/>
    </row>
    <row r="87" spans="3:5" x14ac:dyDescent="0.25">
      <c r="C87" s="179"/>
      <c r="D87" s="179"/>
      <c r="E87" s="179"/>
    </row>
    <row r="88" spans="3:5" x14ac:dyDescent="0.25">
      <c r="C88" s="179"/>
      <c r="D88" s="179"/>
      <c r="E88" s="179"/>
    </row>
    <row r="89" spans="3:5" x14ac:dyDescent="0.25">
      <c r="C89" s="179"/>
      <c r="D89" s="179"/>
      <c r="E89" s="179"/>
    </row>
    <row r="90" spans="3:5" x14ac:dyDescent="0.25">
      <c r="C90" s="179"/>
      <c r="D90" s="179"/>
      <c r="E90" s="179"/>
    </row>
    <row r="91" spans="3:5" x14ac:dyDescent="0.25">
      <c r="C91" s="179"/>
      <c r="D91" s="179"/>
      <c r="E91" s="179"/>
    </row>
    <row r="92" spans="3:5" x14ac:dyDescent="0.25">
      <c r="C92" s="179"/>
      <c r="D92" s="179"/>
      <c r="E92" s="179"/>
    </row>
    <row r="93" spans="3:5" x14ac:dyDescent="0.25">
      <c r="C93" s="179"/>
      <c r="D93" s="179"/>
      <c r="E93" s="179"/>
    </row>
    <row r="94" spans="3:5" x14ac:dyDescent="0.25">
      <c r="C94" s="179"/>
      <c r="D94" s="179"/>
      <c r="E94" s="179"/>
    </row>
    <row r="95" spans="3:5" x14ac:dyDescent="0.25">
      <c r="C95" s="179"/>
      <c r="D95" s="179"/>
      <c r="E95" s="179"/>
    </row>
    <row r="96" spans="3:5" x14ac:dyDescent="0.25">
      <c r="C96" s="179"/>
      <c r="D96" s="179"/>
      <c r="E96" s="179"/>
    </row>
    <row r="97" spans="3:5" x14ac:dyDescent="0.25">
      <c r="C97" s="179"/>
      <c r="D97" s="179"/>
      <c r="E97" s="179"/>
    </row>
    <row r="98" spans="3:5" x14ac:dyDescent="0.25">
      <c r="C98" s="179"/>
      <c r="D98" s="179"/>
      <c r="E98" s="179"/>
    </row>
    <row r="99" spans="3:5" x14ac:dyDescent="0.25">
      <c r="C99" s="179"/>
      <c r="D99" s="179"/>
      <c r="E99" s="179"/>
    </row>
    <row r="100" spans="3:5" x14ac:dyDescent="0.25">
      <c r="C100" s="179"/>
      <c r="D100" s="179"/>
      <c r="E100" s="179"/>
    </row>
    <row r="101" spans="3:5" x14ac:dyDescent="0.25">
      <c r="C101" s="179"/>
      <c r="D101" s="179"/>
      <c r="E101" s="179"/>
    </row>
    <row r="102" spans="3:5" x14ac:dyDescent="0.25">
      <c r="C102" s="179"/>
      <c r="D102" s="179"/>
      <c r="E102" s="179"/>
    </row>
    <row r="103" spans="3:5" x14ac:dyDescent="0.25">
      <c r="C103" s="179"/>
      <c r="D103" s="179"/>
      <c r="E103" s="179"/>
    </row>
    <row r="104" spans="3:5" x14ac:dyDescent="0.25">
      <c r="C104" s="179"/>
      <c r="D104" s="179"/>
      <c r="E104" s="179"/>
    </row>
    <row r="105" spans="3:5" x14ac:dyDescent="0.25">
      <c r="C105" s="179"/>
      <c r="D105" s="179"/>
      <c r="E105" s="179"/>
    </row>
    <row r="106" spans="3:5" x14ac:dyDescent="0.25">
      <c r="C106" s="179"/>
      <c r="D106" s="179"/>
      <c r="E106" s="179"/>
    </row>
    <row r="107" spans="3:5" x14ac:dyDescent="0.25">
      <c r="C107" s="179"/>
      <c r="D107" s="179"/>
      <c r="E107" s="179"/>
    </row>
  </sheetData>
  <mergeCells count="3">
    <mergeCell ref="C13:F13"/>
    <mergeCell ref="A9:B14"/>
    <mergeCell ref="G12:J14"/>
  </mergeCells>
  <phoneticPr fontId="5" type="noConversion"/>
  <hyperlinks>
    <hyperlink ref="J1" location="B!A1" display="Retour au menu" xr:uid="{00000000-0004-0000-07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7"/>
  <sheetViews>
    <sheetView showGridLines="0" zoomScale="90" zoomScaleNormal="90" zoomScaleSheetLayoutView="80" workbookViewId="0"/>
  </sheetViews>
  <sheetFormatPr baseColWidth="10" defaultColWidth="11.44140625" defaultRowHeight="13.2" x14ac:dyDescent="0.25"/>
  <cols>
    <col min="1" max="2" width="17.44140625" style="7" customWidth="1"/>
    <col min="3" max="6" width="22.5546875" style="7" customWidth="1"/>
    <col min="7" max="16384" width="11.44140625" style="7"/>
  </cols>
  <sheetData>
    <row r="1" spans="1:7" ht="24" customHeight="1" x14ac:dyDescent="0.4">
      <c r="A1" s="16" t="s">
        <v>51</v>
      </c>
      <c r="F1" s="17" t="s">
        <v>27</v>
      </c>
    </row>
    <row r="2" spans="1:7" ht="4.5" customHeight="1" x14ac:dyDescent="0.3">
      <c r="A2" s="18"/>
    </row>
    <row r="3" spans="1:7" ht="15.75" customHeight="1" x14ac:dyDescent="0.3">
      <c r="A3" s="1" t="s">
        <v>53</v>
      </c>
    </row>
    <row r="4" spans="1:7" ht="4.5" customHeight="1" x14ac:dyDescent="0.3">
      <c r="A4" s="1"/>
    </row>
    <row r="5" spans="1:7" x14ac:dyDescent="0.25">
      <c r="B5" s="20" t="s">
        <v>70</v>
      </c>
    </row>
    <row r="6" spans="1:7" ht="4.5" customHeight="1" x14ac:dyDescent="0.25">
      <c r="B6" s="20"/>
    </row>
    <row r="7" spans="1:7" ht="19.5" customHeight="1" x14ac:dyDescent="0.25">
      <c r="A7" s="15" t="s">
        <v>128</v>
      </c>
      <c r="B7" s="33"/>
      <c r="C7" s="33"/>
      <c r="D7" s="33"/>
      <c r="E7" s="33"/>
      <c r="F7" s="33"/>
    </row>
    <row r="8" spans="1:7" ht="4.5" customHeight="1" x14ac:dyDescent="0.25">
      <c r="A8" s="26"/>
      <c r="C8" s="25"/>
      <c r="D8" s="25"/>
      <c r="E8" s="25"/>
      <c r="F8" s="25"/>
    </row>
    <row r="9" spans="1:7" ht="4.5" customHeight="1" x14ac:dyDescent="0.25">
      <c r="A9" s="75"/>
      <c r="B9" s="42"/>
      <c r="C9" s="77"/>
      <c r="D9" s="77"/>
      <c r="E9" s="77"/>
      <c r="F9" s="78"/>
    </row>
    <row r="10" spans="1:7" s="2" customFormat="1" ht="24" customHeight="1" x14ac:dyDescent="0.2">
      <c r="A10" s="32" t="s">
        <v>6</v>
      </c>
      <c r="C10" s="81" t="s">
        <v>46</v>
      </c>
      <c r="D10" s="81" t="s">
        <v>45</v>
      </c>
      <c r="E10" s="82" t="s">
        <v>4</v>
      </c>
      <c r="F10" s="83" t="s">
        <v>61</v>
      </c>
    </row>
    <row r="11" spans="1:7" s="2" customFormat="1" ht="4.5" customHeight="1" x14ac:dyDescent="0.2">
      <c r="A11" s="76"/>
      <c r="B11" s="64"/>
      <c r="C11" s="65"/>
      <c r="D11" s="65"/>
      <c r="E11" s="66"/>
      <c r="F11" s="79"/>
    </row>
    <row r="12" spans="1:7" ht="4.5" customHeight="1" x14ac:dyDescent="0.25">
      <c r="C12" s="68"/>
      <c r="D12" s="69"/>
      <c r="E12" s="70"/>
      <c r="F12" s="80"/>
    </row>
    <row r="13" spans="1:7" s="9" customFormat="1" ht="12" customHeight="1" x14ac:dyDescent="0.2">
      <c r="A13" s="27" t="s">
        <v>91</v>
      </c>
      <c r="C13" s="55">
        <v>187.486894620697</v>
      </c>
      <c r="D13" s="55">
        <v>514.32358480167443</v>
      </c>
      <c r="E13" s="55">
        <f>C13+D13</f>
        <v>701.81047942237137</v>
      </c>
      <c r="F13" s="84">
        <f>D13/E13*100</f>
        <v>73.285252911155013</v>
      </c>
      <c r="G13" s="157"/>
    </row>
    <row r="14" spans="1:7" s="9" customFormat="1" ht="12" customHeight="1" x14ac:dyDescent="0.2">
      <c r="A14" s="27" t="s">
        <v>76</v>
      </c>
      <c r="C14" s="55"/>
      <c r="D14" s="55"/>
      <c r="E14" s="55"/>
      <c r="F14" s="84"/>
      <c r="G14" s="157"/>
    </row>
    <row r="15" spans="1:7" s="9" customFormat="1" ht="12" customHeight="1" x14ac:dyDescent="0.2">
      <c r="A15" s="27" t="s">
        <v>92</v>
      </c>
      <c r="C15" s="55">
        <v>9068.9546082693505</v>
      </c>
      <c r="D15" s="55">
        <v>10956.192521775003</v>
      </c>
      <c r="E15" s="55">
        <f t="shared" ref="E15:E23" si="0">C15+D15</f>
        <v>20025.147130044352</v>
      </c>
      <c r="F15" s="84">
        <f t="shared" ref="F15:F24" si="1">D15/E15*100</f>
        <v>54.712169906292907</v>
      </c>
      <c r="G15" s="157"/>
    </row>
    <row r="16" spans="1:7" s="9" customFormat="1" ht="12" customHeight="1" x14ac:dyDescent="0.2">
      <c r="A16" s="27" t="s">
        <v>77</v>
      </c>
      <c r="C16" s="55">
        <v>2286.0740263403</v>
      </c>
      <c r="D16" s="55">
        <v>210.07822585274201</v>
      </c>
      <c r="E16" s="55">
        <f t="shared" si="0"/>
        <v>2496.1522521930419</v>
      </c>
      <c r="F16" s="84">
        <f t="shared" si="1"/>
        <v>8.4160822188700148</v>
      </c>
      <c r="G16" s="157"/>
    </row>
    <row r="17" spans="1:7" s="9" customFormat="1" ht="12" customHeight="1" x14ac:dyDescent="0.2">
      <c r="A17" s="27" t="s">
        <v>78</v>
      </c>
      <c r="C17" s="55">
        <v>1739.0817959250701</v>
      </c>
      <c r="D17" s="55">
        <v>544.701495674596</v>
      </c>
      <c r="E17" s="55">
        <f t="shared" si="0"/>
        <v>2283.783291599666</v>
      </c>
      <c r="F17" s="84">
        <f t="shared" si="1"/>
        <v>23.850839862002065</v>
      </c>
      <c r="G17" s="157"/>
    </row>
    <row r="18" spans="1:7" s="9" customFormat="1" ht="12" customHeight="1" x14ac:dyDescent="0.2">
      <c r="A18" s="27" t="s">
        <v>80</v>
      </c>
      <c r="C18" s="55">
        <v>20473.908906758799</v>
      </c>
      <c r="D18" s="55">
        <v>8884.4336424161138</v>
      </c>
      <c r="E18" s="55">
        <f t="shared" si="0"/>
        <v>29358.342549174915</v>
      </c>
      <c r="F18" s="84">
        <f t="shared" si="1"/>
        <v>30.26204094299527</v>
      </c>
      <c r="G18" s="157"/>
    </row>
    <row r="19" spans="1:7" s="9" customFormat="1" ht="12" customHeight="1" x14ac:dyDescent="0.2">
      <c r="A19" s="27" t="s">
        <v>93</v>
      </c>
      <c r="C19" s="55">
        <v>38476.6216891679</v>
      </c>
      <c r="D19" s="55">
        <v>16317.983005885893</v>
      </c>
      <c r="E19" s="55">
        <f t="shared" si="0"/>
        <v>54794.604695053793</v>
      </c>
      <c r="F19" s="84">
        <f t="shared" si="1"/>
        <v>29.780273252630813</v>
      </c>
      <c r="G19" s="157"/>
    </row>
    <row r="20" spans="1:7" s="9" customFormat="1" ht="12" customHeight="1" x14ac:dyDescent="0.2">
      <c r="A20" s="27" t="s">
        <v>81</v>
      </c>
      <c r="C20" s="55">
        <v>18600.6607780374</v>
      </c>
      <c r="D20" s="55">
        <v>10569.776728049663</v>
      </c>
      <c r="E20" s="55">
        <f t="shared" si="0"/>
        <v>29170.437506087063</v>
      </c>
      <c r="F20" s="84">
        <f t="shared" si="1"/>
        <v>36.234549878945224</v>
      </c>
      <c r="G20" s="157"/>
    </row>
    <row r="21" spans="1:7" s="9" customFormat="1" ht="12" customHeight="1" x14ac:dyDescent="0.2">
      <c r="A21" s="27" t="s">
        <v>82</v>
      </c>
      <c r="C21" s="55">
        <v>22095.124914256201</v>
      </c>
      <c r="D21" s="55">
        <v>3100.127053435509</v>
      </c>
      <c r="E21" s="55">
        <f t="shared" si="0"/>
        <v>25195.251967691711</v>
      </c>
      <c r="F21" s="84">
        <f t="shared" si="1"/>
        <v>12.304409804715798</v>
      </c>
      <c r="G21" s="157"/>
    </row>
    <row r="22" spans="1:7" s="9" customFormat="1" ht="12" customHeight="1" x14ac:dyDescent="0.2">
      <c r="A22" s="27" t="s">
        <v>83</v>
      </c>
      <c r="C22" s="55">
        <v>19740.254424548799</v>
      </c>
      <c r="D22" s="55">
        <v>8973.5781564654262</v>
      </c>
      <c r="E22" s="55">
        <f t="shared" si="0"/>
        <v>28713.832581014227</v>
      </c>
      <c r="F22" s="84">
        <f t="shared" si="1"/>
        <v>31.25176038812323</v>
      </c>
      <c r="G22" s="157"/>
    </row>
    <row r="23" spans="1:7" s="9" customFormat="1" ht="12" customHeight="1" x14ac:dyDescent="0.2">
      <c r="A23" s="27" t="s">
        <v>84</v>
      </c>
      <c r="C23" s="55">
        <v>15254.156981611501</v>
      </c>
      <c r="D23" s="55">
        <v>1409.6226531943969</v>
      </c>
      <c r="E23" s="55">
        <f t="shared" si="0"/>
        <v>16663.779634805898</v>
      </c>
      <c r="F23" s="84">
        <f t="shared" si="1"/>
        <v>8.4592012381758579</v>
      </c>
      <c r="G23" s="157"/>
    </row>
    <row r="24" spans="1:7" s="9" customFormat="1" ht="12" customHeight="1" x14ac:dyDescent="0.2">
      <c r="A24" s="27" t="s">
        <v>79</v>
      </c>
      <c r="C24" s="55">
        <v>2990.1347373119702</v>
      </c>
      <c r="D24" s="55">
        <v>0</v>
      </c>
      <c r="E24" s="55">
        <f t="shared" ref="E24:E33" si="2">C24+D24</f>
        <v>2990.1347373119702</v>
      </c>
      <c r="F24" s="84">
        <f t="shared" si="1"/>
        <v>0</v>
      </c>
      <c r="G24" s="157"/>
    </row>
    <row r="25" spans="1:7" s="9" customFormat="1" ht="12" customHeight="1" x14ac:dyDescent="0.2">
      <c r="A25" s="27" t="s">
        <v>85</v>
      </c>
      <c r="C25" s="55">
        <v>39047.379771174601</v>
      </c>
      <c r="D25" s="55">
        <v>12203.994898823659</v>
      </c>
      <c r="E25" s="55">
        <f t="shared" si="2"/>
        <v>51251.374669998258</v>
      </c>
      <c r="F25" s="84">
        <f t="shared" ref="F25:F34" si="3">D25/E25*100</f>
        <v>23.812034267185584</v>
      </c>
      <c r="G25" s="157"/>
    </row>
    <row r="26" spans="1:7" s="9" customFormat="1" ht="12" customHeight="1" x14ac:dyDescent="0.2">
      <c r="A26" s="27" t="s">
        <v>86</v>
      </c>
      <c r="C26" s="55">
        <v>33830.676943383303</v>
      </c>
      <c r="D26" s="55">
        <v>7139.7433080303963</v>
      </c>
      <c r="E26" s="55">
        <f t="shared" si="2"/>
        <v>40970.4202514137</v>
      </c>
      <c r="F26" s="84">
        <f t="shared" si="3"/>
        <v>17.426580601852713</v>
      </c>
      <c r="G26" s="157"/>
    </row>
    <row r="27" spans="1:7" s="9" customFormat="1" ht="12" customHeight="1" x14ac:dyDescent="0.2">
      <c r="A27" s="27" t="s">
        <v>94</v>
      </c>
      <c r="C27" s="55">
        <v>35737.462097416203</v>
      </c>
      <c r="D27" s="55">
        <v>1477.7576655586761</v>
      </c>
      <c r="E27" s="55">
        <f t="shared" si="2"/>
        <v>37215.219762974877</v>
      </c>
      <c r="F27" s="84">
        <f t="shared" si="3"/>
        <v>3.9708422386608753</v>
      </c>
      <c r="G27" s="157"/>
    </row>
    <row r="28" spans="1:7" s="9" customFormat="1" ht="12" customHeight="1" x14ac:dyDescent="0.2">
      <c r="A28" s="27" t="s">
        <v>87</v>
      </c>
      <c r="C28" s="55">
        <v>35267.362853330698</v>
      </c>
      <c r="D28" s="55">
        <v>5677.08679672976</v>
      </c>
      <c r="E28" s="55">
        <f t="shared" si="2"/>
        <v>40944.449650060458</v>
      </c>
      <c r="F28" s="84">
        <f t="shared" si="3"/>
        <v>13.865339124716694</v>
      </c>
      <c r="G28" s="157"/>
    </row>
    <row r="29" spans="1:7" s="9" customFormat="1" ht="12" customHeight="1" x14ac:dyDescent="0.2">
      <c r="A29" s="27" t="s">
        <v>88</v>
      </c>
      <c r="C29" s="55">
        <v>50189.942022717703</v>
      </c>
      <c r="D29" s="55">
        <v>3585.4919458346831</v>
      </c>
      <c r="E29" s="55">
        <f t="shared" si="2"/>
        <v>53775.433968552388</v>
      </c>
      <c r="F29" s="84">
        <f t="shared" si="3"/>
        <v>6.6675276817504834</v>
      </c>
      <c r="G29" s="157"/>
    </row>
    <row r="30" spans="1:7" s="9" customFormat="1" ht="12" customHeight="1" x14ac:dyDescent="0.2">
      <c r="A30" s="27" t="s">
        <v>89</v>
      </c>
      <c r="C30" s="55">
        <v>10555.190056416301</v>
      </c>
      <c r="D30" s="55">
        <v>1560.481031958871</v>
      </c>
      <c r="E30" s="55">
        <f t="shared" si="2"/>
        <v>12115.671088375171</v>
      </c>
      <c r="F30" s="84">
        <f t="shared" si="3"/>
        <v>12.879856349485522</v>
      </c>
      <c r="G30" s="157"/>
    </row>
    <row r="31" spans="1:7" s="9" customFormat="1" ht="12" customHeight="1" x14ac:dyDescent="0.2">
      <c r="A31" s="27" t="s">
        <v>90</v>
      </c>
      <c r="C31" s="55">
        <v>16596.114156616899</v>
      </c>
      <c r="D31" s="55">
        <v>1794.5610644547078</v>
      </c>
      <c r="E31" s="55">
        <f t="shared" si="2"/>
        <v>18390.675221071608</v>
      </c>
      <c r="F31" s="84">
        <f t="shared" si="3"/>
        <v>9.7579944340409082</v>
      </c>
      <c r="G31" s="157"/>
    </row>
    <row r="32" spans="1:7" s="9" customFormat="1" ht="12" customHeight="1" x14ac:dyDescent="0.2">
      <c r="A32" s="27" t="s">
        <v>95</v>
      </c>
      <c r="C32" s="55">
        <v>1167.1106812590499</v>
      </c>
      <c r="D32" s="55">
        <v>0</v>
      </c>
      <c r="E32" s="55">
        <f t="shared" si="2"/>
        <v>1167.1106812590499</v>
      </c>
      <c r="F32" s="84">
        <f t="shared" si="3"/>
        <v>0</v>
      </c>
      <c r="G32" s="157"/>
    </row>
    <row r="33" spans="1:7" s="9" customFormat="1" ht="12" customHeight="1" x14ac:dyDescent="0.2">
      <c r="A33" s="27" t="s">
        <v>96</v>
      </c>
      <c r="C33" s="55">
        <v>44559.072000478998</v>
      </c>
      <c r="D33" s="55">
        <v>1309.352379033133</v>
      </c>
      <c r="E33" s="55">
        <f t="shared" si="2"/>
        <v>45868.424379512129</v>
      </c>
      <c r="F33" s="84">
        <f t="shared" si="3"/>
        <v>2.8545832928544552</v>
      </c>
      <c r="G33" s="157"/>
    </row>
    <row r="34" spans="1:7" s="12" customFormat="1" ht="12" customHeight="1" x14ac:dyDescent="0.2">
      <c r="A34" s="103" t="s">
        <v>4</v>
      </c>
      <c r="C34" s="104">
        <f>SUM(C13:C33)</f>
        <v>417862.77033964178</v>
      </c>
      <c r="D34" s="104">
        <f>SUM(D13:D33)</f>
        <v>96229.286157974915</v>
      </c>
      <c r="E34" s="104">
        <f>C34+D34</f>
        <v>514092.05649761669</v>
      </c>
      <c r="F34" s="167">
        <f t="shared" si="3"/>
        <v>18.718298589081783</v>
      </c>
      <c r="G34" s="157"/>
    </row>
    <row r="35" spans="1:7" s="9" customFormat="1" ht="4.5" customHeight="1" x14ac:dyDescent="0.2">
      <c r="A35" s="72"/>
      <c r="B35" s="44"/>
      <c r="C35" s="53"/>
      <c r="D35" s="53"/>
      <c r="E35" s="53"/>
      <c r="F35" s="54"/>
    </row>
    <row r="36" spans="1:7" s="9" customFormat="1" ht="4.5" customHeight="1" x14ac:dyDescent="0.2">
      <c r="A36" s="28"/>
      <c r="C36" s="10"/>
      <c r="D36" s="10"/>
      <c r="E36" s="10"/>
      <c r="F36" s="102"/>
    </row>
    <row r="37" spans="1:7" s="36" customFormat="1" ht="9" customHeight="1" x14ac:dyDescent="0.2">
      <c r="A37" s="35" t="s">
        <v>73</v>
      </c>
    </row>
  </sheetData>
  <phoneticPr fontId="5" type="noConversion"/>
  <hyperlinks>
    <hyperlink ref="F1" location="B!A1" display="Retour au menu" xr:uid="{00000000-0004-0000-08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36"/>
  <sheetViews>
    <sheetView showGridLines="0" zoomScaleNormal="100" zoomScaleSheetLayoutView="80" workbookViewId="0"/>
  </sheetViews>
  <sheetFormatPr baseColWidth="10" defaultColWidth="9.109375" defaultRowHeight="13.2" x14ac:dyDescent="0.25"/>
  <cols>
    <col min="1" max="1" width="20.6640625" style="7" customWidth="1"/>
    <col min="2" max="28" width="6.6640625" style="7" customWidth="1"/>
    <col min="29" max="16384" width="9.109375" style="7"/>
  </cols>
  <sheetData>
    <row r="1" spans="1:28" ht="24" customHeight="1" x14ac:dyDescent="0.4">
      <c r="A1" s="16" t="s">
        <v>51</v>
      </c>
      <c r="B1" s="16"/>
      <c r="W1" s="17"/>
      <c r="X1" s="17"/>
      <c r="Y1" s="17"/>
      <c r="Z1" s="17"/>
      <c r="AA1" s="17"/>
      <c r="AB1" s="17" t="s">
        <v>27</v>
      </c>
    </row>
    <row r="2" spans="1:28" ht="4.5" customHeight="1" x14ac:dyDescent="0.3">
      <c r="A2" s="18"/>
      <c r="B2" s="18"/>
      <c r="Q2" s="18"/>
      <c r="R2" s="18"/>
      <c r="S2" s="18"/>
      <c r="T2" s="18"/>
      <c r="U2" s="18"/>
      <c r="V2" s="18"/>
    </row>
    <row r="3" spans="1:28" ht="15.75" customHeight="1" x14ac:dyDescent="0.3">
      <c r="A3" s="1" t="s">
        <v>53</v>
      </c>
      <c r="B3" s="1"/>
      <c r="Q3" s="1"/>
      <c r="R3" s="1"/>
      <c r="S3" s="1"/>
      <c r="T3" s="1"/>
      <c r="U3" s="1"/>
      <c r="V3" s="1"/>
    </row>
    <row r="4" spans="1:28" ht="4.5" customHeight="1" x14ac:dyDescent="0.3">
      <c r="A4" s="1"/>
      <c r="B4" s="1"/>
      <c r="Q4" s="1"/>
      <c r="R4" s="1"/>
      <c r="S4" s="1"/>
      <c r="T4" s="1"/>
      <c r="U4" s="1"/>
      <c r="V4" s="1"/>
    </row>
    <row r="5" spans="1:28" x14ac:dyDescent="0.25">
      <c r="B5" s="20"/>
    </row>
    <row r="6" spans="1:28" ht="4.5" customHeight="1" x14ac:dyDescent="0.25">
      <c r="B6" s="20"/>
    </row>
    <row r="7" spans="1:28" ht="19.5" customHeight="1" x14ac:dyDescent="0.25">
      <c r="A7" s="15" t="s">
        <v>132</v>
      </c>
      <c r="B7" s="33"/>
      <c r="C7" s="33"/>
      <c r="D7" s="33"/>
      <c r="E7" s="33"/>
      <c r="F7" s="33"/>
      <c r="G7" s="33"/>
      <c r="H7" s="33"/>
      <c r="I7" s="34"/>
      <c r="J7" s="33"/>
      <c r="K7" s="33"/>
      <c r="L7" s="33"/>
      <c r="M7" s="33"/>
      <c r="N7" s="33"/>
      <c r="O7" s="33"/>
      <c r="P7" s="33"/>
      <c r="Q7" s="33"/>
      <c r="R7" s="33"/>
      <c r="S7" s="33"/>
      <c r="T7" s="33"/>
      <c r="U7" s="33"/>
      <c r="V7" s="33"/>
      <c r="W7" s="33"/>
      <c r="X7" s="33"/>
      <c r="Y7" s="33"/>
      <c r="Z7" s="33"/>
      <c r="AA7" s="33"/>
      <c r="AB7" s="33"/>
    </row>
    <row r="8" spans="1:28" s="8" customFormat="1" ht="4.5" customHeight="1" x14ac:dyDescent="0.25"/>
    <row r="9" spans="1:28" s="8" customFormat="1" ht="4.5" customHeight="1" x14ac:dyDescent="0.25">
      <c r="A9" s="85"/>
      <c r="B9" s="86"/>
      <c r="C9" s="86"/>
      <c r="D9" s="86"/>
      <c r="E9" s="86"/>
      <c r="F9" s="86"/>
      <c r="G9" s="86"/>
      <c r="H9" s="86"/>
      <c r="I9" s="86"/>
      <c r="J9" s="86"/>
      <c r="K9" s="86"/>
      <c r="L9" s="87"/>
      <c r="M9" s="87"/>
      <c r="N9" s="87"/>
      <c r="O9" s="87"/>
      <c r="P9" s="87"/>
      <c r="Q9" s="87"/>
      <c r="R9" s="87"/>
      <c r="S9" s="87"/>
      <c r="T9" s="87"/>
      <c r="U9" s="87"/>
      <c r="V9" s="87"/>
      <c r="W9" s="87"/>
      <c r="X9" s="87"/>
      <c r="Y9" s="87"/>
      <c r="Z9" s="87"/>
      <c r="AA9" s="87"/>
      <c r="AB9" s="87"/>
    </row>
    <row r="10" spans="1:28" s="3" customFormat="1" ht="12" customHeight="1" x14ac:dyDescent="0.25">
      <c r="A10" s="88" t="s">
        <v>6</v>
      </c>
      <c r="B10" s="169">
        <v>1997</v>
      </c>
      <c r="C10" s="169">
        <v>1998</v>
      </c>
      <c r="D10" s="169">
        <v>1999</v>
      </c>
      <c r="E10" s="169">
        <v>2000</v>
      </c>
      <c r="F10" s="169">
        <v>2001</v>
      </c>
      <c r="G10" s="169">
        <v>2002</v>
      </c>
      <c r="H10" s="169">
        <v>2003</v>
      </c>
      <c r="I10" s="169">
        <v>2004</v>
      </c>
      <c r="J10" s="169">
        <v>2005</v>
      </c>
      <c r="K10" s="169">
        <v>2006</v>
      </c>
      <c r="L10" s="170">
        <v>2007</v>
      </c>
      <c r="M10" s="170">
        <v>2008</v>
      </c>
      <c r="N10" s="170">
        <v>2009</v>
      </c>
      <c r="O10" s="170">
        <v>2010</v>
      </c>
      <c r="P10" s="170">
        <v>2011</v>
      </c>
      <c r="Q10" s="170">
        <v>2012</v>
      </c>
      <c r="R10" s="170">
        <v>2013</v>
      </c>
      <c r="S10" s="170">
        <v>2014</v>
      </c>
      <c r="T10" s="170">
        <v>2015</v>
      </c>
      <c r="U10" s="170">
        <v>2016</v>
      </c>
      <c r="V10" s="170">
        <v>2017</v>
      </c>
      <c r="W10" s="170">
        <v>2018</v>
      </c>
      <c r="X10" s="170">
        <v>2019</v>
      </c>
      <c r="Y10" s="170">
        <v>2020</v>
      </c>
      <c r="Z10" s="170">
        <v>2021</v>
      </c>
      <c r="AA10" s="170">
        <v>2022</v>
      </c>
      <c r="AB10" s="221" t="s">
        <v>118</v>
      </c>
    </row>
    <row r="11" spans="1:28" s="3" customFormat="1" ht="4.5" customHeight="1" x14ac:dyDescent="0.25">
      <c r="A11" s="89"/>
      <c r="B11" s="61"/>
      <c r="C11" s="61"/>
      <c r="D11" s="61"/>
      <c r="E11" s="61"/>
      <c r="F11" s="61"/>
      <c r="G11" s="61"/>
      <c r="H11" s="61"/>
      <c r="I11" s="61"/>
      <c r="J11" s="61"/>
      <c r="K11" s="61"/>
      <c r="L11" s="90"/>
      <c r="M11" s="90"/>
      <c r="N11" s="90"/>
      <c r="O11" s="90"/>
      <c r="P11" s="90"/>
      <c r="Q11" s="90"/>
      <c r="R11" s="90"/>
      <c r="S11" s="90"/>
      <c r="T11" s="90"/>
      <c r="U11" s="90"/>
      <c r="V11" s="90"/>
      <c r="W11" s="90"/>
      <c r="X11" s="90"/>
      <c r="Y11" s="90"/>
      <c r="Z11" s="90"/>
      <c r="AA11" s="90"/>
      <c r="AB11" s="90"/>
    </row>
    <row r="12" spans="1:28" ht="4.5" customHeight="1" x14ac:dyDescent="0.25">
      <c r="A12" s="91"/>
      <c r="B12" s="51"/>
      <c r="C12" s="51"/>
      <c r="D12" s="51"/>
      <c r="E12" s="51"/>
      <c r="F12" s="51"/>
      <c r="G12" s="51"/>
      <c r="H12" s="51"/>
      <c r="I12" s="51"/>
      <c r="J12" s="51"/>
      <c r="K12" s="51"/>
      <c r="L12" s="52"/>
      <c r="M12" s="52"/>
      <c r="N12" s="52"/>
      <c r="O12" s="52"/>
      <c r="P12" s="52"/>
      <c r="Q12" s="52"/>
      <c r="R12" s="52"/>
      <c r="S12" s="52"/>
      <c r="T12" s="52"/>
      <c r="U12" s="52"/>
      <c r="V12" s="52"/>
      <c r="W12" s="52"/>
      <c r="X12" s="52"/>
      <c r="Y12" s="52"/>
      <c r="Z12" s="52"/>
      <c r="AA12" s="52"/>
      <c r="AB12" s="52"/>
    </row>
    <row r="13" spans="1:28" s="9" customFormat="1" ht="12" customHeight="1" x14ac:dyDescent="0.2">
      <c r="A13" s="92" t="s">
        <v>7</v>
      </c>
      <c r="B13" s="97">
        <v>30063.84918743906</v>
      </c>
      <c r="C13" s="97">
        <v>29880.922655579237</v>
      </c>
      <c r="D13" s="97">
        <v>30345.339570144988</v>
      </c>
      <c r="E13" s="97">
        <v>31025.740894634269</v>
      </c>
      <c r="F13" s="97">
        <v>30716.044163022965</v>
      </c>
      <c r="G13" s="97">
        <v>31313.617737936151</v>
      </c>
      <c r="H13" s="97">
        <v>32626.261277761383</v>
      </c>
      <c r="I13" s="97">
        <v>33130.815465836793</v>
      </c>
      <c r="J13" s="97">
        <v>34284.506786924969</v>
      </c>
      <c r="K13" s="97">
        <v>34390.042211946798</v>
      </c>
      <c r="L13" s="98">
        <v>35435.379542767252</v>
      </c>
      <c r="M13" s="98">
        <v>36862.394830545614</v>
      </c>
      <c r="N13" s="98">
        <v>38241.388830112017</v>
      </c>
      <c r="O13" s="98">
        <v>38853.81429136949</v>
      </c>
      <c r="P13" s="98">
        <v>39892.54803032818</v>
      </c>
      <c r="Q13" s="98">
        <v>41080.057923551183</v>
      </c>
      <c r="R13" s="98">
        <v>40337.250455859801</v>
      </c>
      <c r="S13" s="98">
        <v>42112.745363763563</v>
      </c>
      <c r="T13" s="98">
        <v>42690.945985538565</v>
      </c>
      <c r="U13" s="98">
        <v>44183.133829014507</v>
      </c>
      <c r="V13" s="98">
        <v>42390.739104501357</v>
      </c>
      <c r="W13" s="98">
        <v>42696.335428626226</v>
      </c>
      <c r="X13" s="98">
        <v>43879.772019090909</v>
      </c>
      <c r="Y13" s="98">
        <v>44294.178737051319</v>
      </c>
      <c r="Z13" s="98">
        <v>44864.189605383217</v>
      </c>
      <c r="AA13" s="98">
        <v>47152.90858859061</v>
      </c>
      <c r="AB13" s="98">
        <v>48956.376742958702</v>
      </c>
    </row>
    <row r="14" spans="1:28" s="9" customFormat="1" ht="12" customHeight="1" x14ac:dyDescent="0.2">
      <c r="A14" s="92" t="s">
        <v>8</v>
      </c>
      <c r="B14" s="97">
        <v>11035.730229858673</v>
      </c>
      <c r="C14" s="97">
        <v>11077.538121508522</v>
      </c>
      <c r="D14" s="97">
        <v>11255.72944452545</v>
      </c>
      <c r="E14" s="97">
        <v>11342.874531875965</v>
      </c>
      <c r="F14" s="97">
        <v>11056.599169227222</v>
      </c>
      <c r="G14" s="97">
        <v>11279.801371322446</v>
      </c>
      <c r="H14" s="97">
        <v>11605.244375656352</v>
      </c>
      <c r="I14" s="97">
        <v>11653.445189292945</v>
      </c>
      <c r="J14" s="97">
        <v>11850.862047046025</v>
      </c>
      <c r="K14" s="97">
        <v>11665.563072475219</v>
      </c>
      <c r="L14" s="98">
        <v>11976.65350901589</v>
      </c>
      <c r="M14" s="98">
        <v>12458.964348474035</v>
      </c>
      <c r="N14" s="98">
        <v>12670.055475547972</v>
      </c>
      <c r="O14" s="98">
        <v>12704.444940361635</v>
      </c>
      <c r="P14" s="98">
        <v>12780.91123904276</v>
      </c>
      <c r="Q14" s="98">
        <v>12867.434912982271</v>
      </c>
      <c r="R14" s="98">
        <v>12634.766625094671</v>
      </c>
      <c r="S14" s="98">
        <v>13176.855896089284</v>
      </c>
      <c r="T14" s="98">
        <v>13241.219974573265</v>
      </c>
      <c r="U14" s="98">
        <v>13708.908782403734</v>
      </c>
      <c r="V14" s="98">
        <v>14505.082626959689</v>
      </c>
      <c r="W14" s="98">
        <v>14656.565476990711</v>
      </c>
      <c r="X14" s="98">
        <v>14910.761446884271</v>
      </c>
      <c r="Y14" s="98">
        <v>15034.162606172795</v>
      </c>
      <c r="Z14" s="98">
        <v>15414.171476295629</v>
      </c>
      <c r="AA14" s="98">
        <v>16252.474343120772</v>
      </c>
      <c r="AB14" s="98">
        <v>16624.175791350295</v>
      </c>
    </row>
    <row r="15" spans="1:28" s="9" customFormat="1" ht="12" customHeight="1" x14ac:dyDescent="0.2">
      <c r="A15" s="92" t="s">
        <v>9</v>
      </c>
      <c r="B15" s="97">
        <v>7510.1802502071514</v>
      </c>
      <c r="C15" s="97">
        <v>7507.9579323961534</v>
      </c>
      <c r="D15" s="97">
        <v>7581.0450711034537</v>
      </c>
      <c r="E15" s="97">
        <v>7842.823000249401</v>
      </c>
      <c r="F15" s="97">
        <v>7650.2203514362782</v>
      </c>
      <c r="G15" s="97">
        <v>7769.9178713821484</v>
      </c>
      <c r="H15" s="97">
        <v>7965.7115035850074</v>
      </c>
      <c r="I15" s="97">
        <v>8099.1235446848905</v>
      </c>
      <c r="J15" s="97">
        <v>8411.1657361811667</v>
      </c>
      <c r="K15" s="97">
        <v>8419.9190707888574</v>
      </c>
      <c r="L15" s="98">
        <v>8699.0502627377282</v>
      </c>
      <c r="M15" s="98">
        <v>9049.369008416661</v>
      </c>
      <c r="N15" s="98">
        <v>9369.4114973901869</v>
      </c>
      <c r="O15" s="98">
        <v>9456.556318554376</v>
      </c>
      <c r="P15" s="98">
        <v>9568.7872046818975</v>
      </c>
      <c r="Q15" s="98">
        <v>9583.6413769031315</v>
      </c>
      <c r="R15" s="98">
        <v>9410.3504726963347</v>
      </c>
      <c r="S15" s="98">
        <v>9769.8403641035511</v>
      </c>
      <c r="T15" s="98">
        <v>9867.0991208645883</v>
      </c>
      <c r="U15" s="98">
        <v>10156.582376441545</v>
      </c>
      <c r="V15" s="98">
        <v>9719.1571871057549</v>
      </c>
      <c r="W15" s="98">
        <v>9807.9222626004739</v>
      </c>
      <c r="X15" s="98">
        <v>9871.0647758991254</v>
      </c>
      <c r="Y15" s="98">
        <v>9957.2707736228367</v>
      </c>
      <c r="Z15" s="98">
        <v>9868.1043743896116</v>
      </c>
      <c r="AA15" s="98">
        <v>10391.603309129987</v>
      </c>
      <c r="AB15" s="98">
        <v>10681.916864113615</v>
      </c>
    </row>
    <row r="16" spans="1:28" s="9" customFormat="1" ht="12" customHeight="1" x14ac:dyDescent="0.2">
      <c r="A16" s="92" t="s">
        <v>10</v>
      </c>
      <c r="B16" s="97">
        <v>42871.196680628993</v>
      </c>
      <c r="C16" s="97">
        <v>44543.614732525566</v>
      </c>
      <c r="D16" s="97">
        <v>45916.304200253253</v>
      </c>
      <c r="E16" s="97">
        <v>47155.017035715056</v>
      </c>
      <c r="F16" s="97">
        <v>46509.07837802526</v>
      </c>
      <c r="G16" s="97">
        <v>49027.572573622878</v>
      </c>
      <c r="H16" s="97">
        <v>50031.633556990579</v>
      </c>
      <c r="I16" s="97">
        <v>51443.384021899583</v>
      </c>
      <c r="J16" s="97">
        <v>52302.507408499092</v>
      </c>
      <c r="K16" s="97">
        <v>52257.963743116765</v>
      </c>
      <c r="L16" s="98">
        <v>54000.709202054597</v>
      </c>
      <c r="M16" s="98">
        <v>56175.367370713451</v>
      </c>
      <c r="N16" s="98">
        <v>57781.160382112939</v>
      </c>
      <c r="O16" s="98">
        <v>58127.679451415061</v>
      </c>
      <c r="P16" s="98">
        <v>59409.646942297746</v>
      </c>
      <c r="Q16" s="98">
        <v>60216.484878427756</v>
      </c>
      <c r="R16" s="98">
        <v>59127.653535271878</v>
      </c>
      <c r="S16" s="98">
        <v>62111.353847511687</v>
      </c>
      <c r="T16" s="98">
        <v>63825.376590117747</v>
      </c>
      <c r="U16" s="98">
        <v>65527.964861972396</v>
      </c>
      <c r="V16" s="98">
        <v>66892.228555457245</v>
      </c>
      <c r="W16" s="98">
        <v>67394.310785448703</v>
      </c>
      <c r="X16" s="98">
        <v>70464.87876279834</v>
      </c>
      <c r="Y16" s="98">
        <v>71117.549378530646</v>
      </c>
      <c r="Z16" s="98">
        <v>74025.72620620206</v>
      </c>
      <c r="AA16" s="98">
        <v>77832.271615076781</v>
      </c>
      <c r="AB16" s="98">
        <v>82052.226694293466</v>
      </c>
    </row>
    <row r="17" spans="1:32" s="9" customFormat="1" ht="12" customHeight="1" x14ac:dyDescent="0.2">
      <c r="A17" s="92" t="s">
        <v>11</v>
      </c>
      <c r="B17" s="97">
        <v>14045.468055831981</v>
      </c>
      <c r="C17" s="97">
        <v>14328.88819859766</v>
      </c>
      <c r="D17" s="97">
        <v>14591.551682720725</v>
      </c>
      <c r="E17" s="97">
        <v>15036.473518533658</v>
      </c>
      <c r="F17" s="97">
        <v>14933.846845508329</v>
      </c>
      <c r="G17" s="97">
        <v>15437.869742129105</v>
      </c>
      <c r="H17" s="97">
        <v>15647.573746526868</v>
      </c>
      <c r="I17" s="97">
        <v>16108.308280477304</v>
      </c>
      <c r="J17" s="97">
        <v>16148.670236779468</v>
      </c>
      <c r="K17" s="97">
        <v>15951.927908321046</v>
      </c>
      <c r="L17" s="98">
        <v>16490.209793261936</v>
      </c>
      <c r="M17" s="98">
        <v>17154.2856907772</v>
      </c>
      <c r="N17" s="98">
        <v>17643.728384218899</v>
      </c>
      <c r="O17" s="98">
        <v>17744.803428666823</v>
      </c>
      <c r="P17" s="98">
        <v>17955.197371334616</v>
      </c>
      <c r="Q17" s="98">
        <v>18436.847386511152</v>
      </c>
      <c r="R17" s="98">
        <v>18103.473272363775</v>
      </c>
      <c r="S17" s="98">
        <v>19003.080494202564</v>
      </c>
      <c r="T17" s="98">
        <v>19232.308529646019</v>
      </c>
      <c r="U17" s="98">
        <v>19841.492267782032</v>
      </c>
      <c r="V17" s="98">
        <v>22899.399532764866</v>
      </c>
      <c r="W17" s="98">
        <v>23146.846473829872</v>
      </c>
      <c r="X17" s="98">
        <v>23291.505870332003</v>
      </c>
      <c r="Y17" s="98">
        <v>23480.913228461519</v>
      </c>
      <c r="Z17" s="98">
        <v>23688.453981118528</v>
      </c>
      <c r="AA17" s="98">
        <v>24982.69347197115</v>
      </c>
      <c r="AB17" s="98">
        <v>25793.668899942029</v>
      </c>
    </row>
    <row r="18" spans="1:32" s="9" customFormat="1" ht="12" customHeight="1" x14ac:dyDescent="0.2">
      <c r="A18" s="92" t="s">
        <v>0</v>
      </c>
      <c r="B18" s="97">
        <v>11075.097105610152</v>
      </c>
      <c r="C18" s="97">
        <v>11162.047769508841</v>
      </c>
      <c r="D18" s="97">
        <v>11268.191621373446</v>
      </c>
      <c r="E18" s="97">
        <v>11322.944072572251</v>
      </c>
      <c r="F18" s="97">
        <v>11131.487697201739</v>
      </c>
      <c r="G18" s="97">
        <v>11293.837022760143</v>
      </c>
      <c r="H18" s="97">
        <v>11976.353536819062</v>
      </c>
      <c r="I18" s="97">
        <v>12173.529413550368</v>
      </c>
      <c r="J18" s="97">
        <v>12478.195500177728</v>
      </c>
      <c r="K18" s="97">
        <v>12435.937244729452</v>
      </c>
      <c r="L18" s="98">
        <v>12754.345748943977</v>
      </c>
      <c r="M18" s="98">
        <v>13267.974969350309</v>
      </c>
      <c r="N18" s="98">
        <v>13652.093874641341</v>
      </c>
      <c r="O18" s="98">
        <v>13401.575506458777</v>
      </c>
      <c r="P18" s="98">
        <v>13507.264433973251</v>
      </c>
      <c r="Q18" s="98">
        <v>13613.321660729111</v>
      </c>
      <c r="R18" s="98">
        <v>13367.166287518763</v>
      </c>
      <c r="S18" s="98">
        <v>13768.434238894395</v>
      </c>
      <c r="T18" s="98">
        <v>13975.624469455577</v>
      </c>
      <c r="U18" s="98">
        <v>14724.978804667131</v>
      </c>
      <c r="V18" s="98">
        <v>14897.578843451585</v>
      </c>
      <c r="W18" s="98">
        <v>15038.345338577574</v>
      </c>
      <c r="X18" s="98">
        <v>15457.557191609943</v>
      </c>
      <c r="Y18" s="98">
        <v>15592.319642380482</v>
      </c>
      <c r="Z18" s="98">
        <v>16382.011315643202</v>
      </c>
      <c r="AA18" s="98">
        <v>17247.876292950365</v>
      </c>
      <c r="AB18" s="98">
        <v>17981.363471977515</v>
      </c>
    </row>
    <row r="19" spans="1:32" s="9" customFormat="1" ht="12" customHeight="1" x14ac:dyDescent="0.2">
      <c r="A19" s="92" t="s">
        <v>12</v>
      </c>
      <c r="B19" s="97">
        <v>16325.025546948069</v>
      </c>
      <c r="C19" s="97">
        <v>16670.317156283636</v>
      </c>
      <c r="D19" s="97">
        <v>16890.631781118398</v>
      </c>
      <c r="E19" s="97">
        <v>17361.724933176643</v>
      </c>
      <c r="F19" s="97">
        <v>17154.000882547007</v>
      </c>
      <c r="G19" s="97">
        <v>17654.122703783141</v>
      </c>
      <c r="H19" s="97">
        <v>18006.722009958696</v>
      </c>
      <c r="I19" s="97">
        <v>18307.750990426604</v>
      </c>
      <c r="J19" s="97">
        <v>18696.627113841754</v>
      </c>
      <c r="K19" s="97">
        <v>18485.659380268931</v>
      </c>
      <c r="L19" s="98">
        <v>19088.239405417979</v>
      </c>
      <c r="M19" s="98">
        <v>19856.940342159167</v>
      </c>
      <c r="N19" s="98">
        <v>20394.9613049045</v>
      </c>
      <c r="O19" s="98">
        <v>20581.390443652836</v>
      </c>
      <c r="P19" s="98">
        <v>20727.251914923083</v>
      </c>
      <c r="Q19" s="98">
        <v>21189.525461368852</v>
      </c>
      <c r="R19" s="98">
        <v>20806.377565646977</v>
      </c>
      <c r="S19" s="98">
        <v>21641.393043954038</v>
      </c>
      <c r="T19" s="98">
        <v>22206.023791760555</v>
      </c>
      <c r="U19" s="98">
        <v>23065.545346632629</v>
      </c>
      <c r="V19" s="98">
        <v>22408.692100483677</v>
      </c>
      <c r="W19" s="98">
        <v>22618.523831421735</v>
      </c>
      <c r="X19" s="98">
        <v>22852.048705930589</v>
      </c>
      <c r="Y19" s="98">
        <v>23048.974756124084</v>
      </c>
      <c r="Z19" s="98">
        <v>23521.847275478613</v>
      </c>
      <c r="AA19" s="98">
        <v>24775.617588325174</v>
      </c>
      <c r="AB19" s="98">
        <v>25684.594138687695</v>
      </c>
    </row>
    <row r="20" spans="1:32" s="9" customFormat="1" ht="12" customHeight="1" x14ac:dyDescent="0.2">
      <c r="A20" s="92" t="s">
        <v>13</v>
      </c>
      <c r="B20" s="97">
        <v>7504.9961023599226</v>
      </c>
      <c r="C20" s="97">
        <v>7535.4482407414971</v>
      </c>
      <c r="D20" s="97">
        <v>7689.409427433653</v>
      </c>
      <c r="E20" s="97">
        <v>7809.1643566242519</v>
      </c>
      <c r="F20" s="97">
        <v>7593.9717568718224</v>
      </c>
      <c r="G20" s="97">
        <v>7646.9274868888715</v>
      </c>
      <c r="H20" s="97">
        <v>8032.1108910007424</v>
      </c>
      <c r="I20" s="97">
        <v>8198.6896535939341</v>
      </c>
      <c r="J20" s="97">
        <v>8430.9521650489805</v>
      </c>
      <c r="K20" s="97">
        <v>8387.1695629831884</v>
      </c>
      <c r="L20" s="98">
        <v>8649.9073070794857</v>
      </c>
      <c r="M20" s="98">
        <v>8998.2470207876631</v>
      </c>
      <c r="N20" s="98">
        <v>9189.4433575640287</v>
      </c>
      <c r="O20" s="98">
        <v>9262.6065477381999</v>
      </c>
      <c r="P20" s="98">
        <v>9367.513070180963</v>
      </c>
      <c r="Q20" s="98">
        <v>9350.5353998632963</v>
      </c>
      <c r="R20" s="98">
        <v>9181.4595057918523</v>
      </c>
      <c r="S20" s="98">
        <v>9481.3845513293691</v>
      </c>
      <c r="T20" s="98">
        <v>9645.1159630568018</v>
      </c>
      <c r="U20" s="98">
        <v>10035.420980308871</v>
      </c>
      <c r="V20" s="98">
        <v>9655.900724045332</v>
      </c>
      <c r="W20" s="98">
        <v>9746.9121000677278</v>
      </c>
      <c r="X20" s="98">
        <v>9910.5677037355726</v>
      </c>
      <c r="Y20" s="98">
        <v>9997.1150636966231</v>
      </c>
      <c r="Z20" s="98">
        <v>10063.436925399405</v>
      </c>
      <c r="AA20" s="98">
        <v>10596.541084147437</v>
      </c>
      <c r="AB20" s="98">
        <v>10961.28562198426</v>
      </c>
    </row>
    <row r="21" spans="1:32" s="9" customFormat="1" ht="12" customHeight="1" x14ac:dyDescent="0.2">
      <c r="A21" s="92" t="s">
        <v>14</v>
      </c>
      <c r="B21" s="97">
        <v>25528.017324913966</v>
      </c>
      <c r="C21" s="97">
        <v>26430.673254702317</v>
      </c>
      <c r="D21" s="97">
        <v>27326.818265453825</v>
      </c>
      <c r="E21" s="97">
        <v>27686.58225358577</v>
      </c>
      <c r="F21" s="97">
        <v>27550.481551998761</v>
      </c>
      <c r="G21" s="97">
        <v>28548.642960557347</v>
      </c>
      <c r="H21" s="97">
        <v>29055.363105491644</v>
      </c>
      <c r="I21" s="97">
        <v>29734.287720771885</v>
      </c>
      <c r="J21" s="97">
        <v>30483.800749413698</v>
      </c>
      <c r="K21" s="97">
        <v>30068.883147152526</v>
      </c>
      <c r="L21" s="98">
        <v>31060.446890762745</v>
      </c>
      <c r="M21" s="98">
        <v>32311.279621504393</v>
      </c>
      <c r="N21" s="98">
        <v>32757.675755535583</v>
      </c>
      <c r="O21" s="98">
        <v>32775.039470785501</v>
      </c>
      <c r="P21" s="98">
        <v>33268.452213467906</v>
      </c>
      <c r="Q21" s="98">
        <v>33818.298617031724</v>
      </c>
      <c r="R21" s="98">
        <v>33206.797902887243</v>
      </c>
      <c r="S21" s="98">
        <v>34623.306300529082</v>
      </c>
      <c r="T21" s="98">
        <v>35214.915270649668</v>
      </c>
      <c r="U21" s="98">
        <v>36294.212919679419</v>
      </c>
      <c r="V21" s="98">
        <v>39390.143912112515</v>
      </c>
      <c r="W21" s="98">
        <v>39797.348865938729</v>
      </c>
      <c r="X21" s="98">
        <v>40464.367927842482</v>
      </c>
      <c r="Y21" s="98">
        <v>40801.466594907433</v>
      </c>
      <c r="Z21" s="98">
        <v>41083.012870293183</v>
      </c>
      <c r="AA21" s="98">
        <v>43306.266317776579</v>
      </c>
      <c r="AB21" s="98">
        <v>44576.249031094863</v>
      </c>
    </row>
    <row r="22" spans="1:32" s="9" customFormat="1" ht="12" customHeight="1" x14ac:dyDescent="0.2">
      <c r="A22" s="92" t="s">
        <v>15</v>
      </c>
      <c r="B22" s="97">
        <v>15179.288287616955</v>
      </c>
      <c r="C22" s="97">
        <v>15321.001183709983</v>
      </c>
      <c r="D22" s="97">
        <v>15503.697910495808</v>
      </c>
      <c r="E22" s="97">
        <v>15754.651063280518</v>
      </c>
      <c r="F22" s="97">
        <v>15624.735435406086</v>
      </c>
      <c r="G22" s="97">
        <v>15977.458212296531</v>
      </c>
      <c r="H22" s="97">
        <v>16840.620356994452</v>
      </c>
      <c r="I22" s="97">
        <v>16995.15711929799</v>
      </c>
      <c r="J22" s="97">
        <v>17309.401333674199</v>
      </c>
      <c r="K22" s="97">
        <v>17296.786155833892</v>
      </c>
      <c r="L22" s="98">
        <v>18047.262202219277</v>
      </c>
      <c r="M22" s="98">
        <v>18774.042030668108</v>
      </c>
      <c r="N22" s="98">
        <v>19259.13552616557</v>
      </c>
      <c r="O22" s="98">
        <v>19579.795579684829</v>
      </c>
      <c r="P22" s="98">
        <v>19913.438887800236</v>
      </c>
      <c r="Q22" s="98">
        <v>20195.41784062636</v>
      </c>
      <c r="R22" s="98">
        <v>19830.245347123986</v>
      </c>
      <c r="S22" s="98">
        <v>20783.801278275998</v>
      </c>
      <c r="T22" s="98">
        <v>21295.534564448455</v>
      </c>
      <c r="U22" s="98">
        <v>22016.761854619082</v>
      </c>
      <c r="V22" s="98">
        <v>21081.230496127471</v>
      </c>
      <c r="W22" s="98">
        <v>21274.859569097222</v>
      </c>
      <c r="X22" s="98">
        <v>21305.654285267563</v>
      </c>
      <c r="Y22" s="98">
        <v>21492.226046131116</v>
      </c>
      <c r="Z22" s="98">
        <v>21637.059359939572</v>
      </c>
      <c r="AA22" s="98">
        <v>22775.891159065679</v>
      </c>
      <c r="AB22" s="98">
        <v>23498.715213275635</v>
      </c>
    </row>
    <row r="23" spans="1:32" s="9" customFormat="1" ht="12" customHeight="1" x14ac:dyDescent="0.2">
      <c r="A23" s="92" t="s">
        <v>1</v>
      </c>
      <c r="B23" s="97">
        <v>5677.5331971855258</v>
      </c>
      <c r="C23" s="97">
        <v>5701.2028262870372</v>
      </c>
      <c r="D23" s="97">
        <v>5767.6005730030429</v>
      </c>
      <c r="E23" s="97">
        <v>6073.890871141889</v>
      </c>
      <c r="F23" s="97">
        <v>5969.5970527723284</v>
      </c>
      <c r="G23" s="97">
        <v>6251.4769256214859</v>
      </c>
      <c r="H23" s="97">
        <v>6486.0741558494265</v>
      </c>
      <c r="I23" s="97">
        <v>6733.6080550468996</v>
      </c>
      <c r="J23" s="97">
        <v>6949.2700897205796</v>
      </c>
      <c r="K23" s="97">
        <v>6962.5478895553442</v>
      </c>
      <c r="L23" s="98">
        <v>7214.3855904013044</v>
      </c>
      <c r="M23" s="98">
        <v>7504.9155258011897</v>
      </c>
      <c r="N23" s="98">
        <v>7732.2947514354018</v>
      </c>
      <c r="O23" s="98">
        <v>7679.3639198007522</v>
      </c>
      <c r="P23" s="98">
        <v>7961.061078824102</v>
      </c>
      <c r="Q23" s="98">
        <v>8159.6414988124125</v>
      </c>
      <c r="R23" s="98">
        <v>8012.0992862312669</v>
      </c>
      <c r="S23" s="98">
        <v>8416.472735895326</v>
      </c>
      <c r="T23" s="98">
        <v>8527.1771964356049</v>
      </c>
      <c r="U23" s="98">
        <v>8719.1365708465491</v>
      </c>
      <c r="V23" s="98">
        <v>8369.6447617108679</v>
      </c>
      <c r="W23" s="98">
        <v>8431.0249657434615</v>
      </c>
      <c r="X23" s="98">
        <v>8605.9586020537499</v>
      </c>
      <c r="Y23" s="98">
        <v>8686.1438856922196</v>
      </c>
      <c r="Z23" s="98">
        <v>8808.4697717027793</v>
      </c>
      <c r="AA23" s="98">
        <v>9260.3901065740138</v>
      </c>
      <c r="AB23" s="98">
        <v>9693.538828794728</v>
      </c>
    </row>
    <row r="24" spans="1:32" s="9" customFormat="1" ht="12" customHeight="1" x14ac:dyDescent="0.2">
      <c r="A24" s="92" t="s">
        <v>16</v>
      </c>
      <c r="B24" s="97">
        <v>20730.861912648674</v>
      </c>
      <c r="C24" s="97">
        <v>21009.483282844165</v>
      </c>
      <c r="D24" s="97">
        <v>21373.036112346355</v>
      </c>
      <c r="E24" s="97">
        <v>22325.395219740763</v>
      </c>
      <c r="F24" s="97">
        <v>22240.333775031839</v>
      </c>
      <c r="G24" s="97">
        <v>22673.496947581694</v>
      </c>
      <c r="H24" s="97">
        <v>23667.026803156932</v>
      </c>
      <c r="I24" s="97">
        <v>24183.877310465796</v>
      </c>
      <c r="J24" s="97">
        <v>24721.464823154034</v>
      </c>
      <c r="K24" s="97">
        <v>24786.961638550485</v>
      </c>
      <c r="L24" s="98">
        <v>25853.097630276181</v>
      </c>
      <c r="M24" s="98">
        <v>26894.225622437363</v>
      </c>
      <c r="N24" s="98">
        <v>27895.539337435916</v>
      </c>
      <c r="O24" s="98">
        <v>28390.489687322744</v>
      </c>
      <c r="P24" s="98">
        <v>29226.947156973616</v>
      </c>
      <c r="Q24" s="98">
        <v>29842.079812245323</v>
      </c>
      <c r="R24" s="98">
        <v>29302.476879424972</v>
      </c>
      <c r="S24" s="98">
        <v>30270.404930988007</v>
      </c>
      <c r="T24" s="98">
        <v>30662.875428793701</v>
      </c>
      <c r="U24" s="98">
        <v>31577.492397246835</v>
      </c>
      <c r="V24" s="98">
        <v>30289.981313880322</v>
      </c>
      <c r="W24" s="98">
        <v>30484.941499021497</v>
      </c>
      <c r="X24" s="98">
        <v>31074.401150570975</v>
      </c>
      <c r="Y24" s="98">
        <v>31371.355490267546</v>
      </c>
      <c r="Z24" s="98">
        <v>31488.131694364172</v>
      </c>
      <c r="AA24" s="98">
        <v>33091.75837590266</v>
      </c>
      <c r="AB24" s="98">
        <v>34560.646654405937</v>
      </c>
    </row>
    <row r="25" spans="1:32" s="9" customFormat="1" ht="12" customHeight="1" x14ac:dyDescent="0.2">
      <c r="A25" s="92" t="s">
        <v>17</v>
      </c>
      <c r="B25" s="97">
        <v>14159.643371025044</v>
      </c>
      <c r="C25" s="97">
        <v>14460.808992360904</v>
      </c>
      <c r="D25" s="97">
        <v>14766.824300053453</v>
      </c>
      <c r="E25" s="97">
        <v>15280.107465913712</v>
      </c>
      <c r="F25" s="97">
        <v>15088.641615279765</v>
      </c>
      <c r="G25" s="97">
        <v>15660.785232611359</v>
      </c>
      <c r="H25" s="97">
        <v>16147.036313069009</v>
      </c>
      <c r="I25" s="97">
        <v>16262.972293778443</v>
      </c>
      <c r="J25" s="97">
        <v>16635.127357644844</v>
      </c>
      <c r="K25" s="97">
        <v>16545.813091204909</v>
      </c>
      <c r="L25" s="98">
        <v>17222.250987029794</v>
      </c>
      <c r="M25" s="98">
        <v>17915.806855925908</v>
      </c>
      <c r="N25" s="98">
        <v>18471.292179691049</v>
      </c>
      <c r="O25" s="98">
        <v>19046.674353529059</v>
      </c>
      <c r="P25" s="98">
        <v>19494.971833643296</v>
      </c>
      <c r="Q25" s="98">
        <v>20008.311599124467</v>
      </c>
      <c r="R25" s="98">
        <v>19646.522350935378</v>
      </c>
      <c r="S25" s="98">
        <v>20465.179833489929</v>
      </c>
      <c r="T25" s="98">
        <v>20836.861326666862</v>
      </c>
      <c r="U25" s="98">
        <v>21444.988501044412</v>
      </c>
      <c r="V25" s="98">
        <v>21499.154781455502</v>
      </c>
      <c r="W25" s="98">
        <v>21702.253015773946</v>
      </c>
      <c r="X25" s="98">
        <v>21842.656524285776</v>
      </c>
      <c r="Y25" s="98">
        <v>22031.972598229208</v>
      </c>
      <c r="Z25" s="98">
        <v>21974.973834222837</v>
      </c>
      <c r="AA25" s="98">
        <v>23145.789349114333</v>
      </c>
      <c r="AB25" s="98">
        <v>23752.319640028745</v>
      </c>
    </row>
    <row r="26" spans="1:32" s="9" customFormat="1" ht="12" customHeight="1" x14ac:dyDescent="0.2">
      <c r="A26" s="92" t="s">
        <v>18</v>
      </c>
      <c r="B26" s="97">
        <v>5752.7991078034565</v>
      </c>
      <c r="C26" s="97">
        <v>5998.5004390659205</v>
      </c>
      <c r="D26" s="97">
        <v>6255.0678066388691</v>
      </c>
      <c r="E26" s="97">
        <v>6476.0256742107467</v>
      </c>
      <c r="F26" s="97">
        <v>6491.3852840152495</v>
      </c>
      <c r="G26" s="97">
        <v>6777.106559861234</v>
      </c>
      <c r="H26" s="97">
        <v>7097.606128783349</v>
      </c>
      <c r="I26" s="97">
        <v>7554.971067817467</v>
      </c>
      <c r="J26" s="97">
        <v>7868.3840916970648</v>
      </c>
      <c r="K26" s="97">
        <v>8016.384837239696</v>
      </c>
      <c r="L26" s="98">
        <v>8364.5941108873085</v>
      </c>
      <c r="M26" s="98">
        <v>8701.4440000747782</v>
      </c>
      <c r="N26" s="98">
        <v>8923.7688345127444</v>
      </c>
      <c r="O26" s="98">
        <v>9055.3600793672467</v>
      </c>
      <c r="P26" s="98">
        <v>9244.9288921881234</v>
      </c>
      <c r="Q26" s="98">
        <v>9210.6872995181075</v>
      </c>
      <c r="R26" s="98">
        <v>9044.1401315130242</v>
      </c>
      <c r="S26" s="98">
        <v>9337.8609338137285</v>
      </c>
      <c r="T26" s="98">
        <v>9287.5057046777256</v>
      </c>
      <c r="U26" s="98">
        <v>9613.9739178814361</v>
      </c>
      <c r="V26" s="98">
        <v>9766.1748063208433</v>
      </c>
      <c r="W26" s="98">
        <v>9827.4418918791689</v>
      </c>
      <c r="X26" s="98">
        <v>9995.8588687931224</v>
      </c>
      <c r="Y26" s="98">
        <v>10093.937365756541</v>
      </c>
      <c r="Z26" s="98">
        <v>10315.797852664782</v>
      </c>
      <c r="AA26" s="98">
        <v>10830.950611662885</v>
      </c>
      <c r="AB26" s="98">
        <v>11626.069644762752</v>
      </c>
    </row>
    <row r="27" spans="1:32" s="9" customFormat="1" ht="12" customHeight="1" x14ac:dyDescent="0.2">
      <c r="A27" s="92" t="s">
        <v>19</v>
      </c>
      <c r="B27" s="97">
        <v>32805.749861697906</v>
      </c>
      <c r="C27" s="97">
        <v>33204.594839438825</v>
      </c>
      <c r="D27" s="97">
        <v>34030.799566861569</v>
      </c>
      <c r="E27" s="97">
        <v>35385.241207269151</v>
      </c>
      <c r="F27" s="97">
        <v>35268.81021740062</v>
      </c>
      <c r="G27" s="97">
        <v>36029.878984762618</v>
      </c>
      <c r="H27" s="97">
        <v>37372.246553182864</v>
      </c>
      <c r="I27" s="97">
        <v>37756.955501879631</v>
      </c>
      <c r="J27" s="97">
        <v>38561.057897562263</v>
      </c>
      <c r="K27" s="97">
        <v>38460.696866136132</v>
      </c>
      <c r="L27" s="98">
        <v>40188.963183102453</v>
      </c>
      <c r="M27" s="98">
        <v>41807.409651074733</v>
      </c>
      <c r="N27" s="98">
        <v>43911.760972806827</v>
      </c>
      <c r="O27" s="98">
        <v>44941.360340527739</v>
      </c>
      <c r="P27" s="98">
        <v>45745.128498696497</v>
      </c>
      <c r="Q27" s="98">
        <v>46969.128533113013</v>
      </c>
      <c r="R27" s="98">
        <v>46119.835197395703</v>
      </c>
      <c r="S27" s="98">
        <v>47953.177075240252</v>
      </c>
      <c r="T27" s="98">
        <v>48718.629287683805</v>
      </c>
      <c r="U27" s="98">
        <v>50195.947196250403</v>
      </c>
      <c r="V27" s="98">
        <v>50588.964949583817</v>
      </c>
      <c r="W27" s="98">
        <v>51014.748678750577</v>
      </c>
      <c r="X27" s="98">
        <v>51865.002564584312</v>
      </c>
      <c r="Y27" s="98">
        <v>52331.042278128749</v>
      </c>
      <c r="Z27" s="98">
        <v>52981.68880068056</v>
      </c>
      <c r="AA27" s="98">
        <v>55754.314284441032</v>
      </c>
      <c r="AB27" s="98">
        <v>57690.486811155759</v>
      </c>
    </row>
    <row r="28" spans="1:32" s="9" customFormat="1" ht="12" customHeight="1" x14ac:dyDescent="0.2">
      <c r="A28" s="92" t="s">
        <v>20</v>
      </c>
      <c r="B28" s="97">
        <v>26608.071262774454</v>
      </c>
      <c r="C28" s="97">
        <v>26673.656083991707</v>
      </c>
      <c r="D28" s="97">
        <v>26996.953734338982</v>
      </c>
      <c r="E28" s="97">
        <v>27351.450908626335</v>
      </c>
      <c r="F28" s="97">
        <v>26698.342780337218</v>
      </c>
      <c r="G28" s="97">
        <v>27342.308092929703</v>
      </c>
      <c r="H28" s="97">
        <v>28050.572890755706</v>
      </c>
      <c r="I28" s="97">
        <v>28426.522757776002</v>
      </c>
      <c r="J28" s="97">
        <v>28869.129206055906</v>
      </c>
      <c r="K28" s="97">
        <v>28667.973453161831</v>
      </c>
      <c r="L28" s="98">
        <v>29389.785393485301</v>
      </c>
      <c r="M28" s="98">
        <v>30573.339050936927</v>
      </c>
      <c r="N28" s="98">
        <v>30780.439516424081</v>
      </c>
      <c r="O28" s="98">
        <v>30568.247992724657</v>
      </c>
      <c r="P28" s="98">
        <v>30749.090788157213</v>
      </c>
      <c r="Q28" s="98">
        <v>31148.338073805775</v>
      </c>
      <c r="R28" s="98">
        <v>30585.115447137221</v>
      </c>
      <c r="S28" s="98">
        <v>31881.208452190072</v>
      </c>
      <c r="T28" s="98">
        <v>31984.558429752768</v>
      </c>
      <c r="U28" s="98">
        <v>32644.468734616436</v>
      </c>
      <c r="V28" s="98">
        <v>33166.308188543095</v>
      </c>
      <c r="W28" s="98">
        <v>33523.253180875392</v>
      </c>
      <c r="X28" s="98">
        <v>33900.994483971604</v>
      </c>
      <c r="Y28" s="98">
        <v>34177.714962103964</v>
      </c>
      <c r="Z28" s="98">
        <v>34836.732597745868</v>
      </c>
      <c r="AA28" s="98">
        <v>36739.153277647922</v>
      </c>
      <c r="AB28" s="98">
        <v>37744.673079093613</v>
      </c>
    </row>
    <row r="29" spans="1:32" s="9" customFormat="1" ht="12" customHeight="1" x14ac:dyDescent="0.2">
      <c r="A29" s="92" t="s">
        <v>21</v>
      </c>
      <c r="B29" s="97">
        <v>9567.2216855912884</v>
      </c>
      <c r="C29" s="97">
        <v>9525.6590313711404</v>
      </c>
      <c r="D29" s="97">
        <v>9595.7716705567946</v>
      </c>
      <c r="E29" s="97">
        <v>9688.1998018605718</v>
      </c>
      <c r="F29" s="97">
        <v>9291.6333183369916</v>
      </c>
      <c r="G29" s="97">
        <v>9319.7999705566581</v>
      </c>
      <c r="H29" s="97">
        <v>9557.0471019150918</v>
      </c>
      <c r="I29" s="97">
        <v>9622.7642375702526</v>
      </c>
      <c r="J29" s="97">
        <v>9686.729174272632</v>
      </c>
      <c r="K29" s="97">
        <v>9459.4546523412428</v>
      </c>
      <c r="L29" s="98">
        <v>9520.1026972473028</v>
      </c>
      <c r="M29" s="98">
        <v>9903.4859787441383</v>
      </c>
      <c r="N29" s="98">
        <v>9896.8392862193396</v>
      </c>
      <c r="O29" s="98">
        <v>9675.4878673254552</v>
      </c>
      <c r="P29" s="98">
        <v>9629.8368731611772</v>
      </c>
      <c r="Q29" s="98">
        <v>9560.3999198166421</v>
      </c>
      <c r="R29" s="98">
        <v>9387.5292664263361</v>
      </c>
      <c r="S29" s="98">
        <v>9549.2882727067681</v>
      </c>
      <c r="T29" s="98">
        <v>9548.3979469169935</v>
      </c>
      <c r="U29" s="98">
        <v>9732.0266070444013</v>
      </c>
      <c r="V29" s="98">
        <v>9893.2406931652658</v>
      </c>
      <c r="W29" s="98">
        <v>10007.146914085686</v>
      </c>
      <c r="X29" s="98">
        <v>10023.557873211399</v>
      </c>
      <c r="Y29" s="98">
        <v>10103.470572344071</v>
      </c>
      <c r="Z29" s="98">
        <v>10006.986617329216</v>
      </c>
      <c r="AA29" s="98">
        <v>10560.081685498772</v>
      </c>
      <c r="AB29" s="98">
        <v>10834.762479735673</v>
      </c>
    </row>
    <row r="30" spans="1:32" s="9" customFormat="1" ht="12" customHeight="1" x14ac:dyDescent="0.2">
      <c r="A30" s="92" t="s">
        <v>22</v>
      </c>
      <c r="B30" s="97">
        <v>16691.375653573592</v>
      </c>
      <c r="C30" s="97">
        <v>16789.780600943992</v>
      </c>
      <c r="D30" s="97">
        <v>17104.631189807824</v>
      </c>
      <c r="E30" s="97">
        <v>17272.488927515205</v>
      </c>
      <c r="F30" s="97">
        <v>16849.669989654514</v>
      </c>
      <c r="G30" s="97">
        <v>17269.625789892194</v>
      </c>
      <c r="H30" s="97">
        <v>17748.418467568099</v>
      </c>
      <c r="I30" s="97">
        <v>17750.616413025971</v>
      </c>
      <c r="J30" s="97">
        <v>17944.305009211734</v>
      </c>
      <c r="K30" s="97">
        <v>17568.750033056043</v>
      </c>
      <c r="L30" s="98">
        <v>18162.88198705027</v>
      </c>
      <c r="M30" s="98">
        <v>18894.31793045123</v>
      </c>
      <c r="N30" s="98">
        <v>19328.366623010668</v>
      </c>
      <c r="O30" s="98">
        <v>19288.344855867319</v>
      </c>
      <c r="P30" s="98">
        <v>19361.555711654437</v>
      </c>
      <c r="Q30" s="98">
        <v>19476.540726816584</v>
      </c>
      <c r="R30" s="98">
        <v>19124.366931842924</v>
      </c>
      <c r="S30" s="98">
        <v>19787.805742663102</v>
      </c>
      <c r="T30" s="98">
        <v>19936.196928660018</v>
      </c>
      <c r="U30" s="98">
        <v>20638.703040650631</v>
      </c>
      <c r="V30" s="98">
        <v>23653.003741638255</v>
      </c>
      <c r="W30" s="98">
        <v>23922.866626501716</v>
      </c>
      <c r="X30" s="98">
        <v>24755.918584579817</v>
      </c>
      <c r="Y30" s="98">
        <v>24954.122293490807</v>
      </c>
      <c r="Z30" s="98">
        <v>25275.541880692508</v>
      </c>
      <c r="AA30" s="98">
        <v>26664.247779438578</v>
      </c>
      <c r="AB30" s="98">
        <v>27415.782714385965</v>
      </c>
    </row>
    <row r="31" spans="1:32" s="9" customFormat="1" ht="12" customHeight="1" x14ac:dyDescent="0.2">
      <c r="A31" s="92" t="s">
        <v>23</v>
      </c>
      <c r="B31" s="97">
        <v>12655.89517628509</v>
      </c>
      <c r="C31" s="97">
        <v>12770.904658142979</v>
      </c>
      <c r="D31" s="97">
        <v>12833.596071770111</v>
      </c>
      <c r="E31" s="97">
        <v>12939.204263473795</v>
      </c>
      <c r="F31" s="97">
        <v>12662.119735925946</v>
      </c>
      <c r="G31" s="97">
        <v>12810.358813504286</v>
      </c>
      <c r="H31" s="97">
        <v>13104.695106510422</v>
      </c>
      <c r="I31" s="97">
        <v>13189.940528853658</v>
      </c>
      <c r="J31" s="97">
        <v>13360.731210134512</v>
      </c>
      <c r="K31" s="97">
        <v>13159.237788260663</v>
      </c>
      <c r="L31" s="98">
        <v>13297.687666327944</v>
      </c>
      <c r="M31" s="98">
        <v>13833.197764901868</v>
      </c>
      <c r="N31" s="98">
        <v>13918.482725968968</v>
      </c>
      <c r="O31" s="98">
        <v>13891.285753766904</v>
      </c>
      <c r="P31" s="98">
        <v>13965.844893202335</v>
      </c>
      <c r="Q31" s="98">
        <v>14198.870281020514</v>
      </c>
      <c r="R31" s="98">
        <v>13942.127048156748</v>
      </c>
      <c r="S31" s="98">
        <v>14441.482849776094</v>
      </c>
      <c r="T31" s="98">
        <v>14482.294802736662</v>
      </c>
      <c r="U31" s="98">
        <v>14702.6895458732</v>
      </c>
      <c r="V31" s="98">
        <v>16815.507613252139</v>
      </c>
      <c r="W31" s="98">
        <v>16998.865738817891</v>
      </c>
      <c r="X31" s="98">
        <v>17039.572017050086</v>
      </c>
      <c r="Y31" s="98">
        <v>17178.199804255219</v>
      </c>
      <c r="Z31" s="98">
        <v>17269.814315946896</v>
      </c>
      <c r="AA31" s="98">
        <v>18214.081330104666</v>
      </c>
      <c r="AB31" s="98">
        <v>18630.274713248007</v>
      </c>
    </row>
    <row r="32" spans="1:32" s="9" customFormat="1" ht="12" customHeight="1" x14ac:dyDescent="0.2">
      <c r="A32" s="93" t="s">
        <v>24</v>
      </c>
      <c r="B32" s="99">
        <v>325788</v>
      </c>
      <c r="C32" s="99">
        <v>330593</v>
      </c>
      <c r="D32" s="99">
        <v>337093</v>
      </c>
      <c r="E32" s="99">
        <v>345130</v>
      </c>
      <c r="F32" s="99">
        <v>340481</v>
      </c>
      <c r="G32" s="99">
        <v>350084.60499999998</v>
      </c>
      <c r="H32" s="99">
        <v>361018.31788157567</v>
      </c>
      <c r="I32" s="99">
        <v>367326.71956604643</v>
      </c>
      <c r="J32" s="99">
        <v>374992.88793704065</v>
      </c>
      <c r="K32" s="99">
        <v>372987.67174712301</v>
      </c>
      <c r="L32" s="100">
        <v>385415.95311006869</v>
      </c>
      <c r="M32" s="100">
        <v>400937.0076137447</v>
      </c>
      <c r="N32" s="100">
        <v>411817.83861569804</v>
      </c>
      <c r="O32" s="100">
        <v>415024.32082891947</v>
      </c>
      <c r="P32" s="100">
        <v>421770.3770345315</v>
      </c>
      <c r="Q32" s="100">
        <v>428925.56320226769</v>
      </c>
      <c r="R32" s="100">
        <v>421169.75350931886</v>
      </c>
      <c r="S32" s="100">
        <v>438575.07620541682</v>
      </c>
      <c r="T32" s="100">
        <v>445178.66131243546</v>
      </c>
      <c r="U32" s="100">
        <v>458824.42853497562</v>
      </c>
      <c r="V32" s="100">
        <v>467882.13393255963</v>
      </c>
      <c r="W32" s="100">
        <v>472090.51264404831</v>
      </c>
      <c r="X32" s="100">
        <v>481512.09935849166</v>
      </c>
      <c r="Y32" s="100">
        <v>485744.13607734721</v>
      </c>
      <c r="Z32" s="100">
        <v>493506.15075549262</v>
      </c>
      <c r="AA32" s="100">
        <v>519574.91057053936</v>
      </c>
      <c r="AB32" s="100">
        <v>538759.1270352893</v>
      </c>
      <c r="AC32" s="157"/>
      <c r="AD32" s="157"/>
      <c r="AE32" s="157"/>
      <c r="AF32" s="157"/>
    </row>
    <row r="33" spans="1:28" s="9" customFormat="1" ht="4.5" customHeight="1" x14ac:dyDescent="0.2">
      <c r="A33" s="94"/>
      <c r="B33" s="95"/>
      <c r="C33" s="95"/>
      <c r="D33" s="95"/>
      <c r="E33" s="95"/>
      <c r="F33" s="95"/>
      <c r="G33" s="95"/>
      <c r="H33" s="95"/>
      <c r="I33" s="95"/>
      <c r="J33" s="95"/>
      <c r="K33" s="95"/>
      <c r="L33" s="96"/>
      <c r="M33" s="96"/>
      <c r="N33" s="96"/>
      <c r="O33" s="96"/>
      <c r="P33" s="96"/>
      <c r="Q33" s="96"/>
      <c r="R33" s="96"/>
      <c r="S33" s="96"/>
      <c r="T33" s="96"/>
      <c r="U33" s="96"/>
      <c r="V33" s="96"/>
      <c r="W33" s="96"/>
      <c r="X33" s="96"/>
      <c r="Y33" s="96"/>
      <c r="Z33" s="96"/>
      <c r="AA33" s="96"/>
      <c r="AB33" s="96"/>
    </row>
    <row r="34" spans="1:28" s="9" customFormat="1" ht="9" customHeight="1" x14ac:dyDescent="0.2"/>
    <row r="35" spans="1:28" x14ac:dyDescent="0.25">
      <c r="A35" s="166" t="s">
        <v>119</v>
      </c>
      <c r="B35" s="166"/>
      <c r="C35" s="166"/>
      <c r="D35" s="166"/>
      <c r="E35" s="166"/>
      <c r="F35" s="166"/>
      <c r="G35" s="166"/>
      <c r="H35" s="166"/>
      <c r="I35" s="166"/>
      <c r="J35" s="166"/>
      <c r="K35" s="166"/>
      <c r="L35" s="166"/>
      <c r="M35" s="166"/>
    </row>
    <row r="36" spans="1:28" s="36" customFormat="1" ht="9" customHeight="1" x14ac:dyDescent="0.2">
      <c r="A36" s="35" t="s">
        <v>75</v>
      </c>
      <c r="B36" s="39"/>
      <c r="C36" s="39"/>
      <c r="D36" s="39"/>
      <c r="E36" s="39"/>
      <c r="F36" s="39"/>
      <c r="G36" s="39"/>
    </row>
  </sheetData>
  <phoneticPr fontId="5" type="noConversion"/>
  <hyperlinks>
    <hyperlink ref="AB1" location="B!A1" display="Retour au menu" xr:uid="{4F56DAB5-8E27-42CA-AFB3-FAF3856BF804}"/>
  </hyperlinks>
  <pageMargins left="0.59055118110236227" right="0.59055118110236227" top="0.78740157480314965" bottom="0.78740157480314965" header="0.51181102362204722" footer="0.39370078740157483"/>
  <pageSetup paperSize="9" scale="68"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6"/>
  <sheetViews>
    <sheetView showGridLines="0" zoomScaleNormal="100" zoomScaleSheetLayoutView="80" workbookViewId="0"/>
  </sheetViews>
  <sheetFormatPr baseColWidth="10" defaultColWidth="9.109375" defaultRowHeight="13.2" x14ac:dyDescent="0.25"/>
  <cols>
    <col min="1" max="1" width="6.6640625" style="7" customWidth="1"/>
    <col min="2" max="7" width="8.6640625" style="7" customWidth="1"/>
    <col min="8" max="8" width="6.6640625" style="7" customWidth="1"/>
    <col min="9" max="9" width="2.6640625" style="7" customWidth="1"/>
    <col min="10" max="10" width="6.6640625" style="7" customWidth="1"/>
    <col min="11" max="11" width="8.6640625" style="7" customWidth="1"/>
    <col min="12" max="12" width="9.6640625" style="7" customWidth="1"/>
    <col min="13" max="13" width="8.6640625" style="7" customWidth="1"/>
    <col min="14" max="14" width="9.6640625" style="7" customWidth="1"/>
    <col min="15" max="15" width="8.6640625" style="7" customWidth="1"/>
    <col min="16" max="16" width="9.6640625" style="7" customWidth="1"/>
    <col min="17" max="17" width="6.6640625" style="7" customWidth="1"/>
    <col min="18" max="20" width="12" style="7" customWidth="1"/>
    <col min="21" max="16384" width="9.109375" style="7"/>
  </cols>
  <sheetData>
    <row r="1" spans="1:17" ht="24" customHeight="1" x14ac:dyDescent="0.4">
      <c r="A1" s="16" t="s">
        <v>51</v>
      </c>
      <c r="P1" s="17"/>
      <c r="Q1" s="17" t="s">
        <v>27</v>
      </c>
    </row>
    <row r="2" spans="1:17" ht="4.5" customHeight="1" x14ac:dyDescent="0.3">
      <c r="A2" s="18"/>
    </row>
    <row r="3" spans="1:17" ht="15.6" x14ac:dyDescent="0.3">
      <c r="A3" s="1" t="s">
        <v>5</v>
      </c>
    </row>
    <row r="4" spans="1:17" ht="4.5" customHeight="1" x14ac:dyDescent="0.3">
      <c r="A4" s="1"/>
    </row>
    <row r="5" spans="1:17" x14ac:dyDescent="0.25">
      <c r="A5" s="8"/>
    </row>
    <row r="6" spans="1:17" ht="4.5" customHeight="1" x14ac:dyDescent="0.25">
      <c r="B6" s="20"/>
    </row>
    <row r="7" spans="1:17" ht="19.5" customHeight="1" x14ac:dyDescent="0.25">
      <c r="A7" s="15" t="s">
        <v>129</v>
      </c>
      <c r="B7" s="33"/>
      <c r="C7" s="33"/>
      <c r="D7" s="33"/>
      <c r="E7" s="33"/>
      <c r="F7" s="33"/>
      <c r="G7" s="33"/>
      <c r="H7" s="33"/>
      <c r="I7" s="33"/>
      <c r="J7" s="33"/>
      <c r="K7" s="33"/>
      <c r="L7" s="33"/>
      <c r="M7" s="33"/>
      <c r="N7" s="33"/>
      <c r="O7" s="33"/>
      <c r="P7" s="33"/>
      <c r="Q7" s="33"/>
    </row>
    <row r="8" spans="1:17" ht="4.5" customHeight="1" x14ac:dyDescent="0.25">
      <c r="A8" s="29"/>
    </row>
    <row r="10" spans="1:17" ht="12.75" customHeight="1" x14ac:dyDescent="0.25">
      <c r="A10" s="207" t="s">
        <v>134</v>
      </c>
      <c r="B10" s="207"/>
      <c r="C10" s="207"/>
      <c r="D10" s="207"/>
      <c r="E10" s="207"/>
      <c r="F10" s="207"/>
      <c r="G10" s="207"/>
      <c r="H10" s="207"/>
      <c r="I10" s="160"/>
      <c r="J10" s="207" t="s">
        <v>135</v>
      </c>
      <c r="K10" s="207"/>
      <c r="L10" s="207"/>
      <c r="M10" s="207"/>
      <c r="N10" s="207"/>
      <c r="O10" s="207"/>
      <c r="P10" s="207"/>
      <c r="Q10" s="207"/>
    </row>
    <row r="11" spans="1:17" x14ac:dyDescent="0.25">
      <c r="A11" s="207"/>
      <c r="B11" s="207"/>
      <c r="C11" s="207"/>
      <c r="D11" s="207"/>
      <c r="E11" s="207"/>
      <c r="F11" s="207"/>
      <c r="G11" s="207"/>
      <c r="H11" s="207"/>
      <c r="I11" s="160"/>
      <c r="J11" s="207"/>
      <c r="K11" s="207"/>
      <c r="L11" s="207"/>
      <c r="M11" s="207"/>
      <c r="N11" s="207"/>
      <c r="O11" s="207"/>
      <c r="P11" s="207"/>
      <c r="Q11" s="207"/>
    </row>
    <row r="12" spans="1:17" ht="12.75" customHeight="1" x14ac:dyDescent="0.25">
      <c r="A12" s="211" t="s">
        <v>140</v>
      </c>
      <c r="B12" s="211"/>
      <c r="C12" s="211"/>
      <c r="D12" s="211"/>
      <c r="E12" s="211"/>
      <c r="F12" s="211"/>
      <c r="G12" s="211"/>
      <c r="H12" s="162"/>
      <c r="I12" s="160"/>
      <c r="J12" s="211" t="s">
        <v>143</v>
      </c>
      <c r="K12" s="211"/>
      <c r="L12" s="211"/>
      <c r="M12" s="211"/>
      <c r="N12" s="211"/>
      <c r="O12" s="211"/>
      <c r="P12" s="211"/>
      <c r="Q12" s="211"/>
    </row>
    <row r="13" spans="1:17" x14ac:dyDescent="0.25">
      <c r="A13" s="211"/>
      <c r="B13" s="211"/>
      <c r="C13" s="211"/>
      <c r="D13" s="211"/>
      <c r="E13" s="211"/>
      <c r="F13" s="211"/>
      <c r="G13" s="211"/>
      <c r="H13" s="162"/>
      <c r="I13" s="160"/>
      <c r="J13" s="211"/>
      <c r="K13" s="211"/>
      <c r="L13" s="211"/>
      <c r="M13" s="211"/>
      <c r="N13" s="211"/>
      <c r="O13" s="211"/>
      <c r="P13" s="211"/>
      <c r="Q13" s="211"/>
    </row>
    <row r="14" spans="1:17" x14ac:dyDescent="0.25">
      <c r="A14" s="211"/>
      <c r="B14" s="211"/>
      <c r="C14" s="211"/>
      <c r="D14" s="211"/>
      <c r="E14" s="211"/>
      <c r="F14" s="211"/>
      <c r="G14" s="211"/>
      <c r="H14" s="162"/>
      <c r="I14" s="160"/>
      <c r="J14" s="211"/>
      <c r="K14" s="211"/>
      <c r="L14" s="211"/>
      <c r="M14" s="211"/>
      <c r="N14" s="211"/>
      <c r="O14" s="211"/>
      <c r="P14" s="211"/>
      <c r="Q14" s="211"/>
    </row>
    <row r="15" spans="1:17" x14ac:dyDescent="0.25">
      <c r="A15" s="211"/>
      <c r="B15" s="211"/>
      <c r="C15" s="211"/>
      <c r="D15" s="211"/>
      <c r="E15" s="211"/>
      <c r="F15" s="211"/>
      <c r="G15" s="211"/>
      <c r="H15" s="162"/>
      <c r="I15" s="160"/>
      <c r="J15" s="211"/>
      <c r="K15" s="211"/>
      <c r="L15" s="211"/>
      <c r="M15" s="211"/>
      <c r="N15" s="211"/>
      <c r="O15" s="211"/>
      <c r="P15" s="211"/>
      <c r="Q15" s="211"/>
    </row>
    <row r="16" spans="1:17" x14ac:dyDescent="0.25">
      <c r="A16" s="211"/>
      <c r="B16" s="211"/>
      <c r="C16" s="211"/>
      <c r="D16" s="211"/>
      <c r="E16" s="211"/>
      <c r="F16" s="211"/>
      <c r="G16" s="211"/>
      <c r="H16" s="162"/>
      <c r="I16" s="160"/>
      <c r="J16" s="211"/>
      <c r="K16" s="211"/>
      <c r="L16" s="211"/>
      <c r="M16" s="211"/>
      <c r="N16" s="211"/>
      <c r="O16" s="211"/>
      <c r="P16" s="211"/>
      <c r="Q16" s="211"/>
    </row>
    <row r="17" spans="1:20" ht="12.75" customHeight="1" x14ac:dyDescent="0.25">
      <c r="A17" s="212" t="s">
        <v>141</v>
      </c>
      <c r="B17" s="212"/>
      <c r="C17" s="212"/>
      <c r="D17" s="212"/>
      <c r="E17" s="212"/>
      <c r="F17" s="212"/>
      <c r="G17" s="212"/>
      <c r="H17" s="163"/>
      <c r="I17" s="160"/>
      <c r="J17" s="214" t="s">
        <v>136</v>
      </c>
      <c r="K17" s="214"/>
      <c r="L17" s="214"/>
      <c r="M17" s="214"/>
      <c r="N17" s="214"/>
      <c r="O17" s="214"/>
      <c r="P17" s="214"/>
      <c r="Q17" s="214"/>
    </row>
    <row r="18" spans="1:20" x14ac:dyDescent="0.25">
      <c r="A18" s="212"/>
      <c r="B18" s="212"/>
      <c r="C18" s="212"/>
      <c r="D18" s="212"/>
      <c r="E18" s="212"/>
      <c r="F18" s="212"/>
      <c r="G18" s="212"/>
      <c r="H18" s="163"/>
      <c r="I18" s="160"/>
      <c r="J18" s="160"/>
      <c r="K18" s="160"/>
      <c r="L18" s="160"/>
      <c r="M18" s="160"/>
      <c r="N18" s="160"/>
      <c r="O18" s="161"/>
      <c r="P18" s="161"/>
      <c r="Q18" s="161"/>
    </row>
    <row r="19" spans="1:20" x14ac:dyDescent="0.25">
      <c r="A19" s="212"/>
      <c r="B19" s="212"/>
      <c r="C19" s="212"/>
      <c r="D19" s="212"/>
      <c r="E19" s="212"/>
      <c r="F19" s="212"/>
      <c r="G19" s="212"/>
      <c r="H19" s="163"/>
      <c r="I19" s="160"/>
      <c r="J19" s="160"/>
      <c r="K19" s="160"/>
      <c r="L19" s="160"/>
      <c r="M19" s="160"/>
      <c r="N19" s="160"/>
      <c r="O19" s="161"/>
      <c r="P19" s="161"/>
      <c r="Q19" s="161"/>
    </row>
    <row r="20" spans="1:20" ht="12.75" customHeight="1" x14ac:dyDescent="0.25">
      <c r="A20" s="213" t="s">
        <v>142</v>
      </c>
      <c r="B20" s="213"/>
      <c r="C20" s="213"/>
      <c r="D20" s="213"/>
      <c r="E20" s="213"/>
      <c r="F20" s="213"/>
      <c r="G20" s="213"/>
      <c r="H20" s="164"/>
      <c r="I20" s="160"/>
      <c r="J20" s="160"/>
      <c r="K20" s="208" t="s">
        <v>137</v>
      </c>
      <c r="L20" s="208"/>
      <c r="M20" s="209" t="s">
        <v>138</v>
      </c>
      <c r="N20" s="209"/>
      <c r="O20" s="210" t="s">
        <v>139</v>
      </c>
      <c r="P20" s="210"/>
      <c r="Q20" s="161"/>
    </row>
    <row r="21" spans="1:20" x14ac:dyDescent="0.25">
      <c r="A21" s="213"/>
      <c r="B21" s="213"/>
      <c r="C21" s="213"/>
      <c r="D21" s="213"/>
      <c r="E21" s="213"/>
      <c r="F21" s="213"/>
      <c r="G21" s="213"/>
      <c r="H21" s="164"/>
      <c r="I21" s="160"/>
      <c r="J21" s="160"/>
      <c r="K21" s="165"/>
      <c r="L21" s="165"/>
      <c r="M21" s="165"/>
      <c r="N21" s="160"/>
      <c r="O21" s="161"/>
      <c r="P21" s="161"/>
      <c r="Q21" s="161"/>
    </row>
    <row r="22" spans="1:20" x14ac:dyDescent="0.25">
      <c r="A22" s="25"/>
      <c r="B22" s="25"/>
      <c r="C22" s="30"/>
      <c r="D22" s="30"/>
      <c r="E22" s="30"/>
      <c r="F22" s="30"/>
      <c r="G22" s="30"/>
      <c r="H22" s="30"/>
      <c r="K22" s="159"/>
      <c r="L22" s="159"/>
      <c r="M22" s="159"/>
    </row>
    <row r="23" spans="1:20" x14ac:dyDescent="0.25">
      <c r="C23" s="25"/>
      <c r="D23" s="25"/>
      <c r="E23" s="25"/>
      <c r="F23" s="25"/>
      <c r="G23" s="25"/>
      <c r="H23" s="25"/>
      <c r="I23" s="25"/>
      <c r="J23" s="25"/>
      <c r="K23" s="159"/>
      <c r="L23" s="159"/>
      <c r="M23" s="159"/>
      <c r="N23" s="25"/>
      <c r="O23" s="25"/>
      <c r="P23" s="25"/>
      <c r="Q23" s="25"/>
      <c r="R23" s="30"/>
      <c r="S23" s="30"/>
      <c r="T23" s="30"/>
    </row>
    <row r="24" spans="1:20" x14ac:dyDescent="0.25">
      <c r="C24" s="31"/>
      <c r="D24" s="31"/>
      <c r="E24" s="31"/>
      <c r="F24" s="31"/>
      <c r="G24" s="31"/>
      <c r="H24" s="31"/>
      <c r="I24" s="31"/>
    </row>
    <row r="26" spans="1:20" s="36" customFormat="1" ht="9" customHeight="1" x14ac:dyDescent="0.2">
      <c r="A26" s="35" t="s">
        <v>73</v>
      </c>
    </row>
  </sheetData>
  <mergeCells count="10">
    <mergeCell ref="A10:H11"/>
    <mergeCell ref="K20:L20"/>
    <mergeCell ref="M20:N20"/>
    <mergeCell ref="O20:P20"/>
    <mergeCell ref="J10:Q11"/>
    <mergeCell ref="A12:G16"/>
    <mergeCell ref="A17:G19"/>
    <mergeCell ref="A20:G21"/>
    <mergeCell ref="J17:Q17"/>
    <mergeCell ref="J12:Q16"/>
  </mergeCells>
  <phoneticPr fontId="5" type="noConversion"/>
  <hyperlinks>
    <hyperlink ref="Q1" location="B!A1" display="Retour au menu" xr:uid="{00000000-0004-0000-0A00-000000000000}"/>
  </hyperlinks>
  <pageMargins left="0.59055118110236227" right="0.59055118110236227" top="0.78740157480314965" bottom="0.78740157480314965" header="0.51181102362204722" footer="0.39370078740157483"/>
  <pageSetup paperSize="9" scale="9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3"/>
  <sheetViews>
    <sheetView showGridLines="0" zoomScaleNormal="100" zoomScaleSheetLayoutView="80" workbookViewId="0"/>
  </sheetViews>
  <sheetFormatPr baseColWidth="10" defaultColWidth="11.44140625" defaultRowHeight="13.2" x14ac:dyDescent="0.25"/>
  <cols>
    <col min="1" max="2" width="20.6640625" style="7" customWidth="1"/>
    <col min="3" max="10" width="10.6640625" style="7" customWidth="1"/>
    <col min="11" max="11" width="11.44140625" style="7"/>
    <col min="12" max="13" width="20.6640625" style="7" customWidth="1"/>
    <col min="14" max="21" width="10.6640625" style="7" customWidth="1"/>
    <col min="22" max="16384" width="11.44140625" style="7"/>
  </cols>
  <sheetData>
    <row r="1" spans="1:11" ht="24" customHeight="1" x14ac:dyDescent="0.4">
      <c r="A1" s="16" t="s">
        <v>51</v>
      </c>
      <c r="J1" s="17" t="s">
        <v>27</v>
      </c>
    </row>
    <row r="2" spans="1:11" ht="4.5" customHeight="1" x14ac:dyDescent="0.3">
      <c r="A2" s="18"/>
      <c r="J2" s="18"/>
    </row>
    <row r="3" spans="1:11" ht="15.6" x14ac:dyDescent="0.3">
      <c r="A3" s="1" t="s">
        <v>54</v>
      </c>
      <c r="J3" s="1"/>
    </row>
    <row r="4" spans="1:11" ht="4.5" customHeight="1" x14ac:dyDescent="0.3">
      <c r="A4" s="1"/>
      <c r="J4" s="1"/>
    </row>
    <row r="5" spans="1:11" x14ac:dyDescent="0.25">
      <c r="B5" s="22" t="s">
        <v>55</v>
      </c>
    </row>
    <row r="6" spans="1:11" ht="4.5" customHeight="1" x14ac:dyDescent="0.25">
      <c r="B6" s="22"/>
    </row>
    <row r="7" spans="1:11" ht="19.5" customHeight="1" x14ac:dyDescent="0.25">
      <c r="A7" s="15" t="s">
        <v>130</v>
      </c>
      <c r="B7" s="33"/>
      <c r="C7" s="33"/>
      <c r="D7" s="33"/>
      <c r="E7" s="33"/>
      <c r="F7" s="33"/>
      <c r="G7" s="33"/>
      <c r="H7" s="33"/>
      <c r="I7" s="33"/>
      <c r="J7" s="33"/>
    </row>
    <row r="8" spans="1:11" ht="4.5" customHeight="1" x14ac:dyDescent="0.25">
      <c r="C8" s="215"/>
      <c r="D8" s="216"/>
      <c r="E8" s="216"/>
      <c r="F8" s="217"/>
    </row>
    <row r="9" spans="1:11" ht="4.5" customHeight="1" x14ac:dyDescent="0.25">
      <c r="A9" s="197"/>
      <c r="B9" s="198"/>
      <c r="C9" s="62"/>
      <c r="D9" s="63"/>
      <c r="E9" s="63"/>
      <c r="F9" s="48"/>
      <c r="G9" s="62"/>
      <c r="H9" s="63"/>
      <c r="I9" s="63"/>
      <c r="J9" s="48"/>
    </row>
    <row r="10" spans="1:11" s="2" customFormat="1" ht="24" x14ac:dyDescent="0.2">
      <c r="A10" s="199"/>
      <c r="B10" s="200"/>
      <c r="C10" s="81" t="s">
        <v>31</v>
      </c>
      <c r="D10" s="81" t="s">
        <v>34</v>
      </c>
      <c r="E10" s="81" t="s">
        <v>35</v>
      </c>
      <c r="F10" s="101" t="s">
        <v>36</v>
      </c>
      <c r="G10" s="81" t="s">
        <v>31</v>
      </c>
      <c r="H10" s="81" t="s">
        <v>34</v>
      </c>
      <c r="I10" s="81" t="s">
        <v>35</v>
      </c>
      <c r="J10" s="101" t="s">
        <v>36</v>
      </c>
    </row>
    <row r="11" spans="1:11" s="2" customFormat="1" ht="4.5" customHeight="1" x14ac:dyDescent="0.2">
      <c r="A11" s="199"/>
      <c r="B11" s="200"/>
      <c r="C11" s="79"/>
      <c r="D11" s="65"/>
      <c r="E11" s="65"/>
      <c r="F11" s="107"/>
      <c r="G11" s="65"/>
      <c r="H11" s="65"/>
      <c r="I11" s="65"/>
      <c r="J11" s="67"/>
    </row>
    <row r="12" spans="1:11" s="2" customFormat="1" ht="4.5" customHeight="1" x14ac:dyDescent="0.2">
      <c r="A12" s="199"/>
      <c r="B12" s="200"/>
      <c r="C12" s="108"/>
      <c r="D12" s="109"/>
      <c r="E12" s="109"/>
      <c r="F12" s="110"/>
      <c r="G12" s="108"/>
      <c r="H12" s="109"/>
      <c r="I12" s="109"/>
      <c r="J12" s="113"/>
    </row>
    <row r="13" spans="1:11" s="2" customFormat="1" ht="12.75" customHeight="1" x14ac:dyDescent="0.2">
      <c r="A13" s="199"/>
      <c r="B13" s="200"/>
      <c r="C13" s="218" t="s">
        <v>62</v>
      </c>
      <c r="D13" s="219"/>
      <c r="E13" s="219"/>
      <c r="F13" s="220"/>
      <c r="G13" s="218" t="s">
        <v>63</v>
      </c>
      <c r="H13" s="219"/>
      <c r="I13" s="219"/>
      <c r="J13" s="219"/>
    </row>
    <row r="14" spans="1:11" s="2" customFormat="1" ht="4.5" customHeight="1" x14ac:dyDescent="0.2">
      <c r="A14" s="201"/>
      <c r="B14" s="202"/>
      <c r="C14" s="79"/>
      <c r="D14" s="106"/>
      <c r="E14" s="106"/>
      <c r="F14" s="107"/>
      <c r="G14" s="79"/>
      <c r="H14" s="106"/>
      <c r="I14" s="106"/>
      <c r="J14" s="111"/>
    </row>
    <row r="15" spans="1:11" ht="4.5" customHeight="1" x14ac:dyDescent="0.25">
      <c r="C15" s="68"/>
      <c r="D15" s="68"/>
      <c r="E15" s="68"/>
      <c r="F15" s="69"/>
      <c r="G15" s="69"/>
      <c r="H15" s="69"/>
      <c r="I15" s="69"/>
      <c r="J15" s="112"/>
    </row>
    <row r="16" spans="1:11" s="9" customFormat="1" ht="12" customHeight="1" x14ac:dyDescent="0.25">
      <c r="A16" s="27" t="s">
        <v>91</v>
      </c>
      <c r="C16" s="55">
        <v>187.486894620697</v>
      </c>
      <c r="D16" s="55"/>
      <c r="E16" s="55"/>
      <c r="F16" s="55">
        <f>SUM(C16:E16)</f>
        <v>187.486894620697</v>
      </c>
      <c r="G16" s="71">
        <f>C16/$F16*100</f>
        <v>100</v>
      </c>
      <c r="H16" s="71"/>
      <c r="I16" s="71"/>
      <c r="J16" s="172">
        <f t="shared" ref="J16" si="0">F16/$F16*100</f>
        <v>100</v>
      </c>
      <c r="K16" s="185"/>
    </row>
    <row r="17" spans="1:11" s="9" customFormat="1" ht="12" customHeight="1" x14ac:dyDescent="0.25">
      <c r="A17" s="27" t="s">
        <v>76</v>
      </c>
      <c r="C17" s="55"/>
      <c r="D17" s="55"/>
      <c r="E17" s="55"/>
      <c r="F17" s="55">
        <f t="shared" ref="F17:F36" si="1">SUM(C17:E17)</f>
        <v>0</v>
      </c>
      <c r="G17" s="71"/>
      <c r="H17" s="71"/>
      <c r="I17" s="71"/>
      <c r="J17" s="172"/>
      <c r="K17" s="185"/>
    </row>
    <row r="18" spans="1:11" s="9" customFormat="1" ht="12" customHeight="1" x14ac:dyDescent="0.25">
      <c r="A18" s="27" t="s">
        <v>92</v>
      </c>
      <c r="C18" s="55">
        <v>9068.9546082693505</v>
      </c>
      <c r="D18" s="55">
        <v>9358.2379475967791</v>
      </c>
      <c r="E18" s="55">
        <v>7061.3359631255698</v>
      </c>
      <c r="F18" s="55">
        <f t="shared" si="1"/>
        <v>25488.528518991701</v>
      </c>
      <c r="G18" s="71">
        <f t="shared" ref="G18:G37" si="2">C18/$F18*100</f>
        <v>35.580534205856573</v>
      </c>
      <c r="H18" s="71">
        <f t="shared" ref="H18:H37" si="3">D18/$F18*100</f>
        <v>36.715489246952345</v>
      </c>
      <c r="I18" s="71">
        <f t="shared" ref="I18:I37" si="4">E18/$F18*100</f>
        <v>27.703976547191079</v>
      </c>
      <c r="J18" s="172">
        <f t="shared" ref="J18:J37" si="5">F18/$F18*100</f>
        <v>100</v>
      </c>
      <c r="K18" s="185"/>
    </row>
    <row r="19" spans="1:11" s="9" customFormat="1" ht="12" customHeight="1" x14ac:dyDescent="0.25">
      <c r="A19" s="27" t="s">
        <v>77</v>
      </c>
      <c r="C19" s="55">
        <v>2286.0740263403</v>
      </c>
      <c r="D19" s="55">
        <v>4149.08871165248</v>
      </c>
      <c r="E19" s="55">
        <v>1678.97408946325</v>
      </c>
      <c r="F19" s="55">
        <f t="shared" si="1"/>
        <v>8114.13682745603</v>
      </c>
      <c r="G19" s="71">
        <f t="shared" si="2"/>
        <v>28.173964464154068</v>
      </c>
      <c r="H19" s="71">
        <f t="shared" si="3"/>
        <v>51.134073776191372</v>
      </c>
      <c r="I19" s="71">
        <f t="shared" si="4"/>
        <v>20.691961759654568</v>
      </c>
      <c r="J19" s="172">
        <f t="shared" si="5"/>
        <v>100</v>
      </c>
      <c r="K19" s="185"/>
    </row>
    <row r="20" spans="1:11" s="9" customFormat="1" ht="12" customHeight="1" x14ac:dyDescent="0.25">
      <c r="A20" s="27" t="s">
        <v>78</v>
      </c>
      <c r="C20" s="55">
        <v>1739.0817959250701</v>
      </c>
      <c r="D20" s="55">
        <v>1422.0259432041501</v>
      </c>
      <c r="E20" s="55">
        <v>739.35428414596799</v>
      </c>
      <c r="F20" s="55">
        <f t="shared" si="1"/>
        <v>3900.4620232751881</v>
      </c>
      <c r="G20" s="71">
        <f t="shared" ref="G20:G26" si="6">C20/$F20*100</f>
        <v>44.586558862705608</v>
      </c>
      <c r="H20" s="71">
        <f t="shared" ref="H20:H26" si="7">D20/$F20*100</f>
        <v>36.457884597222304</v>
      </c>
      <c r="I20" s="71">
        <f t="shared" ref="I20:I26" si="8">E20/$F20*100</f>
        <v>18.955556540072088</v>
      </c>
      <c r="J20" s="172">
        <f t="shared" ref="J20:J26" si="9">F20/$F20*100</f>
        <v>100</v>
      </c>
      <c r="K20" s="185"/>
    </row>
    <row r="21" spans="1:11" s="9" customFormat="1" ht="12" customHeight="1" x14ac:dyDescent="0.25">
      <c r="A21" s="27" t="s">
        <v>80</v>
      </c>
      <c r="C21" s="55">
        <v>20473.908906758799</v>
      </c>
      <c r="D21" s="55">
        <v>6309.0093679164502</v>
      </c>
      <c r="E21" s="55">
        <v>4695.9202104961596</v>
      </c>
      <c r="F21" s="55">
        <f t="shared" si="1"/>
        <v>31478.838485171407</v>
      </c>
      <c r="G21" s="71">
        <f t="shared" si="6"/>
        <v>65.040229856013738</v>
      </c>
      <c r="H21" s="71">
        <f t="shared" si="7"/>
        <v>20.042065309647324</v>
      </c>
      <c r="I21" s="71">
        <f t="shared" si="8"/>
        <v>14.917704834338933</v>
      </c>
      <c r="J21" s="172">
        <f t="shared" si="9"/>
        <v>100</v>
      </c>
      <c r="K21" s="185"/>
    </row>
    <row r="22" spans="1:11" s="9" customFormat="1" ht="12" customHeight="1" x14ac:dyDescent="0.25">
      <c r="A22" s="27" t="s">
        <v>93</v>
      </c>
      <c r="C22" s="55">
        <v>38476.6216891679</v>
      </c>
      <c r="D22" s="55">
        <v>17274.530949895001</v>
      </c>
      <c r="E22" s="55">
        <v>5998.8636260655003</v>
      </c>
      <c r="F22" s="55">
        <f t="shared" si="1"/>
        <v>61750.016265128404</v>
      </c>
      <c r="G22" s="71">
        <f t="shared" si="6"/>
        <v>62.310302112254654</v>
      </c>
      <c r="H22" s="71">
        <f t="shared" si="7"/>
        <v>27.974941538032127</v>
      </c>
      <c r="I22" s="71">
        <f t="shared" si="8"/>
        <v>9.7147563497132072</v>
      </c>
      <c r="J22" s="172">
        <f t="shared" si="9"/>
        <v>100</v>
      </c>
      <c r="K22" s="185"/>
    </row>
    <row r="23" spans="1:11" s="9" customFormat="1" ht="12" customHeight="1" x14ac:dyDescent="0.25">
      <c r="A23" s="27" t="s">
        <v>81</v>
      </c>
      <c r="C23" s="55">
        <v>18600.6607780374</v>
      </c>
      <c r="D23" s="55">
        <v>12349.988745651</v>
      </c>
      <c r="E23" s="55">
        <v>10506.8066207022</v>
      </c>
      <c r="F23" s="55">
        <f t="shared" si="1"/>
        <v>41457.456144390599</v>
      </c>
      <c r="G23" s="71">
        <f t="shared" si="6"/>
        <v>44.866864752274878</v>
      </c>
      <c r="H23" s="71">
        <f t="shared" si="7"/>
        <v>29.789547874422624</v>
      </c>
      <c r="I23" s="71">
        <f t="shared" si="8"/>
        <v>25.343587373302505</v>
      </c>
      <c r="J23" s="172">
        <f t="shared" si="9"/>
        <v>100</v>
      </c>
      <c r="K23" s="185"/>
    </row>
    <row r="24" spans="1:11" s="9" customFormat="1" ht="12" customHeight="1" x14ac:dyDescent="0.25">
      <c r="A24" s="27" t="s">
        <v>82</v>
      </c>
      <c r="C24" s="55">
        <v>22095.124914256201</v>
      </c>
      <c r="D24" s="55">
        <v>3585.11355642016</v>
      </c>
      <c r="E24" s="55">
        <v>3214.8383707650701</v>
      </c>
      <c r="F24" s="55">
        <f t="shared" si="1"/>
        <v>28895.076841441434</v>
      </c>
      <c r="G24" s="71">
        <f t="shared" si="6"/>
        <v>76.466745651865807</v>
      </c>
      <c r="H24" s="71">
        <f t="shared" si="7"/>
        <v>12.407350830361439</v>
      </c>
      <c r="I24" s="71">
        <f t="shared" si="8"/>
        <v>11.125903517772743</v>
      </c>
      <c r="J24" s="172">
        <f t="shared" si="9"/>
        <v>100</v>
      </c>
      <c r="K24" s="185"/>
    </row>
    <row r="25" spans="1:11" s="9" customFormat="1" ht="12" customHeight="1" x14ac:dyDescent="0.25">
      <c r="A25" s="27" t="s">
        <v>83</v>
      </c>
      <c r="C25" s="55">
        <v>19740.254424548799</v>
      </c>
      <c r="D25" s="55">
        <v>19559.861422446102</v>
      </c>
      <c r="E25" s="55">
        <v>10852.8368353066</v>
      </c>
      <c r="F25" s="55">
        <f t="shared" si="1"/>
        <v>50152.952682301504</v>
      </c>
      <c r="G25" s="71">
        <f t="shared" si="6"/>
        <v>39.360104178901004</v>
      </c>
      <c r="H25" s="71">
        <f t="shared" si="7"/>
        <v>39.000418472566999</v>
      </c>
      <c r="I25" s="71">
        <f t="shared" si="8"/>
        <v>21.639477348531987</v>
      </c>
      <c r="J25" s="172">
        <f t="shared" si="9"/>
        <v>100</v>
      </c>
      <c r="K25" s="185"/>
    </row>
    <row r="26" spans="1:11" s="9" customFormat="1" ht="12" customHeight="1" x14ac:dyDescent="0.25">
      <c r="A26" s="27" t="s">
        <v>84</v>
      </c>
      <c r="C26" s="55">
        <v>15254.156981611501</v>
      </c>
      <c r="D26" s="55">
        <v>25891.921129300401</v>
      </c>
      <c r="E26" s="55">
        <v>16435.131696300501</v>
      </c>
      <c r="F26" s="55">
        <f t="shared" si="1"/>
        <v>57581.209807212399</v>
      </c>
      <c r="G26" s="71">
        <f t="shared" si="6"/>
        <v>26.491553464548474</v>
      </c>
      <c r="H26" s="71">
        <f t="shared" si="7"/>
        <v>44.96592068139784</v>
      </c>
      <c r="I26" s="71">
        <f t="shared" si="8"/>
        <v>28.542525854053697</v>
      </c>
      <c r="J26" s="172">
        <f t="shared" si="9"/>
        <v>100</v>
      </c>
      <c r="K26" s="185"/>
    </row>
    <row r="27" spans="1:11" s="9" customFormat="1" ht="12" customHeight="1" x14ac:dyDescent="0.25">
      <c r="A27" s="27" t="s">
        <v>79</v>
      </c>
      <c r="C27" s="55">
        <v>2990.1347373119702</v>
      </c>
      <c r="D27" s="55">
        <v>1994.6334156338801</v>
      </c>
      <c r="E27" s="55">
        <v>1464.35117224898</v>
      </c>
      <c r="F27" s="55">
        <f t="shared" si="1"/>
        <v>6449.1193251948307</v>
      </c>
      <c r="G27" s="71">
        <f t="shared" si="2"/>
        <v>46.365008717242752</v>
      </c>
      <c r="H27" s="71">
        <f t="shared" si="3"/>
        <v>30.928772054835896</v>
      </c>
      <c r="I27" s="71">
        <f t="shared" si="4"/>
        <v>22.706219227921345</v>
      </c>
      <c r="J27" s="172">
        <f t="shared" si="5"/>
        <v>100</v>
      </c>
      <c r="K27" s="185"/>
    </row>
    <row r="28" spans="1:11" s="9" customFormat="1" ht="12" customHeight="1" x14ac:dyDescent="0.25">
      <c r="A28" s="27" t="s">
        <v>85</v>
      </c>
      <c r="C28" s="55">
        <v>39047.379771174601</v>
      </c>
      <c r="D28" s="55">
        <v>19693.835405231599</v>
      </c>
      <c r="E28" s="55">
        <v>7141.5600232761899</v>
      </c>
      <c r="F28" s="55">
        <f t="shared" si="1"/>
        <v>65882.775199682394</v>
      </c>
      <c r="G28" s="71">
        <f t="shared" si="2"/>
        <v>59.267964430500854</v>
      </c>
      <c r="H28" s="71">
        <f t="shared" si="3"/>
        <v>29.892237152339234</v>
      </c>
      <c r="I28" s="71">
        <f t="shared" si="4"/>
        <v>10.839798417159905</v>
      </c>
      <c r="J28" s="172">
        <f t="shared" si="5"/>
        <v>100</v>
      </c>
      <c r="K28" s="185"/>
    </row>
    <row r="29" spans="1:11" s="9" customFormat="1" ht="12" customHeight="1" x14ac:dyDescent="0.25">
      <c r="A29" s="27" t="s">
        <v>86</v>
      </c>
      <c r="C29" s="55">
        <v>33830.676943383303</v>
      </c>
      <c r="D29" s="55">
        <v>15152.601131612901</v>
      </c>
      <c r="E29" s="55">
        <v>6085.5263290109096</v>
      </c>
      <c r="F29" s="55">
        <f t="shared" si="1"/>
        <v>55068.804404007111</v>
      </c>
      <c r="G29" s="71">
        <f t="shared" si="2"/>
        <v>61.433469111091867</v>
      </c>
      <c r="H29" s="71">
        <f t="shared" si="3"/>
        <v>27.515761955620583</v>
      </c>
      <c r="I29" s="71">
        <f t="shared" si="4"/>
        <v>11.050768933287561</v>
      </c>
      <c r="J29" s="172">
        <f t="shared" si="5"/>
        <v>100</v>
      </c>
      <c r="K29" s="185"/>
    </row>
    <row r="30" spans="1:11" s="9" customFormat="1" ht="12" customHeight="1" x14ac:dyDescent="0.25">
      <c r="A30" s="27" t="s">
        <v>94</v>
      </c>
      <c r="C30" s="55">
        <v>35737.462097416203</v>
      </c>
      <c r="D30" s="55">
        <v>58235.056849722401</v>
      </c>
      <c r="E30" s="55">
        <v>29910.584649782599</v>
      </c>
      <c r="F30" s="55">
        <f t="shared" si="1"/>
        <v>123883.1035969212</v>
      </c>
      <c r="G30" s="71">
        <f t="shared" si="2"/>
        <v>28.847729076674799</v>
      </c>
      <c r="H30" s="71">
        <f t="shared" si="3"/>
        <v>47.008070639884814</v>
      </c>
      <c r="I30" s="71">
        <f t="shared" si="4"/>
        <v>24.144200283440391</v>
      </c>
      <c r="J30" s="172">
        <f t="shared" si="5"/>
        <v>100</v>
      </c>
      <c r="K30" s="185"/>
    </row>
    <row r="31" spans="1:11" s="9" customFormat="1" ht="12" customHeight="1" x14ac:dyDescent="0.25">
      <c r="A31" s="27" t="s">
        <v>87</v>
      </c>
      <c r="C31" s="55">
        <v>35267.362853330698</v>
      </c>
      <c r="D31" s="55">
        <v>24943.632485362501</v>
      </c>
      <c r="E31" s="55">
        <v>16725.0899785855</v>
      </c>
      <c r="F31" s="55">
        <f t="shared" si="1"/>
        <v>76936.085317278703</v>
      </c>
      <c r="G31" s="71">
        <f t="shared" si="2"/>
        <v>45.839819777534444</v>
      </c>
      <c r="H31" s="71">
        <f t="shared" si="3"/>
        <v>32.42123950353961</v>
      </c>
      <c r="I31" s="71">
        <f t="shared" si="4"/>
        <v>21.738940718925939</v>
      </c>
      <c r="J31" s="172">
        <f t="shared" si="5"/>
        <v>100</v>
      </c>
      <c r="K31" s="185"/>
    </row>
    <row r="32" spans="1:11" s="9" customFormat="1" ht="12" customHeight="1" x14ac:dyDescent="0.25">
      <c r="A32" s="27" t="s">
        <v>88</v>
      </c>
      <c r="C32" s="55">
        <v>50189.942022717703</v>
      </c>
      <c r="D32" s="55">
        <v>15793.169073831699</v>
      </c>
      <c r="E32" s="55">
        <v>15000.635791978</v>
      </c>
      <c r="F32" s="55">
        <f t="shared" si="1"/>
        <v>80983.746888527399</v>
      </c>
      <c r="G32" s="71">
        <f t="shared" si="2"/>
        <v>61.975327088536922</v>
      </c>
      <c r="H32" s="71">
        <f t="shared" si="3"/>
        <v>19.501652715045033</v>
      </c>
      <c r="I32" s="71">
        <f t="shared" si="4"/>
        <v>18.523020196418045</v>
      </c>
      <c r="J32" s="172">
        <f t="shared" si="5"/>
        <v>100</v>
      </c>
      <c r="K32" s="185"/>
    </row>
    <row r="33" spans="1:11" s="9" customFormat="1" ht="12" customHeight="1" x14ac:dyDescent="0.25">
      <c r="A33" s="27" t="s">
        <v>89</v>
      </c>
      <c r="C33" s="55">
        <v>10555.190056416301</v>
      </c>
      <c r="D33" s="55">
        <v>3401.9559440183202</v>
      </c>
      <c r="E33" s="55">
        <v>1669.8443864051901</v>
      </c>
      <c r="F33" s="55">
        <f t="shared" si="1"/>
        <v>15626.990386839811</v>
      </c>
      <c r="G33" s="71">
        <f t="shared" si="2"/>
        <v>67.544612207001165</v>
      </c>
      <c r="H33" s="71">
        <f t="shared" si="3"/>
        <v>21.769744908035907</v>
      </c>
      <c r="I33" s="71">
        <f t="shared" si="4"/>
        <v>10.685642884962936</v>
      </c>
      <c r="J33" s="172">
        <f t="shared" si="5"/>
        <v>100</v>
      </c>
      <c r="K33" s="185"/>
    </row>
    <row r="34" spans="1:11" s="9" customFormat="1" ht="12" customHeight="1" x14ac:dyDescent="0.25">
      <c r="A34" s="27" t="s">
        <v>90</v>
      </c>
      <c r="C34" s="55">
        <v>16596.114156616899</v>
      </c>
      <c r="D34" s="55">
        <v>6145.95676336002</v>
      </c>
      <c r="E34" s="55">
        <v>3335.1404107335602</v>
      </c>
      <c r="F34" s="55">
        <f t="shared" si="1"/>
        <v>26077.211330710481</v>
      </c>
      <c r="G34" s="71">
        <f t="shared" si="2"/>
        <v>63.642212145100309</v>
      </c>
      <c r="H34" s="71">
        <f t="shared" si="3"/>
        <v>23.568305235621878</v>
      </c>
      <c r="I34" s="71">
        <f t="shared" si="4"/>
        <v>12.789482619277809</v>
      </c>
      <c r="J34" s="172">
        <f t="shared" si="5"/>
        <v>100</v>
      </c>
      <c r="K34" s="185"/>
    </row>
    <row r="35" spans="1:11" s="9" customFormat="1" ht="12" customHeight="1" x14ac:dyDescent="0.25">
      <c r="A35" s="27" t="s">
        <v>95</v>
      </c>
      <c r="C35" s="55">
        <v>1167.1106812590499</v>
      </c>
      <c r="D35" s="55"/>
      <c r="E35" s="55"/>
      <c r="F35" s="55">
        <f t="shared" si="1"/>
        <v>1167.1106812590499</v>
      </c>
      <c r="G35" s="71">
        <f t="shared" si="2"/>
        <v>100</v>
      </c>
      <c r="H35" s="71"/>
      <c r="I35" s="71"/>
      <c r="J35" s="172">
        <f t="shared" si="5"/>
        <v>100</v>
      </c>
      <c r="K35" s="185"/>
    </row>
    <row r="36" spans="1:11" s="9" customFormat="1" ht="12" customHeight="1" x14ac:dyDescent="0.25">
      <c r="A36" s="27" t="s">
        <v>96</v>
      </c>
      <c r="C36" s="55">
        <v>44559.072000478998</v>
      </c>
      <c r="D36" s="55">
        <v>8952.65746143861</v>
      </c>
      <c r="E36" s="55">
        <v>6132.6389186591496</v>
      </c>
      <c r="F36" s="55">
        <f t="shared" si="1"/>
        <v>59644.368380576758</v>
      </c>
      <c r="G36" s="71">
        <f t="shared" si="2"/>
        <v>74.707928359904813</v>
      </c>
      <c r="H36" s="71">
        <f t="shared" si="3"/>
        <v>15.01006332117359</v>
      </c>
      <c r="I36" s="71">
        <f t="shared" si="4"/>
        <v>10.282008318921605</v>
      </c>
      <c r="J36" s="172">
        <f t="shared" si="5"/>
        <v>100</v>
      </c>
      <c r="K36" s="185"/>
    </row>
    <row r="37" spans="1:11" s="12" customFormat="1" ht="12" customHeight="1" x14ac:dyDescent="0.2">
      <c r="A37" s="103" t="s">
        <v>4</v>
      </c>
      <c r="C37" s="104">
        <f>SUM(C16:C36)</f>
        <v>417862.77033964178</v>
      </c>
      <c r="D37" s="104">
        <f>SUM(D16:D36)</f>
        <v>254213.27630429444</v>
      </c>
      <c r="E37" s="104">
        <f>SUM(E16:E36)</f>
        <v>148649.4333570509</v>
      </c>
      <c r="F37" s="104">
        <f>SUM(F16:F36)</f>
        <v>820725.48000098718</v>
      </c>
      <c r="G37" s="105">
        <f t="shared" si="2"/>
        <v>50.913829352433304</v>
      </c>
      <c r="H37" s="105">
        <f t="shared" si="3"/>
        <v>30.974215191173137</v>
      </c>
      <c r="I37" s="105">
        <f t="shared" si="4"/>
        <v>18.111955456393545</v>
      </c>
      <c r="J37" s="173">
        <f t="shared" si="5"/>
        <v>100</v>
      </c>
      <c r="K37" s="157"/>
    </row>
    <row r="38" spans="1:11" s="9" customFormat="1" ht="4.5" customHeight="1" x14ac:dyDescent="0.2">
      <c r="A38" s="72"/>
      <c r="B38" s="44"/>
      <c r="C38" s="53"/>
      <c r="D38" s="53"/>
      <c r="E38" s="53"/>
      <c r="F38" s="53"/>
      <c r="G38" s="53"/>
      <c r="H38" s="53"/>
      <c r="I38" s="53"/>
      <c r="J38" s="54"/>
      <c r="K38" s="157"/>
    </row>
    <row r="39" spans="1:11" s="9" customFormat="1" ht="5.0999999999999996" customHeight="1" x14ac:dyDescent="0.2">
      <c r="B39" s="28"/>
      <c r="C39" s="10"/>
      <c r="D39" s="10"/>
      <c r="E39" s="10"/>
      <c r="F39" s="10"/>
    </row>
    <row r="40" spans="1:11" s="36" customFormat="1" ht="9" customHeight="1" x14ac:dyDescent="0.2">
      <c r="A40" s="35" t="s">
        <v>73</v>
      </c>
      <c r="K40" s="9"/>
    </row>
    <row r="41" spans="1:11" x14ac:dyDescent="0.25">
      <c r="A41" s="176"/>
      <c r="K41" s="36"/>
    </row>
    <row r="42" spans="1:11" x14ac:dyDescent="0.25">
      <c r="A42" s="176"/>
    </row>
    <row r="43" spans="1:11" x14ac:dyDescent="0.25">
      <c r="A43" s="176"/>
    </row>
    <row r="44" spans="1:11" x14ac:dyDescent="0.25">
      <c r="A44" s="176"/>
    </row>
    <row r="45" spans="1:11" x14ac:dyDescent="0.25">
      <c r="A45" s="176"/>
    </row>
    <row r="46" spans="1:11" x14ac:dyDescent="0.25">
      <c r="A46" s="176"/>
    </row>
    <row r="47" spans="1:11" x14ac:dyDescent="0.25">
      <c r="A47" s="176"/>
    </row>
    <row r="48" spans="1:11" x14ac:dyDescent="0.25">
      <c r="A48" s="176"/>
    </row>
    <row r="52" spans="3:5" x14ac:dyDescent="0.25">
      <c r="C52" s="179"/>
      <c r="D52" s="179"/>
      <c r="E52" s="179"/>
    </row>
    <row r="53" spans="3:5" x14ac:dyDescent="0.25">
      <c r="C53" s="179"/>
      <c r="D53" s="179"/>
      <c r="E53" s="179"/>
    </row>
  </sheetData>
  <mergeCells count="4">
    <mergeCell ref="A9:B14"/>
    <mergeCell ref="C8:F8"/>
    <mergeCell ref="G13:J13"/>
    <mergeCell ref="C13:F13"/>
  </mergeCells>
  <phoneticPr fontId="5" type="noConversion"/>
  <hyperlinks>
    <hyperlink ref="J1" location="B!A1" display="Retour au menu" xr:uid="{00000000-0004-0000-0B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8"/>
  <sheetViews>
    <sheetView showGridLines="0" zoomScaleNormal="100" zoomScaleSheetLayoutView="80" workbookViewId="0"/>
  </sheetViews>
  <sheetFormatPr baseColWidth="10" defaultColWidth="11.44140625" defaultRowHeight="13.2" x14ac:dyDescent="0.25"/>
  <cols>
    <col min="1" max="1" width="34.44140625" style="7" customWidth="1"/>
    <col min="2" max="2" width="11.33203125" style="7" customWidth="1"/>
    <col min="3" max="3" width="11.6640625" style="7" customWidth="1"/>
    <col min="4" max="6" width="11.33203125" style="7" customWidth="1"/>
    <col min="7" max="7" width="11.88671875" style="7" customWidth="1"/>
    <col min="8" max="9" width="11.33203125" style="7" customWidth="1"/>
    <col min="10" max="16384" width="11.44140625" style="7"/>
  </cols>
  <sheetData>
    <row r="1" spans="1:9" ht="24" customHeight="1" x14ac:dyDescent="0.4">
      <c r="A1" s="16" t="s">
        <v>51</v>
      </c>
      <c r="I1" s="17" t="s">
        <v>27</v>
      </c>
    </row>
    <row r="2" spans="1:9" ht="4.5" customHeight="1" x14ac:dyDescent="0.3">
      <c r="A2" s="18"/>
      <c r="I2" s="18"/>
    </row>
    <row r="3" spans="1:9" ht="15.6" x14ac:dyDescent="0.3">
      <c r="A3" s="1" t="s">
        <v>54</v>
      </c>
      <c r="I3" s="1"/>
    </row>
    <row r="4" spans="1:9" ht="4.5" customHeight="1" x14ac:dyDescent="0.3">
      <c r="A4" s="1"/>
      <c r="I4" s="1"/>
    </row>
    <row r="6" spans="1:9" ht="4.5" customHeight="1" x14ac:dyDescent="0.25"/>
    <row r="7" spans="1:9" ht="19.5" customHeight="1" x14ac:dyDescent="0.25">
      <c r="A7" s="15" t="s">
        <v>131</v>
      </c>
      <c r="B7" s="33"/>
      <c r="C7" s="33"/>
      <c r="D7" s="33"/>
      <c r="E7" s="33"/>
      <c r="F7" s="33"/>
      <c r="G7" s="33"/>
      <c r="H7" s="33"/>
      <c r="I7" s="33"/>
    </row>
    <row r="8" spans="1:9" ht="4.5" customHeight="1" x14ac:dyDescent="0.25">
      <c r="B8" s="215"/>
      <c r="C8" s="216"/>
      <c r="D8" s="216"/>
      <c r="E8" s="217"/>
    </row>
    <row r="9" spans="1:9" ht="4.5" customHeight="1" x14ac:dyDescent="0.25">
      <c r="A9" s="42"/>
      <c r="B9" s="62"/>
      <c r="C9" s="63"/>
      <c r="D9" s="63"/>
      <c r="E9" s="48"/>
      <c r="F9" s="62"/>
      <c r="G9" s="63"/>
      <c r="H9" s="63"/>
      <c r="I9" s="48"/>
    </row>
    <row r="10" spans="1:9" s="2" customFormat="1" ht="24" x14ac:dyDescent="0.25">
      <c r="A10"/>
      <c r="B10" s="81" t="s">
        <v>28</v>
      </c>
      <c r="C10" s="81" t="s">
        <v>29</v>
      </c>
      <c r="D10" s="81" t="s">
        <v>30</v>
      </c>
      <c r="E10" s="101" t="s">
        <v>4</v>
      </c>
      <c r="F10" s="81" t="s">
        <v>28</v>
      </c>
      <c r="G10" s="81" t="s">
        <v>29</v>
      </c>
      <c r="H10" s="81" t="s">
        <v>30</v>
      </c>
      <c r="I10" s="101" t="s">
        <v>4</v>
      </c>
    </row>
    <row r="11" spans="1:9" s="2" customFormat="1" ht="4.5" customHeight="1" x14ac:dyDescent="0.25">
      <c r="A11"/>
      <c r="B11" s="79"/>
      <c r="C11" s="65"/>
      <c r="D11" s="65"/>
      <c r="E11" s="107"/>
      <c r="F11" s="65"/>
      <c r="G11" s="65"/>
      <c r="H11" s="65"/>
      <c r="I11" s="67"/>
    </row>
    <row r="12" spans="1:9" ht="4.5" customHeight="1" x14ac:dyDescent="0.25">
      <c r="A12"/>
      <c r="B12" s="108"/>
      <c r="C12" s="109"/>
      <c r="D12" s="109"/>
      <c r="E12" s="110"/>
      <c r="F12" s="108"/>
      <c r="G12" s="109"/>
      <c r="H12" s="109"/>
      <c r="I12" s="113"/>
    </row>
    <row r="13" spans="1:9" ht="12" customHeight="1" x14ac:dyDescent="0.25">
      <c r="A13"/>
      <c r="B13" s="218" t="s">
        <v>62</v>
      </c>
      <c r="C13" s="219"/>
      <c r="D13" s="219"/>
      <c r="E13" s="220"/>
      <c r="F13" s="218" t="s">
        <v>63</v>
      </c>
      <c r="G13" s="219"/>
      <c r="H13" s="219"/>
      <c r="I13" s="219"/>
    </row>
    <row r="14" spans="1:9" ht="4.5" customHeight="1" x14ac:dyDescent="0.25">
      <c r="A14" s="114"/>
      <c r="B14" s="79"/>
      <c r="C14" s="106"/>
      <c r="D14" s="106"/>
      <c r="E14" s="107"/>
      <c r="F14" s="79"/>
      <c r="G14" s="106"/>
      <c r="H14" s="106"/>
      <c r="I14" s="111"/>
    </row>
    <row r="15" spans="1:9" ht="4.5" customHeight="1" x14ac:dyDescent="0.25">
      <c r="B15" s="68"/>
      <c r="C15" s="68"/>
      <c r="D15" s="68"/>
      <c r="E15" s="69"/>
      <c r="F15" s="69"/>
      <c r="G15" s="69"/>
      <c r="H15" s="69"/>
      <c r="I15" s="112"/>
    </row>
    <row r="16" spans="1:9" s="9" customFormat="1" ht="12" customHeight="1" x14ac:dyDescent="0.2">
      <c r="A16" s="27" t="s">
        <v>91</v>
      </c>
      <c r="B16" s="55"/>
      <c r="C16" s="55">
        <v>78.948950727214907</v>
      </c>
      <c r="D16" s="55">
        <v>108.53794389348199</v>
      </c>
      <c r="E16" s="55">
        <f>SUM(B16:D16)</f>
        <v>187.48689462069689</v>
      </c>
      <c r="F16" s="71">
        <f>B16/$E16*100</f>
        <v>0</v>
      </c>
      <c r="G16" s="71">
        <f t="shared" ref="G16:I16" si="0">C16/$E16*100</f>
        <v>42.109050281586796</v>
      </c>
      <c r="H16" s="71">
        <f t="shared" si="0"/>
        <v>57.890949718413211</v>
      </c>
      <c r="I16" s="172">
        <f t="shared" si="0"/>
        <v>100</v>
      </c>
    </row>
    <row r="17" spans="1:9" s="9" customFormat="1" ht="12" customHeight="1" x14ac:dyDescent="0.2">
      <c r="A17" s="27" t="s">
        <v>76</v>
      </c>
      <c r="B17" s="55"/>
      <c r="C17" s="55"/>
      <c r="D17" s="55"/>
      <c r="E17" s="55"/>
      <c r="F17" s="71"/>
      <c r="G17" s="71"/>
      <c r="H17" s="71"/>
      <c r="I17" s="172"/>
    </row>
    <row r="18" spans="1:9" s="9" customFormat="1" ht="12" customHeight="1" x14ac:dyDescent="0.2">
      <c r="A18" s="27" t="s">
        <v>92</v>
      </c>
      <c r="B18" s="55">
        <v>4728.7649911826211</v>
      </c>
      <c r="C18" s="55">
        <v>7248.6091675542402</v>
      </c>
      <c r="D18" s="55">
        <v>13511.154360254852</v>
      </c>
      <c r="E18" s="55">
        <f t="shared" ref="E18:E36" si="1">SUM(B18:D18)</f>
        <v>25488.528518991712</v>
      </c>
      <c r="F18" s="71">
        <f t="shared" ref="F18:F37" si="2">B18/$E18*100</f>
        <v>18.552522510898108</v>
      </c>
      <c r="G18" s="71">
        <f t="shared" ref="G18:G37" si="3">C18/$E18*100</f>
        <v>28.43871179991125</v>
      </c>
      <c r="H18" s="71">
        <f t="shared" ref="H18:I37" si="4">D18/$E18*100</f>
        <v>53.008765689190653</v>
      </c>
      <c r="I18" s="172">
        <f t="shared" ref="I18:I36" si="5">E18/$E18*100</f>
        <v>100</v>
      </c>
    </row>
    <row r="19" spans="1:9" s="9" customFormat="1" ht="12" customHeight="1" x14ac:dyDescent="0.2">
      <c r="A19" s="27" t="s">
        <v>77</v>
      </c>
      <c r="B19" s="55">
        <v>92.459791737776698</v>
      </c>
      <c r="C19" s="55">
        <v>2200.2237734230048</v>
      </c>
      <c r="D19" s="55">
        <v>5821.4532622952502</v>
      </c>
      <c r="E19" s="55">
        <f t="shared" si="1"/>
        <v>8114.1368274560318</v>
      </c>
      <c r="F19" s="71">
        <f t="shared" si="2"/>
        <v>1.139490172570395</v>
      </c>
      <c r="G19" s="71">
        <f t="shared" si="3"/>
        <v>27.115931370272754</v>
      </c>
      <c r="H19" s="71">
        <f t="shared" si="4"/>
        <v>71.744578457156848</v>
      </c>
      <c r="I19" s="172">
        <f t="shared" si="5"/>
        <v>100</v>
      </c>
    </row>
    <row r="20" spans="1:9" s="9" customFormat="1" ht="12" customHeight="1" x14ac:dyDescent="0.2">
      <c r="A20" s="27" t="s">
        <v>78</v>
      </c>
      <c r="B20" s="55">
        <v>1286.6104052673236</v>
      </c>
      <c r="C20" s="55">
        <v>2144.7353505188148</v>
      </c>
      <c r="D20" s="55">
        <v>469.11626748904899</v>
      </c>
      <c r="E20" s="55">
        <f t="shared" si="1"/>
        <v>3900.4620232751872</v>
      </c>
      <c r="F20" s="71">
        <f t="shared" si="2"/>
        <v>32.986102610145835</v>
      </c>
      <c r="G20" s="71">
        <f t="shared" si="3"/>
        <v>54.986699978632217</v>
      </c>
      <c r="H20" s="71">
        <f t="shared" si="4"/>
        <v>12.027197411221961</v>
      </c>
      <c r="I20" s="172">
        <f t="shared" si="5"/>
        <v>100</v>
      </c>
    </row>
    <row r="21" spans="1:9" s="9" customFormat="1" ht="12" customHeight="1" x14ac:dyDescent="0.2">
      <c r="A21" s="27" t="s">
        <v>80</v>
      </c>
      <c r="B21" s="55">
        <v>6954.249695247835</v>
      </c>
      <c r="C21" s="55">
        <v>15775.484833024011</v>
      </c>
      <c r="D21" s="55">
        <v>8749.1039568995693</v>
      </c>
      <c r="E21" s="55">
        <f t="shared" si="1"/>
        <v>31478.838485171415</v>
      </c>
      <c r="F21" s="71">
        <f t="shared" si="2"/>
        <v>22.091824317227395</v>
      </c>
      <c r="G21" s="71">
        <f t="shared" si="3"/>
        <v>50.114570905960498</v>
      </c>
      <c r="H21" s="71">
        <f t="shared" si="4"/>
        <v>27.793604776812103</v>
      </c>
      <c r="I21" s="172">
        <f t="shared" si="5"/>
        <v>100</v>
      </c>
    </row>
    <row r="22" spans="1:9" s="9" customFormat="1" ht="12" customHeight="1" x14ac:dyDescent="0.2">
      <c r="A22" s="27" t="s">
        <v>93</v>
      </c>
      <c r="B22" s="55">
        <v>10224.445777108973</v>
      </c>
      <c r="C22" s="55">
        <v>24342.073659969443</v>
      </c>
      <c r="D22" s="55">
        <v>27183.49682804996</v>
      </c>
      <c r="E22" s="55">
        <f t="shared" si="1"/>
        <v>61750.016265128375</v>
      </c>
      <c r="F22" s="71">
        <f t="shared" ref="F22:F28" si="6">B22/$E22*100</f>
        <v>16.557802565119236</v>
      </c>
      <c r="G22" s="71">
        <f t="shared" ref="G22:G28" si="7">C22/$E22*100</f>
        <v>39.420351818945122</v>
      </c>
      <c r="H22" s="71">
        <f t="shared" ref="H22:H28" si="8">D22/$E22*100</f>
        <v>44.021845615935639</v>
      </c>
      <c r="I22" s="172">
        <f t="shared" ref="I22:I28" si="9">E22/$E22*100</f>
        <v>100</v>
      </c>
    </row>
    <row r="23" spans="1:9" s="9" customFormat="1" ht="12" customHeight="1" x14ac:dyDescent="0.2">
      <c r="A23" s="27" t="s">
        <v>81</v>
      </c>
      <c r="B23" s="55">
        <v>5060.0247900056511</v>
      </c>
      <c r="C23" s="55">
        <v>18359.693516618812</v>
      </c>
      <c r="D23" s="55">
        <v>18037.737837766119</v>
      </c>
      <c r="E23" s="55">
        <f t="shared" si="1"/>
        <v>41457.456144390584</v>
      </c>
      <c r="F23" s="71">
        <f t="shared" si="6"/>
        <v>12.205343165249419</v>
      </c>
      <c r="G23" s="71">
        <f t="shared" si="7"/>
        <v>44.285624888981467</v>
      </c>
      <c r="H23" s="71">
        <f t="shared" si="8"/>
        <v>43.509031945769109</v>
      </c>
      <c r="I23" s="172">
        <f t="shared" si="9"/>
        <v>100</v>
      </c>
    </row>
    <row r="24" spans="1:9" s="9" customFormat="1" ht="12" customHeight="1" x14ac:dyDescent="0.2">
      <c r="A24" s="27" t="s">
        <v>82</v>
      </c>
      <c r="B24" s="55">
        <v>7749.0753034159497</v>
      </c>
      <c r="C24" s="55">
        <v>12206.444282284909</v>
      </c>
      <c r="D24" s="55">
        <v>8939.5572557405376</v>
      </c>
      <c r="E24" s="55">
        <f t="shared" si="1"/>
        <v>28895.076841441398</v>
      </c>
      <c r="F24" s="71">
        <f t="shared" si="6"/>
        <v>26.817977837325579</v>
      </c>
      <c r="G24" s="71">
        <f t="shared" si="7"/>
        <v>42.244027760391326</v>
      </c>
      <c r="H24" s="71">
        <f t="shared" si="8"/>
        <v>30.937994402283092</v>
      </c>
      <c r="I24" s="172">
        <f t="shared" si="9"/>
        <v>100</v>
      </c>
    </row>
    <row r="25" spans="1:9" s="9" customFormat="1" ht="12" customHeight="1" x14ac:dyDescent="0.2">
      <c r="A25" s="27" t="s">
        <v>83</v>
      </c>
      <c r="B25" s="55">
        <v>1562.17353456816</v>
      </c>
      <c r="C25" s="55">
        <v>7904.9051293504499</v>
      </c>
      <c r="D25" s="55">
        <v>40685.874018382936</v>
      </c>
      <c r="E25" s="55">
        <f t="shared" si="1"/>
        <v>50152.952682301548</v>
      </c>
      <c r="F25" s="71">
        <f t="shared" si="6"/>
        <v>3.114818671721864</v>
      </c>
      <c r="G25" s="71">
        <f t="shared" si="7"/>
        <v>15.761594694981953</v>
      </c>
      <c r="H25" s="71">
        <f t="shared" si="8"/>
        <v>81.123586633296171</v>
      </c>
      <c r="I25" s="172">
        <f t="shared" si="9"/>
        <v>100</v>
      </c>
    </row>
    <row r="26" spans="1:9" s="9" customFormat="1" ht="12" customHeight="1" x14ac:dyDescent="0.2">
      <c r="A26" s="27" t="s">
        <v>84</v>
      </c>
      <c r="B26" s="55">
        <v>702.15111789852995</v>
      </c>
      <c r="C26" s="55">
        <v>10331.9694765597</v>
      </c>
      <c r="D26" s="55">
        <v>46547.089212754101</v>
      </c>
      <c r="E26" s="55">
        <f t="shared" si="1"/>
        <v>57581.209807212334</v>
      </c>
      <c r="F26" s="71">
        <f t="shared" si="6"/>
        <v>1.2194101517654845</v>
      </c>
      <c r="G26" s="71">
        <f t="shared" si="7"/>
        <v>17.943300446711991</v>
      </c>
      <c r="H26" s="71">
        <f t="shared" si="8"/>
        <v>80.837289401522511</v>
      </c>
      <c r="I26" s="172">
        <f t="shared" si="9"/>
        <v>100</v>
      </c>
    </row>
    <row r="27" spans="1:9" s="9" customFormat="1" ht="12" customHeight="1" x14ac:dyDescent="0.2">
      <c r="A27" s="27" t="s">
        <v>79</v>
      </c>
      <c r="B27" s="55">
        <v>589.56641493054769</v>
      </c>
      <c r="C27" s="55">
        <v>1768.2149359983841</v>
      </c>
      <c r="D27" s="55">
        <v>4091.3379742658954</v>
      </c>
      <c r="E27" s="55">
        <f t="shared" si="1"/>
        <v>6449.1193251948271</v>
      </c>
      <c r="F27" s="71">
        <f t="shared" si="6"/>
        <v>9.1418127840693497</v>
      </c>
      <c r="G27" s="71">
        <f t="shared" si="7"/>
        <v>27.4179286633833</v>
      </c>
      <c r="H27" s="71">
        <f t="shared" si="8"/>
        <v>63.440258552547355</v>
      </c>
      <c r="I27" s="172">
        <f t="shared" si="9"/>
        <v>100</v>
      </c>
    </row>
    <row r="28" spans="1:9" s="9" customFormat="1" ht="12" customHeight="1" x14ac:dyDescent="0.2">
      <c r="A28" s="27" t="s">
        <v>85</v>
      </c>
      <c r="B28" s="55">
        <v>602.28897062309306</v>
      </c>
      <c r="C28" s="55">
        <v>5315.8385762416692</v>
      </c>
      <c r="D28" s="55">
        <v>59964.647652817657</v>
      </c>
      <c r="E28" s="55">
        <f t="shared" si="1"/>
        <v>65882.775199682423</v>
      </c>
      <c r="F28" s="71">
        <f t="shared" si="6"/>
        <v>0.91418275687026063</v>
      </c>
      <c r="G28" s="71">
        <f t="shared" si="7"/>
        <v>8.0686318390960761</v>
      </c>
      <c r="H28" s="71">
        <f t="shared" si="8"/>
        <v>91.017185404033668</v>
      </c>
      <c r="I28" s="172">
        <f t="shared" si="9"/>
        <v>100</v>
      </c>
    </row>
    <row r="29" spans="1:9" s="9" customFormat="1" ht="12" customHeight="1" x14ac:dyDescent="0.2">
      <c r="A29" s="27" t="s">
        <v>86</v>
      </c>
      <c r="B29" s="55">
        <v>15734.944840741324</v>
      </c>
      <c r="C29" s="55">
        <v>20154.060759537599</v>
      </c>
      <c r="D29" s="55">
        <v>19179.798803728328</v>
      </c>
      <c r="E29" s="55">
        <f t="shared" si="1"/>
        <v>55068.804404007249</v>
      </c>
      <c r="F29" s="71">
        <f t="shared" si="2"/>
        <v>28.573245798661866</v>
      </c>
      <c r="G29" s="71">
        <f t="shared" si="3"/>
        <v>36.597963180168527</v>
      </c>
      <c r="H29" s="71">
        <f t="shared" si="4"/>
        <v>34.8287910211696</v>
      </c>
      <c r="I29" s="172">
        <f t="shared" si="5"/>
        <v>100</v>
      </c>
    </row>
    <row r="30" spans="1:9" s="9" customFormat="1" ht="12" customHeight="1" x14ac:dyDescent="0.2">
      <c r="A30" s="27" t="s">
        <v>94</v>
      </c>
      <c r="B30" s="55">
        <v>8762.3701859683097</v>
      </c>
      <c r="C30" s="55">
        <v>33551.722398344798</v>
      </c>
      <c r="D30" s="55">
        <v>81569.011012608011</v>
      </c>
      <c r="E30" s="55">
        <f t="shared" si="1"/>
        <v>123883.10359692112</v>
      </c>
      <c r="F30" s="71">
        <f t="shared" si="2"/>
        <v>7.0730954678682121</v>
      </c>
      <c r="G30" s="71">
        <f t="shared" si="3"/>
        <v>27.08337248920737</v>
      </c>
      <c r="H30" s="71">
        <f t="shared" si="4"/>
        <v>65.843532042924409</v>
      </c>
      <c r="I30" s="172">
        <f t="shared" si="5"/>
        <v>100</v>
      </c>
    </row>
    <row r="31" spans="1:9" s="9" customFormat="1" ht="12" customHeight="1" x14ac:dyDescent="0.2">
      <c r="A31" s="27" t="s">
        <v>87</v>
      </c>
      <c r="B31" s="55">
        <v>5277.7589671277037</v>
      </c>
      <c r="C31" s="55">
        <v>11937.35224001435</v>
      </c>
      <c r="D31" s="55">
        <v>59720.974110136594</v>
      </c>
      <c r="E31" s="55">
        <f t="shared" si="1"/>
        <v>76936.085317278645</v>
      </c>
      <c r="F31" s="71">
        <f t="shared" si="2"/>
        <v>6.8599265810869126</v>
      </c>
      <c r="G31" s="71">
        <f t="shared" si="3"/>
        <v>15.51593402599782</v>
      </c>
      <c r="H31" s="71">
        <f t="shared" si="4"/>
        <v>77.624139392915268</v>
      </c>
      <c r="I31" s="172">
        <f t="shared" si="5"/>
        <v>100</v>
      </c>
    </row>
    <row r="32" spans="1:9" s="9" customFormat="1" ht="12" customHeight="1" x14ac:dyDescent="0.2">
      <c r="A32" s="27" t="s">
        <v>88</v>
      </c>
      <c r="B32" s="55">
        <v>6875.7071136132981</v>
      </c>
      <c r="C32" s="55">
        <v>20378.10365795649</v>
      </c>
      <c r="D32" s="55">
        <v>53729.936116957702</v>
      </c>
      <c r="E32" s="55">
        <f t="shared" si="1"/>
        <v>80983.746888527487</v>
      </c>
      <c r="F32" s="71">
        <f t="shared" si="2"/>
        <v>8.4902309139605148</v>
      </c>
      <c r="G32" s="71">
        <f t="shared" si="3"/>
        <v>25.163201803945356</v>
      </c>
      <c r="H32" s="71">
        <f t="shared" si="4"/>
        <v>66.346567282094142</v>
      </c>
      <c r="I32" s="172">
        <f t="shared" si="5"/>
        <v>100</v>
      </c>
    </row>
    <row r="33" spans="1:10" s="9" customFormat="1" ht="12" customHeight="1" x14ac:dyDescent="0.2">
      <c r="A33" s="27" t="s">
        <v>89</v>
      </c>
      <c r="B33" s="55">
        <v>1558.9784480045601</v>
      </c>
      <c r="C33" s="55">
        <v>4710.4011773317015</v>
      </c>
      <c r="D33" s="55">
        <v>9357.6107615035526</v>
      </c>
      <c r="E33" s="55">
        <f t="shared" si="1"/>
        <v>15626.990386839814</v>
      </c>
      <c r="F33" s="71">
        <f t="shared" si="2"/>
        <v>9.9761912525232326</v>
      </c>
      <c r="G33" s="71">
        <f t="shared" si="3"/>
        <v>30.142727810842839</v>
      </c>
      <c r="H33" s="71">
        <f t="shared" si="4"/>
        <v>59.881080936633921</v>
      </c>
      <c r="I33" s="172">
        <f t="shared" si="5"/>
        <v>100</v>
      </c>
    </row>
    <row r="34" spans="1:10" s="9" customFormat="1" ht="12" customHeight="1" x14ac:dyDescent="0.2">
      <c r="A34" s="27" t="s">
        <v>90</v>
      </c>
      <c r="B34" s="55">
        <v>1733.9016646135151</v>
      </c>
      <c r="C34" s="55">
        <v>4270.7384818712417</v>
      </c>
      <c r="D34" s="55">
        <v>20072.571184225741</v>
      </c>
      <c r="E34" s="55">
        <f t="shared" si="1"/>
        <v>26077.211330710496</v>
      </c>
      <c r="F34" s="71">
        <f t="shared" si="2"/>
        <v>6.6491069256762945</v>
      </c>
      <c r="G34" s="71">
        <f t="shared" si="3"/>
        <v>16.377282170665609</v>
      </c>
      <c r="H34" s="71">
        <f t="shared" si="4"/>
        <v>76.973610903658113</v>
      </c>
      <c r="I34" s="172">
        <f t="shared" si="5"/>
        <v>100</v>
      </c>
    </row>
    <row r="35" spans="1:10" s="9" customFormat="1" ht="12" customHeight="1" x14ac:dyDescent="0.2">
      <c r="A35" s="27" t="s">
        <v>95</v>
      </c>
      <c r="B35" s="55">
        <v>574.13115117425104</v>
      </c>
      <c r="C35" s="55">
        <v>592.97953008479703</v>
      </c>
      <c r="D35" s="55"/>
      <c r="E35" s="55">
        <f t="shared" si="1"/>
        <v>1167.1106812590481</v>
      </c>
      <c r="F35" s="71">
        <f t="shared" si="2"/>
        <v>49.192519646456631</v>
      </c>
      <c r="G35" s="71">
        <f t="shared" si="3"/>
        <v>50.807480353543369</v>
      </c>
      <c r="H35" s="71">
        <f t="shared" si="4"/>
        <v>0</v>
      </c>
      <c r="I35" s="172">
        <f t="shared" si="5"/>
        <v>100</v>
      </c>
    </row>
    <row r="36" spans="1:10" s="9" customFormat="1" ht="12" customHeight="1" x14ac:dyDescent="0.2">
      <c r="A36" s="27" t="s">
        <v>96</v>
      </c>
      <c r="B36" s="55">
        <v>1024.7570441414721</v>
      </c>
      <c r="C36" s="55">
        <v>5937.8011145711098</v>
      </c>
      <c r="D36" s="55">
        <v>52681.8102218641</v>
      </c>
      <c r="E36" s="55">
        <f t="shared" si="1"/>
        <v>59644.368380576678</v>
      </c>
      <c r="F36" s="71">
        <f t="shared" si="2"/>
        <v>1.7181119893880652</v>
      </c>
      <c r="G36" s="71">
        <f t="shared" si="3"/>
        <v>9.9553424334773712</v>
      </c>
      <c r="H36" s="71">
        <f t="shared" si="4"/>
        <v>88.326545577134567</v>
      </c>
      <c r="I36" s="172">
        <f t="shared" si="5"/>
        <v>100</v>
      </c>
    </row>
    <row r="37" spans="1:10" s="12" customFormat="1" ht="12" customHeight="1" x14ac:dyDescent="0.2">
      <c r="A37" s="103" t="s">
        <v>4</v>
      </c>
      <c r="B37" s="104">
        <f>SUM(B16:B36)</f>
        <v>81094.360207370904</v>
      </c>
      <c r="C37" s="104">
        <f>SUM(C16:C36)</f>
        <v>209210.30101198272</v>
      </c>
      <c r="D37" s="104">
        <f>SUM(D16:D36)</f>
        <v>530420.81878163351</v>
      </c>
      <c r="E37" s="104">
        <f>SUM(E16:E36)</f>
        <v>820725.48000098707</v>
      </c>
      <c r="F37" s="105">
        <f t="shared" si="2"/>
        <v>9.8808142531743215</v>
      </c>
      <c r="G37" s="105">
        <f t="shared" si="3"/>
        <v>25.490898736533818</v>
      </c>
      <c r="H37" s="105">
        <f t="shared" si="4"/>
        <v>64.628287010291871</v>
      </c>
      <c r="I37" s="173">
        <f t="shared" si="4"/>
        <v>100</v>
      </c>
      <c r="J37" s="158"/>
    </row>
    <row r="38" spans="1:10" s="9" customFormat="1" ht="4.5" customHeight="1" x14ac:dyDescent="0.2">
      <c r="A38" s="72"/>
      <c r="B38" s="53"/>
      <c r="C38" s="53"/>
      <c r="D38" s="53"/>
      <c r="E38" s="53"/>
      <c r="F38" s="53"/>
      <c r="G38" s="53"/>
      <c r="H38" s="53"/>
      <c r="I38" s="54"/>
    </row>
    <row r="39" spans="1:10" s="9" customFormat="1" ht="5.0999999999999996" customHeight="1" x14ac:dyDescent="0.2">
      <c r="B39" s="10"/>
      <c r="C39" s="10"/>
      <c r="D39" s="10"/>
      <c r="E39" s="10"/>
    </row>
    <row r="40" spans="1:10" s="36" customFormat="1" ht="9" customHeight="1" x14ac:dyDescent="0.2">
      <c r="A40" s="35" t="s">
        <v>73</v>
      </c>
    </row>
    <row r="41" spans="1:10" ht="13.5" customHeight="1" x14ac:dyDescent="0.25">
      <c r="A41" s="176"/>
      <c r="B41" s="177"/>
      <c r="C41" s="177"/>
      <c r="D41" s="177"/>
      <c r="E41" s="177"/>
    </row>
    <row r="42" spans="1:10" x14ac:dyDescent="0.25">
      <c r="A42" s="176"/>
    </row>
    <row r="43" spans="1:10" x14ac:dyDescent="0.25">
      <c r="A43" s="176"/>
    </row>
    <row r="44" spans="1:10" x14ac:dyDescent="0.25">
      <c r="A44" s="176"/>
    </row>
    <row r="45" spans="1:10" x14ac:dyDescent="0.25">
      <c r="A45" s="176"/>
    </row>
    <row r="46" spans="1:10" x14ac:dyDescent="0.25">
      <c r="A46" s="176"/>
    </row>
    <row r="47" spans="1:10" x14ac:dyDescent="0.25">
      <c r="A47" s="176"/>
    </row>
    <row r="48" spans="1:10" x14ac:dyDescent="0.25">
      <c r="A48" s="176"/>
    </row>
  </sheetData>
  <mergeCells count="3">
    <mergeCell ref="B8:E8"/>
    <mergeCell ref="B13:E13"/>
    <mergeCell ref="F13:I13"/>
  </mergeCells>
  <phoneticPr fontId="5" type="noConversion"/>
  <hyperlinks>
    <hyperlink ref="I1" location="B!A1" display="Retour au menu" xr:uid="{00000000-0004-0000-0C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14</vt:i4>
      </vt:variant>
    </vt:vector>
  </HeadingPairs>
  <TitlesOfParts>
    <vt:vector size="27" baseType="lpstr">
      <vt:lpstr>B</vt:lpstr>
      <vt:lpstr>B.1.1</vt:lpstr>
      <vt:lpstr>B.1.2</vt:lpstr>
      <vt:lpstr>B.1.3</vt:lpstr>
      <vt:lpstr>B.2.1</vt:lpstr>
      <vt:lpstr>B.2.2</vt:lpstr>
      <vt:lpstr>B.2.3</vt:lpstr>
      <vt:lpstr>B.3.1</vt:lpstr>
      <vt:lpstr>B.3.2</vt:lpstr>
      <vt:lpstr>B.3.3</vt:lpstr>
      <vt:lpstr>B.4</vt:lpstr>
      <vt:lpstr>B.5.1</vt:lpstr>
      <vt:lpstr>B.5.2</vt:lpstr>
      <vt:lpstr>B.3.1!Impression_des_titres</vt:lpstr>
      <vt:lpstr>B!Zone_d_impression</vt:lpstr>
      <vt:lpstr>B.1.1!Zone_d_impression</vt:lpstr>
      <vt:lpstr>B.1.2!Zone_d_impression</vt:lpstr>
      <vt:lpstr>B.1.3!Zone_d_impression</vt:lpstr>
      <vt:lpstr>B.2.1!Zone_d_impression</vt:lpstr>
      <vt:lpstr>B.2.2!Zone_d_impression</vt:lpstr>
      <vt:lpstr>B.2.3!Zone_d_impression</vt:lpstr>
      <vt:lpstr>B.3.1!Zone_d_impression</vt:lpstr>
      <vt:lpstr>B.3.2!Zone_d_impression</vt:lpstr>
      <vt:lpstr>B.3.3!Zone_d_impression</vt:lpstr>
      <vt:lpstr>B.4!Zone_d_impression</vt:lpstr>
      <vt:lpstr>B.5.1!Zone_d_impression</vt:lpstr>
      <vt:lpstr>B.5.2!Zone_d_impression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Population active occupée et emploi intérieur</dc:title>
  <dc:creator>BERTRAND Amandine</dc:creator>
  <cp:lastModifiedBy>LAI The man</cp:lastModifiedBy>
  <cp:lastPrinted>2025-10-20T13:46:31Z</cp:lastPrinted>
  <dcterms:created xsi:type="dcterms:W3CDTF">2004-12-20T08:27:37Z</dcterms:created>
  <dcterms:modified xsi:type="dcterms:W3CDTF">2025-10-20T14:22:55Z</dcterms:modified>
</cp:coreProperties>
</file>