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T:\Etudes\Dossiers récurrents\Monitoring\2025\Caractéristiques des communes de la région bruxelloise - OK\"/>
    </mc:Choice>
  </mc:AlternateContent>
  <xr:revisionPtr revIDLastSave="0" documentId="13_ncr:1_{560F005A-C0AE-418D-A418-10CFF3CF5EE4}" xr6:coauthVersionLast="47" xr6:coauthVersionMax="47" xr10:uidLastSave="{00000000-0000-0000-0000-000000000000}"/>
  <bookViews>
    <workbookView xWindow="1200" yWindow="-120" windowWidth="27720" windowHeight="16440" tabRatio="808" xr2:uid="{00000000-000D-0000-FFFF-FFFF00000000}"/>
  </bookViews>
  <sheets>
    <sheet name="F" sheetId="53" r:id="rId1"/>
    <sheet name="F.1.1" sheetId="67" r:id="rId2"/>
    <sheet name="F.1.2" sheetId="61" r:id="rId3"/>
    <sheet name="F.1.3" sheetId="68" r:id="rId4"/>
    <sheet name="F.2.1" sheetId="34" r:id="rId5"/>
    <sheet name="F.2.2" sheetId="51" r:id="rId6"/>
    <sheet name="F.2.2.1" sheetId="54" r:id="rId7"/>
    <sheet name="F.2.2.2" sheetId="55" r:id="rId8"/>
    <sheet name="F.2.2.3" sheetId="56" r:id="rId9"/>
    <sheet name="F.2.2.4" sheetId="57" r:id="rId10"/>
    <sheet name="F.3.1" sheetId="58" r:id="rId11"/>
    <sheet name="F.3.2" sheetId="59" r:id="rId12"/>
    <sheet name="F.4.1" sheetId="69" r:id="rId13"/>
    <sheet name="F.4.2" sheetId="70" r:id="rId14"/>
    <sheet name="F.4.3" sheetId="71" r:id="rId15"/>
    <sheet name="F.5.1" sheetId="72" r:id="rId16"/>
    <sheet name="F.5.2" sheetId="73" r:id="rId17"/>
    <sheet name="F.5.3" sheetId="74" r:id="rId18"/>
    <sheet name="F.6.1" sheetId="65" r:id="rId19"/>
    <sheet name="F.6.2" sheetId="49" r:id="rId20"/>
  </sheets>
  <externalReferences>
    <externalReference r:id="rId21"/>
  </externalReferences>
  <definedNames>
    <definedName name="A._Kerncijfers" localSheetId="3">[1]A!#REF!</definedName>
    <definedName name="A._Kerncijfers">[1]A!#REF!</definedName>
    <definedName name="_xlnm.Database" localSheetId="3">#REF!</definedName>
    <definedName name="_xlnm.Database" localSheetId="18">#REF!</definedName>
    <definedName name="_xlnm.Database" localSheetId="19">#REF!</definedName>
    <definedName name="_xlnm.Database">#REF!</definedName>
    <definedName name="_xlnm.Print_Titles" localSheetId="1">'F.1.1'!$1:$5</definedName>
    <definedName name="_xlnm.Print_Titles" localSheetId="2">'F.1.2'!$1:$5</definedName>
    <definedName name="_xlnm.Print_Titles" localSheetId="3">'F.1.3'!$1:$5</definedName>
    <definedName name="_xlnm.Print_Titles" localSheetId="4">'F.2.1'!$A:$A,'F.2.1'!$1:$5</definedName>
    <definedName name="_xlnm.Print_Titles" localSheetId="5">'F.2.2'!$1:$5</definedName>
    <definedName name="_xlnm.Print_Titles" localSheetId="6">'F.2.2.1'!$1:$5</definedName>
    <definedName name="_xlnm.Print_Titles" localSheetId="7">'F.2.2.2'!$1:$5</definedName>
    <definedName name="_xlnm.Print_Titles" localSheetId="8">'F.2.2.3'!$1:$5</definedName>
    <definedName name="_xlnm.Print_Titles" localSheetId="9">'F.2.2.4'!$1:$5</definedName>
    <definedName name="_xlnm.Print_Titles" localSheetId="10">'F.3.1'!$1:$5</definedName>
    <definedName name="_xlnm.Print_Titles" localSheetId="11">'F.3.2'!$1:$5</definedName>
    <definedName name="_xlnm.Print_Titles" localSheetId="12">'F.4.1'!$1:$5</definedName>
    <definedName name="_xlnm.Print_Titles" localSheetId="13">'F.4.2'!$1:$5</definedName>
    <definedName name="_xlnm.Print_Titles" localSheetId="14">'F.4.3'!$1:$5</definedName>
    <definedName name="_xlnm.Print_Titles" localSheetId="15">'F.5.1'!$1:$5</definedName>
    <definedName name="_xlnm.Print_Titles" localSheetId="16">'F.5.2'!$1:$5</definedName>
    <definedName name="_xlnm.Print_Titles" localSheetId="17">'F.5.3'!$1:$5</definedName>
    <definedName name="_xlnm.Print_Titles" localSheetId="18">'F.6.1'!$1:$5</definedName>
    <definedName name="_xlnm.Print_Titles" localSheetId="19">'F.6.2'!$1:$5</definedName>
    <definedName name="Query1" localSheetId="3">#REF!</definedName>
    <definedName name="Query1">#REF!</definedName>
    <definedName name="_xlnm.Print_Area" localSheetId="0">F!$A$1:$H$63</definedName>
    <definedName name="_xlnm.Print_Area" localSheetId="1">'F.1.1'!$A$1:$S$93</definedName>
    <definedName name="_xlnm.Print_Area" localSheetId="2">'F.1.2'!$A$1:$I$67</definedName>
    <definedName name="_xlnm.Print_Area" localSheetId="3">'F.1.3'!$A$1:$I$44</definedName>
    <definedName name="_xlnm.Print_Area" localSheetId="4">'F.2.1'!$A$1:$AK$80</definedName>
    <definedName name="_xlnm.Print_Area" localSheetId="5">'F.2.2'!$A$1:$M$55</definedName>
    <definedName name="_xlnm.Print_Area" localSheetId="6">'F.2.2.1'!$A$1:$K$55</definedName>
    <definedName name="_xlnm.Print_Area" localSheetId="7">'F.2.2.2'!$A$1:$N$55</definedName>
    <definedName name="_xlnm.Print_Area" localSheetId="8">'F.2.2.3'!$A$1:$N$55</definedName>
    <definedName name="_xlnm.Print_Area" localSheetId="9">'F.2.2.4'!$A$1:$K$55</definedName>
    <definedName name="_xlnm.Print_Area" localSheetId="10">'F.3.1'!$A$1:$AB$80</definedName>
    <definedName name="_xlnm.Print_Area" localSheetId="11">'F.3.2'!$A$1:$Y$77</definedName>
    <definedName name="_xlnm.Print_Area" localSheetId="12">'F.4.1'!$A$1:$T$68</definedName>
    <definedName name="_xlnm.Print_Area" localSheetId="13">'F.4.2'!$A$1:$W$70</definedName>
    <definedName name="_xlnm.Print_Area" localSheetId="14">'F.4.3'!$A$1:$K$64</definedName>
    <definedName name="_xlnm.Print_Area" localSheetId="15">'F.5.1'!$A$1:$T$67</definedName>
    <definedName name="_xlnm.Print_Area" localSheetId="16">'F.5.2'!$A$1:$I$64</definedName>
    <definedName name="_xlnm.Print_Area" localSheetId="17">'F.5.3'!$A$1:$W$68</definedName>
    <definedName name="_xlnm.Print_Area" localSheetId="18">'F.6.1'!$A$1:$V$65</definedName>
    <definedName name="_xlnm.Print_Area" localSheetId="19">'F.6.2'!$A$1:$J$62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73" l="1"/>
  <c r="F29" i="73"/>
  <c r="E29" i="73"/>
  <c r="D29" i="73"/>
  <c r="C29" i="73"/>
  <c r="I10" i="57" l="1"/>
  <c r="J10" i="57"/>
  <c r="K10" i="57"/>
  <c r="I11" i="57"/>
  <c r="J11" i="57"/>
  <c r="K11" i="57"/>
  <c r="I12" i="57"/>
  <c r="J12" i="57"/>
  <c r="K12" i="57"/>
  <c r="I13" i="57"/>
  <c r="J13" i="57"/>
  <c r="K13" i="57"/>
  <c r="I14" i="57"/>
  <c r="J14" i="57"/>
  <c r="K14" i="57"/>
  <c r="I15" i="57"/>
  <c r="J15" i="57"/>
  <c r="K15" i="57"/>
  <c r="I16" i="57"/>
  <c r="J16" i="57"/>
  <c r="K16" i="57"/>
  <c r="I17" i="57"/>
  <c r="J17" i="57"/>
  <c r="K17" i="57"/>
  <c r="I18" i="57"/>
  <c r="J18" i="57"/>
  <c r="K18" i="57"/>
  <c r="I19" i="57"/>
  <c r="J19" i="57"/>
  <c r="K19" i="57"/>
  <c r="I20" i="57"/>
  <c r="J20" i="57"/>
  <c r="K20" i="57"/>
  <c r="I21" i="57"/>
  <c r="J21" i="57"/>
  <c r="K21" i="57"/>
  <c r="I22" i="57"/>
  <c r="J22" i="57"/>
  <c r="K22" i="57"/>
  <c r="I23" i="57"/>
  <c r="J23" i="57"/>
  <c r="K23" i="57"/>
  <c r="I24" i="57"/>
  <c r="J24" i="57"/>
  <c r="K24" i="57"/>
  <c r="I25" i="57"/>
  <c r="J25" i="57"/>
  <c r="K25" i="57"/>
  <c r="I26" i="57"/>
  <c r="J26" i="57"/>
  <c r="K26" i="57"/>
  <c r="I27" i="57"/>
  <c r="J27" i="57"/>
  <c r="K27" i="57"/>
  <c r="I28" i="57"/>
  <c r="J28" i="57"/>
  <c r="K28" i="57"/>
  <c r="J9" i="57"/>
  <c r="K9" i="57"/>
  <c r="I9" i="57"/>
  <c r="K10" i="56"/>
  <c r="L10" i="56"/>
  <c r="M10" i="56"/>
  <c r="N10" i="56"/>
  <c r="K11" i="56"/>
  <c r="L11" i="56"/>
  <c r="M11" i="56"/>
  <c r="N11" i="56"/>
  <c r="K12" i="56"/>
  <c r="L12" i="56"/>
  <c r="M12" i="56"/>
  <c r="N12" i="56"/>
  <c r="K13" i="56"/>
  <c r="L13" i="56"/>
  <c r="M13" i="56"/>
  <c r="N13" i="56"/>
  <c r="K14" i="56"/>
  <c r="L14" i="56"/>
  <c r="M14" i="56"/>
  <c r="N14" i="56"/>
  <c r="K15" i="56"/>
  <c r="L15" i="56"/>
  <c r="M15" i="56"/>
  <c r="N15" i="56"/>
  <c r="K16" i="56"/>
  <c r="L16" i="56"/>
  <c r="M16" i="56"/>
  <c r="N16" i="56"/>
  <c r="K17" i="56"/>
  <c r="L17" i="56"/>
  <c r="M17" i="56"/>
  <c r="N17" i="56"/>
  <c r="K18" i="56"/>
  <c r="L18" i="56"/>
  <c r="M18" i="56"/>
  <c r="N18" i="56"/>
  <c r="K19" i="56"/>
  <c r="L19" i="56"/>
  <c r="M19" i="56"/>
  <c r="N19" i="56"/>
  <c r="K20" i="56"/>
  <c r="L20" i="56"/>
  <c r="M20" i="56"/>
  <c r="N20" i="56"/>
  <c r="K21" i="56"/>
  <c r="L21" i="56"/>
  <c r="M21" i="56"/>
  <c r="N21" i="56"/>
  <c r="K22" i="56"/>
  <c r="L22" i="56"/>
  <c r="M22" i="56"/>
  <c r="N22" i="56"/>
  <c r="K23" i="56"/>
  <c r="L23" i="56"/>
  <c r="M23" i="56"/>
  <c r="N23" i="56"/>
  <c r="K24" i="56"/>
  <c r="L24" i="56"/>
  <c r="M24" i="56"/>
  <c r="N24" i="56"/>
  <c r="K25" i="56"/>
  <c r="L25" i="56"/>
  <c r="M25" i="56"/>
  <c r="N25" i="56"/>
  <c r="K26" i="56"/>
  <c r="L26" i="56"/>
  <c r="M26" i="56"/>
  <c r="N26" i="56"/>
  <c r="K27" i="56"/>
  <c r="L27" i="56"/>
  <c r="M27" i="56"/>
  <c r="N27" i="56"/>
  <c r="K28" i="56"/>
  <c r="L28" i="56"/>
  <c r="M28" i="56"/>
  <c r="N28" i="56"/>
  <c r="L9" i="56"/>
  <c r="M9" i="56"/>
  <c r="N9" i="56"/>
  <c r="K9" i="56"/>
  <c r="S91" i="67" l="1"/>
  <c r="R91" i="67"/>
  <c r="S90" i="67"/>
  <c r="R90" i="67"/>
  <c r="S89" i="67"/>
  <c r="R89" i="67"/>
  <c r="S88" i="67"/>
  <c r="R88" i="67"/>
  <c r="S87" i="67"/>
  <c r="R87" i="67"/>
  <c r="S86" i="67"/>
  <c r="R86" i="67"/>
  <c r="S85" i="67"/>
  <c r="R85" i="67"/>
  <c r="S84" i="67"/>
  <c r="R84" i="67"/>
  <c r="S82" i="67"/>
  <c r="R82" i="67"/>
  <c r="S81" i="67"/>
  <c r="R81" i="67"/>
  <c r="S80" i="67"/>
  <c r="R80" i="67"/>
  <c r="S79" i="67"/>
  <c r="R79" i="67"/>
  <c r="S78" i="67"/>
  <c r="R78" i="67"/>
  <c r="S77" i="67"/>
  <c r="R77" i="67"/>
  <c r="S76" i="67"/>
  <c r="R76" i="67"/>
  <c r="S75" i="67"/>
  <c r="R75" i="67"/>
  <c r="S73" i="67"/>
  <c r="R73" i="67"/>
  <c r="S72" i="67"/>
  <c r="R72" i="67"/>
  <c r="S71" i="67"/>
  <c r="R71" i="67"/>
  <c r="S70" i="67"/>
  <c r="R70" i="67"/>
  <c r="S69" i="67"/>
  <c r="R69" i="67"/>
  <c r="S68" i="67"/>
  <c r="R68" i="67"/>
  <c r="S67" i="67"/>
  <c r="R67" i="67"/>
  <c r="S66" i="67"/>
  <c r="R66" i="67"/>
  <c r="S65" i="67"/>
  <c r="R65" i="67"/>
  <c r="S64" i="67"/>
  <c r="R64" i="67"/>
  <c r="S63" i="67"/>
  <c r="R63" i="67"/>
  <c r="S62" i="67"/>
  <c r="R62" i="67"/>
  <c r="S61" i="67"/>
  <c r="R61" i="67"/>
  <c r="S60" i="67"/>
  <c r="R60" i="67"/>
  <c r="S59" i="67"/>
  <c r="R59" i="67"/>
  <c r="S58" i="67"/>
  <c r="R58" i="67"/>
  <c r="S57" i="67"/>
  <c r="R57" i="67"/>
  <c r="S56" i="67"/>
  <c r="R56" i="67"/>
  <c r="S55" i="67"/>
  <c r="R55" i="67"/>
  <c r="S54" i="67"/>
  <c r="R54" i="67"/>
  <c r="V60" i="65"/>
  <c r="U60" i="65"/>
  <c r="V59" i="65"/>
  <c r="U59" i="65"/>
  <c r="V58" i="65"/>
  <c r="U58" i="65"/>
  <c r="V57" i="65"/>
  <c r="U57" i="65"/>
  <c r="V56" i="65"/>
  <c r="U56" i="65"/>
  <c r="V55" i="65"/>
  <c r="U55" i="65"/>
  <c r="V54" i="65"/>
  <c r="U54" i="65"/>
  <c r="V53" i="65"/>
  <c r="U53" i="65"/>
  <c r="V52" i="65"/>
  <c r="U52" i="65"/>
  <c r="V51" i="65"/>
  <c r="U51" i="65"/>
  <c r="V50" i="65"/>
  <c r="U50" i="65"/>
  <c r="V49" i="65"/>
  <c r="U49" i="65"/>
  <c r="V48" i="65"/>
  <c r="U48" i="65"/>
  <c r="V47" i="65"/>
  <c r="U47" i="65"/>
  <c r="V46" i="65"/>
  <c r="U46" i="65"/>
  <c r="V45" i="65"/>
  <c r="U45" i="65"/>
  <c r="V44" i="65"/>
  <c r="U44" i="65"/>
  <c r="V43" i="65"/>
  <c r="U43" i="65"/>
  <c r="V42" i="65"/>
  <c r="U42" i="65"/>
  <c r="V41" i="65"/>
  <c r="U41" i="65"/>
  <c r="V40" i="65"/>
  <c r="U40" i="65"/>
  <c r="V39" i="65"/>
  <c r="U39" i="65"/>
  <c r="R61" i="65"/>
  <c r="R62" i="65" s="1"/>
  <c r="T63" i="72"/>
  <c r="S63" i="72"/>
  <c r="T62" i="72"/>
  <c r="S62" i="72"/>
  <c r="T61" i="72"/>
  <c r="S61" i="72"/>
  <c r="T60" i="72"/>
  <c r="S60" i="72"/>
  <c r="T59" i="72"/>
  <c r="S59" i="72"/>
  <c r="T58" i="72"/>
  <c r="S58" i="72"/>
  <c r="T57" i="72"/>
  <c r="S57" i="72"/>
  <c r="T56" i="72"/>
  <c r="S56" i="72"/>
  <c r="T55" i="72"/>
  <c r="S55" i="72"/>
  <c r="T54" i="72"/>
  <c r="S54" i="72"/>
  <c r="T53" i="72"/>
  <c r="S53" i="72"/>
  <c r="T52" i="72"/>
  <c r="S52" i="72"/>
  <c r="T51" i="72"/>
  <c r="S51" i="72"/>
  <c r="T50" i="72"/>
  <c r="S50" i="72"/>
  <c r="T49" i="72"/>
  <c r="S49" i="72"/>
  <c r="T48" i="72"/>
  <c r="S48" i="72"/>
  <c r="T47" i="72"/>
  <c r="S47" i="72"/>
  <c r="T46" i="72"/>
  <c r="S46" i="72"/>
  <c r="T45" i="72"/>
  <c r="S45" i="72"/>
  <c r="T44" i="72"/>
  <c r="S44" i="72"/>
  <c r="T43" i="72"/>
  <c r="S43" i="72"/>
  <c r="T42" i="72"/>
  <c r="S42" i="72"/>
  <c r="T41" i="72"/>
  <c r="S41" i="72"/>
  <c r="T40" i="72"/>
  <c r="S40" i="72"/>
  <c r="P60" i="72"/>
  <c r="P63" i="72" s="1"/>
  <c r="T63" i="69"/>
  <c r="S63" i="69"/>
  <c r="T62" i="69"/>
  <c r="S62" i="69"/>
  <c r="T61" i="69"/>
  <c r="S61" i="69"/>
  <c r="T60" i="69"/>
  <c r="S60" i="69"/>
  <c r="T59" i="69"/>
  <c r="S59" i="69"/>
  <c r="T58" i="69"/>
  <c r="S58" i="69"/>
  <c r="T57" i="69"/>
  <c r="S57" i="69"/>
  <c r="T56" i="69"/>
  <c r="S56" i="69"/>
  <c r="T55" i="69"/>
  <c r="S55" i="69"/>
  <c r="T54" i="69"/>
  <c r="S54" i="69"/>
  <c r="T53" i="69"/>
  <c r="S53" i="69"/>
  <c r="T52" i="69"/>
  <c r="S52" i="69"/>
  <c r="T51" i="69"/>
  <c r="S51" i="69"/>
  <c r="T50" i="69"/>
  <c r="S50" i="69"/>
  <c r="T49" i="69"/>
  <c r="S49" i="69"/>
  <c r="T48" i="69"/>
  <c r="S48" i="69"/>
  <c r="T47" i="69"/>
  <c r="S47" i="69"/>
  <c r="T46" i="69"/>
  <c r="S46" i="69"/>
  <c r="T45" i="69"/>
  <c r="S45" i="69"/>
  <c r="T44" i="69"/>
  <c r="S44" i="69"/>
  <c r="T43" i="69"/>
  <c r="S43" i="69"/>
  <c r="T42" i="69"/>
  <c r="S42" i="69"/>
  <c r="T41" i="69"/>
  <c r="S41" i="69"/>
  <c r="T40" i="69"/>
  <c r="S40" i="69"/>
  <c r="P64" i="69"/>
  <c r="AK78" i="34"/>
  <c r="AJ78" i="34"/>
  <c r="AI78" i="34"/>
  <c r="AK77" i="34"/>
  <c r="AJ77" i="34"/>
  <c r="AI77" i="34"/>
  <c r="AK76" i="34"/>
  <c r="AJ76" i="34"/>
  <c r="AI76" i="34"/>
  <c r="AK75" i="34"/>
  <c r="AJ75" i="34"/>
  <c r="AI75" i="34"/>
  <c r="AK74" i="34"/>
  <c r="AJ74" i="34"/>
  <c r="AI74" i="34"/>
  <c r="AK73" i="34"/>
  <c r="AJ73" i="34"/>
  <c r="AI73" i="34"/>
  <c r="AK72" i="34"/>
  <c r="AJ72" i="34"/>
  <c r="AI72" i="34"/>
  <c r="AK71" i="34"/>
  <c r="AJ71" i="34"/>
  <c r="AI71" i="34"/>
  <c r="AK70" i="34"/>
  <c r="AJ70" i="34"/>
  <c r="AI70" i="34"/>
  <c r="AK69" i="34"/>
  <c r="AJ69" i="34"/>
  <c r="AI69" i="34"/>
  <c r="AK68" i="34"/>
  <c r="AJ68" i="34"/>
  <c r="AI68" i="34"/>
  <c r="AK67" i="34"/>
  <c r="AJ67" i="34"/>
  <c r="AI67" i="34"/>
  <c r="AK66" i="34"/>
  <c r="AJ66" i="34"/>
  <c r="AI66" i="34"/>
  <c r="AK65" i="34"/>
  <c r="AJ65" i="34"/>
  <c r="AI65" i="34"/>
  <c r="AK64" i="34"/>
  <c r="AJ64" i="34"/>
  <c r="AI64" i="34"/>
  <c r="AK63" i="34"/>
  <c r="AJ63" i="34"/>
  <c r="AI63" i="34"/>
  <c r="AK62" i="34"/>
  <c r="AJ62" i="34"/>
  <c r="AI62" i="34"/>
  <c r="AK61" i="34"/>
  <c r="AJ61" i="34"/>
  <c r="AI61" i="34"/>
  <c r="AK60" i="34"/>
  <c r="AJ60" i="34"/>
  <c r="AI60" i="34"/>
  <c r="AK59" i="34"/>
  <c r="AJ59" i="34"/>
  <c r="AI59" i="34"/>
  <c r="AK53" i="34"/>
  <c r="AJ53" i="34"/>
  <c r="AI53" i="34"/>
  <c r="AK52" i="34"/>
  <c r="AJ52" i="34"/>
  <c r="AI52" i="34"/>
  <c r="AK51" i="34"/>
  <c r="AJ51" i="34"/>
  <c r="AI51" i="34"/>
  <c r="AK50" i="34"/>
  <c r="AJ50" i="34"/>
  <c r="AI50" i="34"/>
  <c r="AK49" i="34"/>
  <c r="AJ49" i="34"/>
  <c r="AI49" i="34"/>
  <c r="AK48" i="34"/>
  <c r="AJ48" i="34"/>
  <c r="AI48" i="34"/>
  <c r="AK47" i="34"/>
  <c r="AJ47" i="34"/>
  <c r="AI47" i="34"/>
  <c r="AK46" i="34"/>
  <c r="AJ46" i="34"/>
  <c r="AI46" i="34"/>
  <c r="AK45" i="34"/>
  <c r="AJ45" i="34"/>
  <c r="AI45" i="34"/>
  <c r="AK44" i="34"/>
  <c r="AJ44" i="34"/>
  <c r="AI44" i="34"/>
  <c r="AK43" i="34"/>
  <c r="AJ43" i="34"/>
  <c r="AI43" i="34"/>
  <c r="AK42" i="34"/>
  <c r="AJ42" i="34"/>
  <c r="AI42" i="34"/>
  <c r="AK41" i="34"/>
  <c r="AJ41" i="34"/>
  <c r="AI41" i="34"/>
  <c r="AK40" i="34"/>
  <c r="AJ40" i="34"/>
  <c r="AI40" i="34"/>
  <c r="AK39" i="34"/>
  <c r="AJ39" i="34"/>
  <c r="AI39" i="34"/>
  <c r="AK38" i="34"/>
  <c r="AJ38" i="34"/>
  <c r="AI38" i="34"/>
  <c r="AK37" i="34"/>
  <c r="AJ37" i="34"/>
  <c r="AI37" i="34"/>
  <c r="AK36" i="34"/>
  <c r="AJ36" i="34"/>
  <c r="AI36" i="34"/>
  <c r="AK35" i="34"/>
  <c r="AJ35" i="34"/>
  <c r="AI35" i="34"/>
  <c r="AK34" i="34"/>
  <c r="AJ34" i="34"/>
  <c r="AI34" i="34"/>
  <c r="AK10" i="34"/>
  <c r="AK11" i="34"/>
  <c r="AK12" i="34"/>
  <c r="AK13" i="34"/>
  <c r="AK14" i="34"/>
  <c r="AK15" i="34"/>
  <c r="AK16" i="34"/>
  <c r="AK17" i="34"/>
  <c r="AK18" i="34"/>
  <c r="AK19" i="34"/>
  <c r="AK20" i="34"/>
  <c r="AK21" i="34"/>
  <c r="AK22" i="34"/>
  <c r="AK23" i="34"/>
  <c r="AK24" i="34"/>
  <c r="AK25" i="34"/>
  <c r="AK26" i="34"/>
  <c r="AK27" i="34"/>
  <c r="AK28" i="34"/>
  <c r="AK9" i="34"/>
  <c r="AJ10" i="34"/>
  <c r="AJ11" i="34"/>
  <c r="AJ12" i="34"/>
  <c r="AJ13" i="34"/>
  <c r="AJ14" i="34"/>
  <c r="AJ15" i="34"/>
  <c r="AJ16" i="34"/>
  <c r="AJ17" i="34"/>
  <c r="AJ18" i="34"/>
  <c r="AJ19" i="34"/>
  <c r="AJ20" i="34"/>
  <c r="AJ21" i="34"/>
  <c r="AJ22" i="34"/>
  <c r="AJ23" i="34"/>
  <c r="AJ24" i="34"/>
  <c r="AJ25" i="34"/>
  <c r="AJ26" i="34"/>
  <c r="AJ27" i="34"/>
  <c r="AJ28" i="34"/>
  <c r="AJ9" i="34"/>
  <c r="AI10" i="34"/>
  <c r="AI11" i="34"/>
  <c r="AI12" i="34"/>
  <c r="AI13" i="34"/>
  <c r="AI14" i="34"/>
  <c r="AI15" i="34"/>
  <c r="AI16" i="34"/>
  <c r="AI17" i="34"/>
  <c r="AI18" i="34"/>
  <c r="AI19" i="34"/>
  <c r="AI20" i="34"/>
  <c r="AI21" i="34"/>
  <c r="AI22" i="34"/>
  <c r="AI23" i="34"/>
  <c r="AI24" i="34"/>
  <c r="AI25" i="34"/>
  <c r="AI26" i="34"/>
  <c r="AI27" i="34"/>
  <c r="AI28" i="34"/>
  <c r="AI9" i="34"/>
  <c r="I41" i="68"/>
  <c r="H41" i="68"/>
  <c r="G41" i="68"/>
  <c r="F41" i="68"/>
  <c r="I40" i="68"/>
  <c r="H40" i="68"/>
  <c r="G40" i="68"/>
  <c r="F40" i="68"/>
  <c r="I39" i="68"/>
  <c r="H39" i="68"/>
  <c r="G39" i="68"/>
  <c r="F39" i="68"/>
  <c r="I38" i="68"/>
  <c r="H38" i="68"/>
  <c r="G38" i="68"/>
  <c r="F38" i="68"/>
  <c r="S61" i="65"/>
  <c r="V61" i="65" s="1"/>
  <c r="U61" i="65" l="1"/>
  <c r="P64" i="72"/>
  <c r="Q64" i="69"/>
  <c r="Q61" i="65" l="1"/>
  <c r="Q62" i="65" s="1"/>
  <c r="O60" i="72"/>
  <c r="N60" i="69"/>
  <c r="O60" i="69"/>
  <c r="B35" i="51"/>
  <c r="B36" i="51"/>
  <c r="B37" i="51"/>
  <c r="B38" i="51"/>
  <c r="B39" i="51"/>
  <c r="B40" i="51"/>
  <c r="B41" i="51"/>
  <c r="B42" i="51"/>
  <c r="B43" i="51"/>
  <c r="B44" i="51"/>
  <c r="B45" i="51"/>
  <c r="B46" i="51"/>
  <c r="B47" i="51"/>
  <c r="B48" i="51"/>
  <c r="B49" i="51"/>
  <c r="B50" i="51"/>
  <c r="B51" i="51"/>
  <c r="B52" i="51"/>
  <c r="B53" i="51"/>
  <c r="B34" i="51"/>
  <c r="O63" i="72" l="1"/>
  <c r="O64" i="72" s="1"/>
  <c r="N63" i="69"/>
  <c r="N64" i="69" s="1"/>
  <c r="O63" i="69"/>
  <c r="O64" i="69" l="1"/>
  <c r="O61" i="65"/>
  <c r="O62" i="65" s="1"/>
  <c r="N61" i="65"/>
  <c r="N62" i="65" s="1"/>
  <c r="N60" i="72" l="1"/>
  <c r="M60" i="72"/>
  <c r="L60" i="72"/>
  <c r="L63" i="72" s="1"/>
  <c r="L64" i="69"/>
  <c r="M60" i="69"/>
  <c r="M63" i="69" s="1"/>
  <c r="M64" i="69" s="1"/>
  <c r="L64" i="72" l="1"/>
  <c r="N63" i="72"/>
  <c r="N64" i="72" s="1"/>
  <c r="R41" i="72"/>
  <c r="R49" i="72"/>
  <c r="R57" i="72"/>
  <c r="R44" i="72"/>
  <c r="R52" i="72"/>
  <c r="R45" i="72"/>
  <c r="R53" i="72"/>
  <c r="R47" i="72"/>
  <c r="R60" i="72"/>
  <c r="R40" i="72"/>
  <c r="R48" i="72"/>
  <c r="R56" i="72"/>
  <c r="R58" i="72"/>
  <c r="R43" i="72"/>
  <c r="R51" i="72"/>
  <c r="R59" i="72"/>
  <c r="R55" i="72"/>
  <c r="R42" i="72"/>
  <c r="R50" i="72"/>
  <c r="R46" i="72"/>
  <c r="R54" i="72"/>
  <c r="M63" i="72"/>
  <c r="M64" i="72" s="1"/>
  <c r="Q64" i="72" l="1"/>
  <c r="B42" i="61"/>
  <c r="C42" i="61"/>
  <c r="D42" i="61"/>
  <c r="E42" i="61"/>
  <c r="F42" i="61"/>
  <c r="G42" i="61"/>
  <c r="B43" i="61"/>
  <c r="C43" i="61"/>
  <c r="D43" i="61"/>
  <c r="E43" i="61"/>
  <c r="F43" i="61"/>
  <c r="G43" i="61"/>
  <c r="B44" i="61"/>
  <c r="C44" i="61"/>
  <c r="D44" i="61"/>
  <c r="E44" i="61"/>
  <c r="F44" i="61"/>
  <c r="G44" i="61"/>
  <c r="B45" i="61"/>
  <c r="C45" i="61"/>
  <c r="D45" i="61"/>
  <c r="E45" i="61"/>
  <c r="F45" i="61"/>
  <c r="G45" i="61"/>
  <c r="B46" i="61"/>
  <c r="C46" i="61"/>
  <c r="D46" i="61"/>
  <c r="E46" i="61"/>
  <c r="F46" i="61"/>
  <c r="G46" i="61"/>
  <c r="B47" i="61"/>
  <c r="C47" i="61"/>
  <c r="D47" i="61"/>
  <c r="E47" i="61"/>
  <c r="F47" i="61"/>
  <c r="G47" i="61"/>
  <c r="B48" i="61"/>
  <c r="C48" i="61"/>
  <c r="D48" i="61"/>
  <c r="E48" i="61"/>
  <c r="F48" i="61"/>
  <c r="G48" i="61"/>
  <c r="B49" i="61"/>
  <c r="C49" i="61"/>
  <c r="D49" i="61"/>
  <c r="E49" i="61"/>
  <c r="F49" i="61"/>
  <c r="G49" i="61"/>
  <c r="B50" i="61"/>
  <c r="C50" i="61"/>
  <c r="D50" i="61"/>
  <c r="E50" i="61"/>
  <c r="F50" i="61"/>
  <c r="G50" i="61"/>
  <c r="B51" i="61"/>
  <c r="C51" i="61"/>
  <c r="D51" i="61"/>
  <c r="E51" i="61"/>
  <c r="F51" i="61"/>
  <c r="G51" i="61"/>
  <c r="B52" i="61"/>
  <c r="C52" i="61"/>
  <c r="D52" i="61"/>
  <c r="E52" i="61"/>
  <c r="F52" i="61"/>
  <c r="G52" i="61"/>
  <c r="B53" i="61"/>
  <c r="C53" i="61"/>
  <c r="D53" i="61"/>
  <c r="E53" i="61"/>
  <c r="F53" i="61"/>
  <c r="G53" i="61"/>
  <c r="B54" i="61"/>
  <c r="C54" i="61"/>
  <c r="D54" i="61"/>
  <c r="E54" i="61"/>
  <c r="F54" i="61"/>
  <c r="G54" i="61"/>
  <c r="B55" i="61"/>
  <c r="C55" i="61"/>
  <c r="D55" i="61"/>
  <c r="E55" i="61"/>
  <c r="F55" i="61"/>
  <c r="G55" i="61"/>
  <c r="B56" i="61"/>
  <c r="C56" i="61"/>
  <c r="D56" i="61"/>
  <c r="E56" i="61"/>
  <c r="F56" i="61"/>
  <c r="G56" i="61"/>
  <c r="B57" i="61"/>
  <c r="C57" i="61"/>
  <c r="D57" i="61"/>
  <c r="E57" i="61"/>
  <c r="F57" i="61"/>
  <c r="G57" i="61"/>
  <c r="B58" i="61"/>
  <c r="C58" i="61"/>
  <c r="D58" i="61"/>
  <c r="E58" i="61"/>
  <c r="F58" i="61"/>
  <c r="G58" i="61"/>
  <c r="B59" i="61"/>
  <c r="C59" i="61"/>
  <c r="D59" i="61"/>
  <c r="E59" i="61"/>
  <c r="F59" i="61"/>
  <c r="G59" i="61"/>
  <c r="B60" i="61"/>
  <c r="C60" i="61"/>
  <c r="D60" i="61"/>
  <c r="E60" i="61"/>
  <c r="F60" i="61"/>
  <c r="G60" i="61"/>
  <c r="B61" i="61"/>
  <c r="C61" i="61"/>
  <c r="D61" i="61"/>
  <c r="E61" i="61"/>
  <c r="F61" i="61"/>
  <c r="G61" i="61"/>
  <c r="B62" i="61"/>
  <c r="C62" i="61"/>
  <c r="D62" i="61"/>
  <c r="E62" i="61"/>
  <c r="F62" i="61"/>
  <c r="G62" i="61"/>
  <c r="B63" i="61"/>
  <c r="C63" i="61"/>
  <c r="D63" i="61"/>
  <c r="E63" i="61"/>
  <c r="F63" i="61"/>
  <c r="G63" i="61"/>
  <c r="B64" i="61"/>
  <c r="C64" i="61"/>
  <c r="D64" i="61"/>
  <c r="E64" i="61"/>
  <c r="F64" i="61"/>
  <c r="G64" i="61"/>
  <c r="B65" i="61"/>
  <c r="C65" i="61"/>
  <c r="D65" i="61"/>
  <c r="E65" i="61"/>
  <c r="F65" i="61"/>
  <c r="G65" i="61"/>
  <c r="C41" i="61"/>
  <c r="D41" i="61"/>
  <c r="E41" i="61"/>
  <c r="F41" i="61"/>
  <c r="G41" i="61"/>
  <c r="B41" i="61"/>
  <c r="H29" i="61"/>
  <c r="I29" i="61" s="1"/>
  <c r="I11" i="61"/>
  <c r="I12" i="61"/>
  <c r="I13" i="61"/>
  <c r="I14" i="61"/>
  <c r="I15" i="61"/>
  <c r="I16" i="61"/>
  <c r="I17" i="61"/>
  <c r="I18" i="61"/>
  <c r="I19" i="61"/>
  <c r="I20" i="61"/>
  <c r="I21" i="61"/>
  <c r="I22" i="61"/>
  <c r="I23" i="61"/>
  <c r="I24" i="61"/>
  <c r="I25" i="61"/>
  <c r="I26" i="61"/>
  <c r="I27" i="61"/>
  <c r="I28" i="61"/>
  <c r="I30" i="61"/>
  <c r="I31" i="61"/>
  <c r="I32" i="61"/>
  <c r="I33" i="61"/>
  <c r="I10" i="61"/>
  <c r="H34" i="61" l="1"/>
  <c r="I34" i="61" s="1"/>
  <c r="B32" i="73"/>
  <c r="P61" i="65"/>
  <c r="P62" i="65" s="1"/>
  <c r="C34" i="70" l="1"/>
  <c r="D34" i="70"/>
  <c r="E34" i="70"/>
  <c r="F34" i="70"/>
  <c r="G34" i="70"/>
  <c r="H34" i="70"/>
  <c r="I34" i="70"/>
  <c r="J34" i="70"/>
  <c r="K34" i="70"/>
  <c r="L34" i="70"/>
  <c r="M34" i="70"/>
  <c r="N34" i="70"/>
  <c r="O34" i="70"/>
  <c r="P34" i="70"/>
  <c r="Q34" i="70"/>
  <c r="R34" i="70"/>
  <c r="S34" i="70"/>
  <c r="T34" i="70"/>
  <c r="U34" i="70"/>
  <c r="V34" i="70"/>
  <c r="B34" i="70"/>
  <c r="K64" i="69"/>
  <c r="R58" i="69" l="1"/>
  <c r="B53" i="57" l="1"/>
  <c r="B35" i="57"/>
  <c r="B36" i="57"/>
  <c r="B37" i="57"/>
  <c r="B38" i="57"/>
  <c r="B39" i="57"/>
  <c r="B40" i="57"/>
  <c r="B41" i="57"/>
  <c r="B42" i="57"/>
  <c r="B43" i="57"/>
  <c r="B44" i="57"/>
  <c r="B45" i="57"/>
  <c r="B46" i="57"/>
  <c r="B47" i="57"/>
  <c r="B48" i="57"/>
  <c r="B49" i="57"/>
  <c r="B50" i="57"/>
  <c r="B51" i="57"/>
  <c r="B52" i="57"/>
  <c r="B34" i="57"/>
  <c r="B35" i="56"/>
  <c r="B36" i="56"/>
  <c r="B37" i="56"/>
  <c r="B38" i="56"/>
  <c r="B39" i="56"/>
  <c r="B40" i="56"/>
  <c r="B41" i="56"/>
  <c r="B42" i="56"/>
  <c r="B43" i="56"/>
  <c r="B44" i="56"/>
  <c r="B45" i="56"/>
  <c r="B46" i="56"/>
  <c r="B47" i="56"/>
  <c r="B48" i="56"/>
  <c r="B49" i="56"/>
  <c r="B50" i="56"/>
  <c r="B51" i="56"/>
  <c r="B52" i="56"/>
  <c r="B53" i="56"/>
  <c r="B34" i="56"/>
  <c r="B35" i="55"/>
  <c r="B36" i="55"/>
  <c r="B37" i="55"/>
  <c r="B38" i="55"/>
  <c r="B39" i="55"/>
  <c r="B40" i="55"/>
  <c r="B41" i="55"/>
  <c r="B42" i="55"/>
  <c r="B43" i="55"/>
  <c r="B44" i="55"/>
  <c r="B45" i="55"/>
  <c r="B46" i="55"/>
  <c r="B47" i="55"/>
  <c r="B48" i="55"/>
  <c r="B49" i="55"/>
  <c r="B50" i="55"/>
  <c r="B51" i="55"/>
  <c r="B52" i="55"/>
  <c r="B53" i="55"/>
  <c r="B34" i="55"/>
  <c r="B35" i="54"/>
  <c r="B36" i="54"/>
  <c r="B37" i="54"/>
  <c r="B38" i="54"/>
  <c r="B39" i="54"/>
  <c r="B40" i="54"/>
  <c r="B41" i="54"/>
  <c r="B42" i="54"/>
  <c r="B43" i="54"/>
  <c r="B44" i="54"/>
  <c r="B45" i="54"/>
  <c r="B46" i="54"/>
  <c r="B47" i="54"/>
  <c r="B48" i="54"/>
  <c r="B49" i="54"/>
  <c r="B50" i="54"/>
  <c r="B51" i="54"/>
  <c r="B52" i="54"/>
  <c r="B53" i="54"/>
  <c r="B34" i="54"/>
  <c r="J35" i="51"/>
  <c r="K35" i="51"/>
  <c r="L35" i="51"/>
  <c r="M35" i="51"/>
  <c r="J36" i="51"/>
  <c r="K36" i="51"/>
  <c r="L36" i="51"/>
  <c r="M36" i="51"/>
  <c r="J37" i="51"/>
  <c r="K37" i="51"/>
  <c r="L37" i="51"/>
  <c r="M37" i="51"/>
  <c r="J38" i="51"/>
  <c r="K38" i="51"/>
  <c r="L38" i="51"/>
  <c r="M38" i="51"/>
  <c r="J39" i="51"/>
  <c r="K39" i="51"/>
  <c r="L39" i="51"/>
  <c r="M39" i="51"/>
  <c r="J40" i="51"/>
  <c r="K40" i="51"/>
  <c r="L40" i="51"/>
  <c r="M40" i="51"/>
  <c r="J41" i="51"/>
  <c r="K41" i="51"/>
  <c r="L41" i="51"/>
  <c r="M41" i="51"/>
  <c r="J42" i="51"/>
  <c r="K42" i="51"/>
  <c r="L42" i="51"/>
  <c r="M42" i="51"/>
  <c r="J43" i="51"/>
  <c r="K43" i="51"/>
  <c r="L43" i="51"/>
  <c r="M43" i="51"/>
  <c r="J44" i="51"/>
  <c r="K44" i="51"/>
  <c r="L44" i="51"/>
  <c r="M44" i="51"/>
  <c r="J45" i="51"/>
  <c r="K45" i="51"/>
  <c r="L45" i="51"/>
  <c r="M45" i="51"/>
  <c r="J46" i="51"/>
  <c r="K46" i="51"/>
  <c r="L46" i="51"/>
  <c r="M46" i="51"/>
  <c r="J47" i="51"/>
  <c r="K47" i="51"/>
  <c r="L47" i="51"/>
  <c r="M47" i="51"/>
  <c r="J48" i="51"/>
  <c r="K48" i="51"/>
  <c r="L48" i="51"/>
  <c r="M48" i="51"/>
  <c r="J49" i="51"/>
  <c r="K49" i="51"/>
  <c r="L49" i="51"/>
  <c r="M49" i="51"/>
  <c r="J50" i="51"/>
  <c r="K50" i="51"/>
  <c r="L50" i="51"/>
  <c r="M50" i="51"/>
  <c r="J51" i="51"/>
  <c r="K51" i="51"/>
  <c r="L51" i="51"/>
  <c r="M51" i="51"/>
  <c r="J52" i="51"/>
  <c r="K52" i="51"/>
  <c r="L52" i="51"/>
  <c r="M52" i="51"/>
  <c r="J53" i="51"/>
  <c r="K53" i="51"/>
  <c r="L53" i="51"/>
  <c r="M53" i="51"/>
  <c r="M34" i="51"/>
  <c r="L34" i="51"/>
  <c r="K34" i="51"/>
  <c r="J34" i="51"/>
  <c r="K23" i="71"/>
  <c r="K22" i="71"/>
  <c r="K21" i="71"/>
  <c r="J51" i="71" l="1"/>
  <c r="B51" i="71"/>
  <c r="I51" i="71"/>
  <c r="F51" i="71"/>
  <c r="E51" i="71"/>
  <c r="H51" i="71"/>
  <c r="G51" i="71"/>
  <c r="D51" i="71"/>
  <c r="C51" i="71"/>
  <c r="J53" i="71"/>
  <c r="H53" i="71"/>
  <c r="G53" i="71"/>
  <c r="D53" i="71"/>
  <c r="F53" i="71"/>
  <c r="E53" i="71"/>
  <c r="C53" i="71"/>
  <c r="B53" i="71"/>
  <c r="I53" i="71"/>
  <c r="I52" i="71"/>
  <c r="H52" i="71"/>
  <c r="D52" i="71"/>
  <c r="C52" i="71"/>
  <c r="B52" i="71"/>
  <c r="E52" i="71"/>
  <c r="G52" i="71"/>
  <c r="F52" i="71"/>
  <c r="J52" i="71"/>
  <c r="S62" i="65"/>
  <c r="M58" i="65"/>
  <c r="M62" i="65" s="1"/>
  <c r="C60" i="73" l="1"/>
  <c r="D60" i="73"/>
  <c r="E60" i="73"/>
  <c r="C61" i="73"/>
  <c r="D61" i="73"/>
  <c r="E61" i="73"/>
  <c r="H32" i="71"/>
  <c r="I32" i="71"/>
  <c r="J32" i="71"/>
  <c r="F32" i="71"/>
  <c r="G32" i="71"/>
  <c r="D32" i="71"/>
  <c r="W64" i="74"/>
  <c r="V64" i="74"/>
  <c r="U64" i="74"/>
  <c r="T64" i="74"/>
  <c r="S64" i="74"/>
  <c r="R64" i="74"/>
  <c r="Q64" i="74"/>
  <c r="P64" i="74"/>
  <c r="O64" i="74"/>
  <c r="N64" i="74"/>
  <c r="M64" i="74"/>
  <c r="L64" i="74"/>
  <c r="K64" i="74"/>
  <c r="J64" i="74"/>
  <c r="I64" i="74"/>
  <c r="H64" i="74"/>
  <c r="G64" i="74"/>
  <c r="F64" i="74"/>
  <c r="E64" i="74"/>
  <c r="D64" i="74"/>
  <c r="C64" i="74"/>
  <c r="B64" i="74"/>
  <c r="W63" i="74"/>
  <c r="V63" i="74"/>
  <c r="U63" i="74"/>
  <c r="T63" i="74"/>
  <c r="S63" i="74"/>
  <c r="R63" i="74"/>
  <c r="Q63" i="74"/>
  <c r="P63" i="74"/>
  <c r="O63" i="74"/>
  <c r="N63" i="74"/>
  <c r="M63" i="74"/>
  <c r="L63" i="74"/>
  <c r="K63" i="74"/>
  <c r="J63" i="74"/>
  <c r="I63" i="74"/>
  <c r="H63" i="74"/>
  <c r="G63" i="74"/>
  <c r="F63" i="74"/>
  <c r="E63" i="74"/>
  <c r="D63" i="74"/>
  <c r="C63" i="74"/>
  <c r="B63" i="74"/>
  <c r="W62" i="74"/>
  <c r="V62" i="74"/>
  <c r="U62" i="74"/>
  <c r="T62" i="74"/>
  <c r="S62" i="74"/>
  <c r="R62" i="74"/>
  <c r="Q62" i="74"/>
  <c r="P62" i="74"/>
  <c r="O62" i="74"/>
  <c r="N62" i="74"/>
  <c r="M62" i="74"/>
  <c r="L62" i="74"/>
  <c r="K62" i="74"/>
  <c r="J62" i="74"/>
  <c r="I62" i="74"/>
  <c r="H62" i="74"/>
  <c r="G62" i="74"/>
  <c r="F62" i="74"/>
  <c r="E62" i="74"/>
  <c r="D62" i="74"/>
  <c r="C62" i="74"/>
  <c r="B62" i="74"/>
  <c r="W61" i="74"/>
  <c r="V61" i="74"/>
  <c r="U61" i="74"/>
  <c r="T61" i="74"/>
  <c r="S61" i="74"/>
  <c r="R61" i="74"/>
  <c r="Q61" i="74"/>
  <c r="P61" i="74"/>
  <c r="O61" i="74"/>
  <c r="N61" i="74"/>
  <c r="M61" i="74"/>
  <c r="L61" i="74"/>
  <c r="K61" i="74"/>
  <c r="J61" i="74"/>
  <c r="I61" i="74"/>
  <c r="H61" i="74"/>
  <c r="G61" i="74"/>
  <c r="F61" i="74"/>
  <c r="E61" i="74"/>
  <c r="D61" i="74"/>
  <c r="C61" i="74"/>
  <c r="B61" i="74"/>
  <c r="W60" i="74"/>
  <c r="V60" i="74"/>
  <c r="U60" i="74"/>
  <c r="T60" i="74"/>
  <c r="S60" i="74"/>
  <c r="R60" i="74"/>
  <c r="Q60" i="74"/>
  <c r="P60" i="74"/>
  <c r="O60" i="74"/>
  <c r="N60" i="74"/>
  <c r="M60" i="74"/>
  <c r="L60" i="74"/>
  <c r="K60" i="74"/>
  <c r="J60" i="74"/>
  <c r="I60" i="74"/>
  <c r="H60" i="74"/>
  <c r="G60" i="74"/>
  <c r="F60" i="74"/>
  <c r="E60" i="74"/>
  <c r="D60" i="74"/>
  <c r="C60" i="74"/>
  <c r="B60" i="74"/>
  <c r="W59" i="74"/>
  <c r="V59" i="74"/>
  <c r="U59" i="74"/>
  <c r="T59" i="74"/>
  <c r="S59" i="74"/>
  <c r="R59" i="74"/>
  <c r="Q59" i="74"/>
  <c r="P59" i="74"/>
  <c r="O59" i="74"/>
  <c r="N59" i="74"/>
  <c r="M59" i="74"/>
  <c r="L59" i="74"/>
  <c r="K59" i="74"/>
  <c r="J59" i="74"/>
  <c r="I59" i="74"/>
  <c r="H59" i="74"/>
  <c r="G59" i="74"/>
  <c r="F59" i="74"/>
  <c r="E59" i="74"/>
  <c r="D59" i="74"/>
  <c r="C59" i="74"/>
  <c r="B59" i="74"/>
  <c r="W58" i="74"/>
  <c r="V58" i="74"/>
  <c r="U58" i="74"/>
  <c r="T58" i="74"/>
  <c r="S58" i="74"/>
  <c r="R58" i="74"/>
  <c r="Q58" i="74"/>
  <c r="P58" i="74"/>
  <c r="O58" i="74"/>
  <c r="N58" i="74"/>
  <c r="M58" i="74"/>
  <c r="L58" i="74"/>
  <c r="K58" i="74"/>
  <c r="J58" i="74"/>
  <c r="I58" i="74"/>
  <c r="H58" i="74"/>
  <c r="G58" i="74"/>
  <c r="F58" i="74"/>
  <c r="E58" i="74"/>
  <c r="D58" i="74"/>
  <c r="C58" i="74"/>
  <c r="B58" i="74"/>
  <c r="W57" i="74"/>
  <c r="V57" i="74"/>
  <c r="U57" i="74"/>
  <c r="T57" i="74"/>
  <c r="S57" i="74"/>
  <c r="R57" i="74"/>
  <c r="Q57" i="74"/>
  <c r="P57" i="74"/>
  <c r="O57" i="74"/>
  <c r="N57" i="74"/>
  <c r="M57" i="74"/>
  <c r="L57" i="74"/>
  <c r="K57" i="74"/>
  <c r="J57" i="74"/>
  <c r="I57" i="74"/>
  <c r="H57" i="74"/>
  <c r="G57" i="74"/>
  <c r="F57" i="74"/>
  <c r="E57" i="74"/>
  <c r="D57" i="74"/>
  <c r="C57" i="74"/>
  <c r="B57" i="74"/>
  <c r="W56" i="74"/>
  <c r="V56" i="74"/>
  <c r="U56" i="74"/>
  <c r="T56" i="74"/>
  <c r="S56" i="74"/>
  <c r="R56" i="74"/>
  <c r="Q56" i="74"/>
  <c r="P56" i="74"/>
  <c r="O56" i="74"/>
  <c r="N56" i="74"/>
  <c r="M56" i="74"/>
  <c r="L56" i="74"/>
  <c r="K56" i="74"/>
  <c r="J56" i="74"/>
  <c r="I56" i="74"/>
  <c r="H56" i="74"/>
  <c r="G56" i="74"/>
  <c r="F56" i="74"/>
  <c r="E56" i="74"/>
  <c r="D56" i="74"/>
  <c r="C56" i="74"/>
  <c r="B56" i="74"/>
  <c r="W55" i="74"/>
  <c r="V55" i="74"/>
  <c r="U55" i="74"/>
  <c r="T55" i="74"/>
  <c r="S55" i="74"/>
  <c r="R55" i="74"/>
  <c r="Q55" i="74"/>
  <c r="P55" i="74"/>
  <c r="O55" i="74"/>
  <c r="N55" i="74"/>
  <c r="M55" i="74"/>
  <c r="L55" i="74"/>
  <c r="K55" i="74"/>
  <c r="J55" i="74"/>
  <c r="I55" i="74"/>
  <c r="H55" i="74"/>
  <c r="G55" i="74"/>
  <c r="F55" i="74"/>
  <c r="E55" i="74"/>
  <c r="D55" i="74"/>
  <c r="C55" i="74"/>
  <c r="B55" i="74"/>
  <c r="W54" i="74"/>
  <c r="V54" i="74"/>
  <c r="U54" i="74"/>
  <c r="T54" i="74"/>
  <c r="S54" i="74"/>
  <c r="R54" i="74"/>
  <c r="Q54" i="74"/>
  <c r="P54" i="74"/>
  <c r="O54" i="74"/>
  <c r="N54" i="74"/>
  <c r="M54" i="74"/>
  <c r="L54" i="74"/>
  <c r="K54" i="74"/>
  <c r="J54" i="74"/>
  <c r="I54" i="74"/>
  <c r="H54" i="74"/>
  <c r="G54" i="74"/>
  <c r="F54" i="74"/>
  <c r="E54" i="74"/>
  <c r="D54" i="74"/>
  <c r="C54" i="74"/>
  <c r="B54" i="74"/>
  <c r="W53" i="74"/>
  <c r="V53" i="74"/>
  <c r="U53" i="74"/>
  <c r="T53" i="74"/>
  <c r="S53" i="74"/>
  <c r="R53" i="74"/>
  <c r="Q53" i="74"/>
  <c r="P53" i="74"/>
  <c r="O53" i="74"/>
  <c r="N53" i="74"/>
  <c r="M53" i="74"/>
  <c r="L53" i="74"/>
  <c r="K53" i="74"/>
  <c r="J53" i="74"/>
  <c r="I53" i="74"/>
  <c r="H53" i="74"/>
  <c r="G53" i="74"/>
  <c r="F53" i="74"/>
  <c r="E53" i="74"/>
  <c r="D53" i="74"/>
  <c r="C53" i="74"/>
  <c r="B53" i="74"/>
  <c r="W52" i="74"/>
  <c r="V52" i="74"/>
  <c r="U52" i="74"/>
  <c r="T52" i="74"/>
  <c r="S52" i="74"/>
  <c r="R52" i="74"/>
  <c r="Q52" i="74"/>
  <c r="P52" i="74"/>
  <c r="O52" i="74"/>
  <c r="N52" i="74"/>
  <c r="M52" i="74"/>
  <c r="L52" i="74"/>
  <c r="K52" i="74"/>
  <c r="J52" i="74"/>
  <c r="I52" i="74"/>
  <c r="H52" i="74"/>
  <c r="G52" i="74"/>
  <c r="F52" i="74"/>
  <c r="E52" i="74"/>
  <c r="D52" i="74"/>
  <c r="C52" i="74"/>
  <c r="B52" i="74"/>
  <c r="W51" i="74"/>
  <c r="V51" i="74"/>
  <c r="U51" i="74"/>
  <c r="T51" i="74"/>
  <c r="S51" i="74"/>
  <c r="R51" i="74"/>
  <c r="Q51" i="74"/>
  <c r="P51" i="74"/>
  <c r="O51" i="74"/>
  <c r="N51" i="74"/>
  <c r="M51" i="74"/>
  <c r="L51" i="74"/>
  <c r="K51" i="74"/>
  <c r="J51" i="74"/>
  <c r="I51" i="74"/>
  <c r="H51" i="74"/>
  <c r="G51" i="74"/>
  <c r="F51" i="74"/>
  <c r="E51" i="74"/>
  <c r="D51" i="74"/>
  <c r="C51" i="74"/>
  <c r="B51" i="74"/>
  <c r="W50" i="74"/>
  <c r="V50" i="74"/>
  <c r="U50" i="74"/>
  <c r="T50" i="74"/>
  <c r="S50" i="74"/>
  <c r="R50" i="74"/>
  <c r="Q50" i="74"/>
  <c r="P50" i="74"/>
  <c r="O50" i="74"/>
  <c r="N50" i="74"/>
  <c r="M50" i="74"/>
  <c r="L50" i="74"/>
  <c r="K50" i="74"/>
  <c r="J50" i="74"/>
  <c r="I50" i="74"/>
  <c r="H50" i="74"/>
  <c r="G50" i="74"/>
  <c r="F50" i="74"/>
  <c r="E50" i="74"/>
  <c r="D50" i="74"/>
  <c r="C50" i="74"/>
  <c r="B50" i="74"/>
  <c r="W49" i="74"/>
  <c r="V49" i="74"/>
  <c r="U49" i="74"/>
  <c r="T49" i="74"/>
  <c r="S49" i="74"/>
  <c r="R49" i="74"/>
  <c r="Q49" i="74"/>
  <c r="P49" i="74"/>
  <c r="O49" i="74"/>
  <c r="N49" i="74"/>
  <c r="M49" i="74"/>
  <c r="L49" i="74"/>
  <c r="K49" i="74"/>
  <c r="J49" i="74"/>
  <c r="I49" i="74"/>
  <c r="H49" i="74"/>
  <c r="G49" i="74"/>
  <c r="F49" i="74"/>
  <c r="E49" i="74"/>
  <c r="D49" i="74"/>
  <c r="C49" i="74"/>
  <c r="B49" i="74"/>
  <c r="W48" i="74"/>
  <c r="V48" i="74"/>
  <c r="U48" i="74"/>
  <c r="T48" i="74"/>
  <c r="S48" i="74"/>
  <c r="R48" i="74"/>
  <c r="Q48" i="74"/>
  <c r="P48" i="74"/>
  <c r="O48" i="74"/>
  <c r="N48" i="74"/>
  <c r="M48" i="74"/>
  <c r="L48" i="74"/>
  <c r="K48" i="74"/>
  <c r="J48" i="74"/>
  <c r="I48" i="74"/>
  <c r="H48" i="74"/>
  <c r="G48" i="74"/>
  <c r="F48" i="74"/>
  <c r="E48" i="74"/>
  <c r="D48" i="74"/>
  <c r="C48" i="74"/>
  <c r="B48" i="74"/>
  <c r="W47" i="74"/>
  <c r="V47" i="74"/>
  <c r="U47" i="74"/>
  <c r="T47" i="74"/>
  <c r="S47" i="74"/>
  <c r="R47" i="74"/>
  <c r="Q47" i="74"/>
  <c r="P47" i="74"/>
  <c r="O47" i="74"/>
  <c r="N47" i="74"/>
  <c r="M47" i="74"/>
  <c r="L47" i="74"/>
  <c r="K47" i="74"/>
  <c r="J47" i="74"/>
  <c r="I47" i="74"/>
  <c r="H47" i="74"/>
  <c r="G47" i="74"/>
  <c r="F47" i="74"/>
  <c r="E47" i="74"/>
  <c r="D47" i="74"/>
  <c r="C47" i="74"/>
  <c r="B47" i="74"/>
  <c r="W46" i="74"/>
  <c r="V46" i="74"/>
  <c r="U46" i="74"/>
  <c r="T46" i="74"/>
  <c r="S46" i="74"/>
  <c r="R46" i="74"/>
  <c r="Q46" i="74"/>
  <c r="P46" i="74"/>
  <c r="O46" i="74"/>
  <c r="N46" i="74"/>
  <c r="M46" i="74"/>
  <c r="L46" i="74"/>
  <c r="K46" i="74"/>
  <c r="J46" i="74"/>
  <c r="I46" i="74"/>
  <c r="H46" i="74"/>
  <c r="G46" i="74"/>
  <c r="F46" i="74"/>
  <c r="E46" i="74"/>
  <c r="D46" i="74"/>
  <c r="C46" i="74"/>
  <c r="B46" i="74"/>
  <c r="W45" i="74"/>
  <c r="V45" i="74"/>
  <c r="U45" i="74"/>
  <c r="T45" i="74"/>
  <c r="S45" i="74"/>
  <c r="R45" i="74"/>
  <c r="Q45" i="74"/>
  <c r="P45" i="74"/>
  <c r="O45" i="74"/>
  <c r="N45" i="74"/>
  <c r="M45" i="74"/>
  <c r="L45" i="74"/>
  <c r="K45" i="74"/>
  <c r="J45" i="74"/>
  <c r="I45" i="74"/>
  <c r="H45" i="74"/>
  <c r="G45" i="74"/>
  <c r="F45" i="74"/>
  <c r="E45" i="74"/>
  <c r="D45" i="74"/>
  <c r="C45" i="74"/>
  <c r="B45" i="74"/>
  <c r="W44" i="74"/>
  <c r="V44" i="74"/>
  <c r="U44" i="74"/>
  <c r="T44" i="74"/>
  <c r="S44" i="74"/>
  <c r="R44" i="74"/>
  <c r="Q44" i="74"/>
  <c r="P44" i="74"/>
  <c r="O44" i="74"/>
  <c r="N44" i="74"/>
  <c r="M44" i="74"/>
  <c r="L44" i="74"/>
  <c r="K44" i="74"/>
  <c r="J44" i="74"/>
  <c r="I44" i="74"/>
  <c r="H44" i="74"/>
  <c r="G44" i="74"/>
  <c r="F44" i="74"/>
  <c r="E44" i="74"/>
  <c r="D44" i="74"/>
  <c r="C44" i="74"/>
  <c r="B44" i="74"/>
  <c r="V34" i="74"/>
  <c r="V35" i="74" s="1"/>
  <c r="U34" i="74"/>
  <c r="T34" i="74"/>
  <c r="S34" i="74"/>
  <c r="S35" i="74" s="1"/>
  <c r="R34" i="74"/>
  <c r="R35" i="74" s="1"/>
  <c r="Q34" i="74"/>
  <c r="P34" i="74"/>
  <c r="O34" i="74"/>
  <c r="O35" i="74" s="1"/>
  <c r="N34" i="74"/>
  <c r="N35" i="74" s="1"/>
  <c r="M34" i="74"/>
  <c r="L34" i="74"/>
  <c r="K34" i="74"/>
  <c r="K35" i="74" s="1"/>
  <c r="J34" i="74"/>
  <c r="J35" i="74" s="1"/>
  <c r="I34" i="74"/>
  <c r="H34" i="74"/>
  <c r="G34" i="74"/>
  <c r="G35" i="74" s="1"/>
  <c r="F34" i="74"/>
  <c r="F35" i="74" s="1"/>
  <c r="E34" i="74"/>
  <c r="D34" i="74"/>
  <c r="C34" i="74"/>
  <c r="C35" i="74" s="1"/>
  <c r="B34" i="74"/>
  <c r="U66" i="74"/>
  <c r="W65" i="74"/>
  <c r="F39" i="73"/>
  <c r="G39" i="73"/>
  <c r="F40" i="73"/>
  <c r="G40" i="73"/>
  <c r="F41" i="73"/>
  <c r="G41" i="73"/>
  <c r="F42" i="73"/>
  <c r="G42" i="73"/>
  <c r="F43" i="73"/>
  <c r="G43" i="73"/>
  <c r="F44" i="73"/>
  <c r="G44" i="73"/>
  <c r="F45" i="73"/>
  <c r="G45" i="73"/>
  <c r="F46" i="73"/>
  <c r="G46" i="73"/>
  <c r="F47" i="73"/>
  <c r="G47" i="73"/>
  <c r="F48" i="73"/>
  <c r="G48" i="73"/>
  <c r="F49" i="73"/>
  <c r="G49" i="73"/>
  <c r="F50" i="73"/>
  <c r="G50" i="73"/>
  <c r="F51" i="73"/>
  <c r="G51" i="73"/>
  <c r="F52" i="73"/>
  <c r="G52" i="73"/>
  <c r="F53" i="73"/>
  <c r="G53" i="73"/>
  <c r="F54" i="73"/>
  <c r="G54" i="73"/>
  <c r="F55" i="73"/>
  <c r="G55" i="73"/>
  <c r="F56" i="73"/>
  <c r="G56" i="73"/>
  <c r="F57" i="73"/>
  <c r="G57" i="73"/>
  <c r="F58" i="73"/>
  <c r="G58" i="73"/>
  <c r="F60" i="73"/>
  <c r="G60" i="73"/>
  <c r="F61" i="73"/>
  <c r="G61" i="73"/>
  <c r="B35" i="74" l="1"/>
  <c r="W34" i="74"/>
  <c r="M67" i="74" s="1"/>
  <c r="H66" i="74"/>
  <c r="P66" i="74"/>
  <c r="B66" i="74"/>
  <c r="J66" i="74"/>
  <c r="R66" i="74"/>
  <c r="D66" i="74"/>
  <c r="L66" i="74"/>
  <c r="T66" i="74"/>
  <c r="F66" i="74"/>
  <c r="N66" i="74"/>
  <c r="V66" i="74"/>
  <c r="B65" i="74"/>
  <c r="F65" i="74"/>
  <c r="J65" i="74"/>
  <c r="N65" i="74"/>
  <c r="R65" i="74"/>
  <c r="V65" i="74"/>
  <c r="D35" i="74"/>
  <c r="H35" i="74"/>
  <c r="L35" i="74"/>
  <c r="P35" i="74"/>
  <c r="T35" i="74"/>
  <c r="D65" i="74"/>
  <c r="H65" i="74"/>
  <c r="L65" i="74"/>
  <c r="P65" i="74"/>
  <c r="T65" i="74"/>
  <c r="E35" i="74"/>
  <c r="I35" i="74"/>
  <c r="M35" i="74"/>
  <c r="Q35" i="74"/>
  <c r="U35" i="74"/>
  <c r="E65" i="74"/>
  <c r="I65" i="74"/>
  <c r="M65" i="74"/>
  <c r="Q65" i="74"/>
  <c r="U65" i="74"/>
  <c r="C66" i="74"/>
  <c r="G66" i="74"/>
  <c r="K66" i="74"/>
  <c r="O66" i="74"/>
  <c r="S66" i="74"/>
  <c r="W66" i="74"/>
  <c r="C65" i="74"/>
  <c r="G65" i="74"/>
  <c r="K65" i="74"/>
  <c r="O65" i="74"/>
  <c r="S65" i="74"/>
  <c r="E66" i="74"/>
  <c r="I66" i="74"/>
  <c r="M66" i="74"/>
  <c r="Q66" i="74"/>
  <c r="L67" i="74" l="1"/>
  <c r="V67" i="74"/>
  <c r="I67" i="74"/>
  <c r="D67" i="74"/>
  <c r="N67" i="74"/>
  <c r="O67" i="74"/>
  <c r="F67" i="74"/>
  <c r="T67" i="74"/>
  <c r="G67" i="74"/>
  <c r="Q67" i="74"/>
  <c r="P67" i="74"/>
  <c r="S67" i="74"/>
  <c r="C67" i="74"/>
  <c r="J67" i="74"/>
  <c r="W67" i="74"/>
  <c r="W35" i="74"/>
  <c r="B67" i="74"/>
  <c r="H67" i="74"/>
  <c r="K67" i="74"/>
  <c r="R67" i="74"/>
  <c r="U67" i="74"/>
  <c r="E67" i="74"/>
  <c r="P35" i="70" l="1"/>
  <c r="Q35" i="70"/>
  <c r="R35" i="70"/>
  <c r="S35" i="70"/>
  <c r="T35" i="70"/>
  <c r="U35" i="70"/>
  <c r="V35" i="70"/>
  <c r="B45" i="70"/>
  <c r="C45" i="70"/>
  <c r="D45" i="70"/>
  <c r="E45" i="70"/>
  <c r="F45" i="70"/>
  <c r="G45" i="70"/>
  <c r="H45" i="70"/>
  <c r="I45" i="70"/>
  <c r="J45" i="70"/>
  <c r="K45" i="70"/>
  <c r="L45" i="70"/>
  <c r="M45" i="70"/>
  <c r="N45" i="70"/>
  <c r="O45" i="70"/>
  <c r="P45" i="70"/>
  <c r="Q45" i="70"/>
  <c r="R45" i="70"/>
  <c r="S45" i="70"/>
  <c r="T45" i="70"/>
  <c r="U45" i="70"/>
  <c r="V45" i="70"/>
  <c r="W45" i="70"/>
  <c r="B46" i="70"/>
  <c r="C46" i="70"/>
  <c r="D46" i="70"/>
  <c r="E46" i="70"/>
  <c r="F46" i="70"/>
  <c r="G46" i="70"/>
  <c r="H46" i="70"/>
  <c r="I46" i="70"/>
  <c r="J46" i="70"/>
  <c r="K46" i="70"/>
  <c r="L46" i="70"/>
  <c r="M46" i="70"/>
  <c r="N46" i="70"/>
  <c r="O46" i="70"/>
  <c r="P46" i="70"/>
  <c r="Q46" i="70"/>
  <c r="R46" i="70"/>
  <c r="S46" i="70"/>
  <c r="T46" i="70"/>
  <c r="U46" i="70"/>
  <c r="V46" i="70"/>
  <c r="W46" i="70"/>
  <c r="B47" i="70"/>
  <c r="C47" i="70"/>
  <c r="D47" i="70"/>
  <c r="E47" i="70"/>
  <c r="F47" i="70"/>
  <c r="G47" i="70"/>
  <c r="H47" i="70"/>
  <c r="I47" i="70"/>
  <c r="J47" i="70"/>
  <c r="K47" i="70"/>
  <c r="L47" i="70"/>
  <c r="M47" i="70"/>
  <c r="N47" i="70"/>
  <c r="O47" i="70"/>
  <c r="P47" i="70"/>
  <c r="Q47" i="70"/>
  <c r="R47" i="70"/>
  <c r="S47" i="70"/>
  <c r="T47" i="70"/>
  <c r="U47" i="70"/>
  <c r="V47" i="70"/>
  <c r="W47" i="70"/>
  <c r="B48" i="70"/>
  <c r="C48" i="70"/>
  <c r="D48" i="70"/>
  <c r="E48" i="70"/>
  <c r="F48" i="70"/>
  <c r="G48" i="70"/>
  <c r="H48" i="70"/>
  <c r="I48" i="70"/>
  <c r="J48" i="70"/>
  <c r="K48" i="70"/>
  <c r="L48" i="70"/>
  <c r="M48" i="70"/>
  <c r="N48" i="70"/>
  <c r="O48" i="70"/>
  <c r="P48" i="70"/>
  <c r="Q48" i="70"/>
  <c r="R48" i="70"/>
  <c r="S48" i="70"/>
  <c r="T48" i="70"/>
  <c r="U48" i="70"/>
  <c r="V48" i="70"/>
  <c r="W48" i="70"/>
  <c r="B49" i="70"/>
  <c r="C49" i="70"/>
  <c r="D49" i="70"/>
  <c r="E49" i="70"/>
  <c r="F49" i="70"/>
  <c r="G49" i="70"/>
  <c r="H49" i="70"/>
  <c r="I49" i="70"/>
  <c r="J49" i="70"/>
  <c r="K49" i="70"/>
  <c r="L49" i="70"/>
  <c r="M49" i="70"/>
  <c r="N49" i="70"/>
  <c r="O49" i="70"/>
  <c r="P49" i="70"/>
  <c r="Q49" i="70"/>
  <c r="R49" i="70"/>
  <c r="S49" i="70"/>
  <c r="T49" i="70"/>
  <c r="U49" i="70"/>
  <c r="V49" i="70"/>
  <c r="W49" i="70"/>
  <c r="B50" i="70"/>
  <c r="C50" i="70"/>
  <c r="D50" i="70"/>
  <c r="E50" i="70"/>
  <c r="F50" i="70"/>
  <c r="G50" i="70"/>
  <c r="H50" i="70"/>
  <c r="I50" i="70"/>
  <c r="J50" i="70"/>
  <c r="K50" i="70"/>
  <c r="L50" i="70"/>
  <c r="M50" i="70"/>
  <c r="N50" i="70"/>
  <c r="O50" i="70"/>
  <c r="P50" i="70"/>
  <c r="Q50" i="70"/>
  <c r="R50" i="70"/>
  <c r="S50" i="70"/>
  <c r="T50" i="70"/>
  <c r="U50" i="70"/>
  <c r="V50" i="70"/>
  <c r="W50" i="70"/>
  <c r="B51" i="70"/>
  <c r="C51" i="70"/>
  <c r="D51" i="70"/>
  <c r="E51" i="70"/>
  <c r="F51" i="70"/>
  <c r="G51" i="70"/>
  <c r="H51" i="70"/>
  <c r="I51" i="70"/>
  <c r="J51" i="70"/>
  <c r="K51" i="70"/>
  <c r="L51" i="70"/>
  <c r="M51" i="70"/>
  <c r="N51" i="70"/>
  <c r="O51" i="70"/>
  <c r="P51" i="70"/>
  <c r="Q51" i="70"/>
  <c r="R51" i="70"/>
  <c r="S51" i="70"/>
  <c r="T51" i="70"/>
  <c r="U51" i="70"/>
  <c r="V51" i="70"/>
  <c r="W51" i="70"/>
  <c r="B52" i="70"/>
  <c r="C52" i="70"/>
  <c r="D52" i="70"/>
  <c r="E52" i="70"/>
  <c r="F52" i="70"/>
  <c r="G52" i="70"/>
  <c r="H52" i="70"/>
  <c r="I52" i="70"/>
  <c r="J52" i="70"/>
  <c r="K52" i="70"/>
  <c r="L52" i="70"/>
  <c r="M52" i="70"/>
  <c r="N52" i="70"/>
  <c r="O52" i="70"/>
  <c r="P52" i="70"/>
  <c r="Q52" i="70"/>
  <c r="R52" i="70"/>
  <c r="S52" i="70"/>
  <c r="T52" i="70"/>
  <c r="U52" i="70"/>
  <c r="V52" i="70"/>
  <c r="W52" i="70"/>
  <c r="B53" i="70"/>
  <c r="C53" i="70"/>
  <c r="D53" i="70"/>
  <c r="E53" i="70"/>
  <c r="F53" i="70"/>
  <c r="G53" i="70"/>
  <c r="H53" i="70"/>
  <c r="I53" i="70"/>
  <c r="J53" i="70"/>
  <c r="K53" i="70"/>
  <c r="L53" i="70"/>
  <c r="M53" i="70"/>
  <c r="N53" i="70"/>
  <c r="O53" i="70"/>
  <c r="P53" i="70"/>
  <c r="Q53" i="70"/>
  <c r="R53" i="70"/>
  <c r="S53" i="70"/>
  <c r="T53" i="70"/>
  <c r="U53" i="70"/>
  <c r="V53" i="70"/>
  <c r="W53" i="70"/>
  <c r="B54" i="70"/>
  <c r="C54" i="70"/>
  <c r="D54" i="70"/>
  <c r="E54" i="70"/>
  <c r="F54" i="70"/>
  <c r="G54" i="70"/>
  <c r="H54" i="70"/>
  <c r="I54" i="70"/>
  <c r="J54" i="70"/>
  <c r="K54" i="70"/>
  <c r="L54" i="70"/>
  <c r="M54" i="70"/>
  <c r="N54" i="70"/>
  <c r="O54" i="70"/>
  <c r="P54" i="70"/>
  <c r="Q54" i="70"/>
  <c r="R54" i="70"/>
  <c r="S54" i="70"/>
  <c r="T54" i="70"/>
  <c r="U54" i="70"/>
  <c r="V54" i="70"/>
  <c r="W54" i="70"/>
  <c r="B55" i="70"/>
  <c r="C55" i="70"/>
  <c r="D55" i="70"/>
  <c r="E55" i="70"/>
  <c r="F55" i="70"/>
  <c r="G55" i="70"/>
  <c r="H55" i="70"/>
  <c r="I55" i="70"/>
  <c r="J55" i="70"/>
  <c r="K55" i="70"/>
  <c r="L55" i="70"/>
  <c r="M55" i="70"/>
  <c r="N55" i="70"/>
  <c r="O55" i="70"/>
  <c r="P55" i="70"/>
  <c r="Q55" i="70"/>
  <c r="R55" i="70"/>
  <c r="S55" i="70"/>
  <c r="T55" i="70"/>
  <c r="U55" i="70"/>
  <c r="V55" i="70"/>
  <c r="W55" i="70"/>
  <c r="B56" i="70"/>
  <c r="C56" i="70"/>
  <c r="D56" i="70"/>
  <c r="E56" i="70"/>
  <c r="F56" i="70"/>
  <c r="G56" i="70"/>
  <c r="H56" i="70"/>
  <c r="I56" i="70"/>
  <c r="J56" i="70"/>
  <c r="K56" i="70"/>
  <c r="L56" i="70"/>
  <c r="M56" i="70"/>
  <c r="N56" i="70"/>
  <c r="O56" i="70"/>
  <c r="P56" i="70"/>
  <c r="Q56" i="70"/>
  <c r="R56" i="70"/>
  <c r="S56" i="70"/>
  <c r="T56" i="70"/>
  <c r="U56" i="70"/>
  <c r="V56" i="70"/>
  <c r="W56" i="70"/>
  <c r="B57" i="70"/>
  <c r="C57" i="70"/>
  <c r="D57" i="70"/>
  <c r="E57" i="70"/>
  <c r="F57" i="70"/>
  <c r="G57" i="70"/>
  <c r="H57" i="70"/>
  <c r="I57" i="70"/>
  <c r="J57" i="70"/>
  <c r="K57" i="70"/>
  <c r="L57" i="70"/>
  <c r="M57" i="70"/>
  <c r="N57" i="70"/>
  <c r="O57" i="70"/>
  <c r="P57" i="70"/>
  <c r="Q57" i="70"/>
  <c r="R57" i="70"/>
  <c r="S57" i="70"/>
  <c r="T57" i="70"/>
  <c r="U57" i="70"/>
  <c r="V57" i="70"/>
  <c r="W57" i="70"/>
  <c r="B58" i="70"/>
  <c r="C58" i="70"/>
  <c r="D58" i="70"/>
  <c r="E58" i="70"/>
  <c r="F58" i="70"/>
  <c r="G58" i="70"/>
  <c r="H58" i="70"/>
  <c r="I58" i="70"/>
  <c r="J58" i="70"/>
  <c r="K58" i="70"/>
  <c r="L58" i="70"/>
  <c r="M58" i="70"/>
  <c r="N58" i="70"/>
  <c r="O58" i="70"/>
  <c r="P58" i="70"/>
  <c r="Q58" i="70"/>
  <c r="R58" i="70"/>
  <c r="S58" i="70"/>
  <c r="T58" i="70"/>
  <c r="U58" i="70"/>
  <c r="V58" i="70"/>
  <c r="W58" i="70"/>
  <c r="B59" i="70"/>
  <c r="C59" i="70"/>
  <c r="D59" i="70"/>
  <c r="E59" i="70"/>
  <c r="F59" i="70"/>
  <c r="G59" i="70"/>
  <c r="H59" i="70"/>
  <c r="I59" i="70"/>
  <c r="J59" i="70"/>
  <c r="K59" i="70"/>
  <c r="L59" i="70"/>
  <c r="M59" i="70"/>
  <c r="N59" i="70"/>
  <c r="O59" i="70"/>
  <c r="P59" i="70"/>
  <c r="Q59" i="70"/>
  <c r="R59" i="70"/>
  <c r="S59" i="70"/>
  <c r="T59" i="70"/>
  <c r="U59" i="70"/>
  <c r="V59" i="70"/>
  <c r="W59" i="70"/>
  <c r="B60" i="70"/>
  <c r="C60" i="70"/>
  <c r="D60" i="70"/>
  <c r="E60" i="70"/>
  <c r="F60" i="70"/>
  <c r="G60" i="70"/>
  <c r="H60" i="70"/>
  <c r="I60" i="70"/>
  <c r="J60" i="70"/>
  <c r="K60" i="70"/>
  <c r="L60" i="70"/>
  <c r="M60" i="70"/>
  <c r="N60" i="70"/>
  <c r="O60" i="70"/>
  <c r="P60" i="70"/>
  <c r="Q60" i="70"/>
  <c r="R60" i="70"/>
  <c r="S60" i="70"/>
  <c r="T60" i="70"/>
  <c r="U60" i="70"/>
  <c r="V60" i="70"/>
  <c r="W60" i="70"/>
  <c r="B61" i="70"/>
  <c r="C61" i="70"/>
  <c r="D61" i="70"/>
  <c r="E61" i="70"/>
  <c r="F61" i="70"/>
  <c r="G61" i="70"/>
  <c r="H61" i="70"/>
  <c r="I61" i="70"/>
  <c r="J61" i="70"/>
  <c r="K61" i="70"/>
  <c r="L61" i="70"/>
  <c r="M61" i="70"/>
  <c r="N61" i="70"/>
  <c r="O61" i="70"/>
  <c r="P61" i="70"/>
  <c r="Q61" i="70"/>
  <c r="R61" i="70"/>
  <c r="S61" i="70"/>
  <c r="T61" i="70"/>
  <c r="U61" i="70"/>
  <c r="V61" i="70"/>
  <c r="W61" i="70"/>
  <c r="B62" i="70"/>
  <c r="C62" i="70"/>
  <c r="D62" i="70"/>
  <c r="E62" i="70"/>
  <c r="F62" i="70"/>
  <c r="G62" i="70"/>
  <c r="H62" i="70"/>
  <c r="I62" i="70"/>
  <c r="J62" i="70"/>
  <c r="K62" i="70"/>
  <c r="L62" i="70"/>
  <c r="M62" i="70"/>
  <c r="N62" i="70"/>
  <c r="O62" i="70"/>
  <c r="P62" i="70"/>
  <c r="Q62" i="70"/>
  <c r="R62" i="70"/>
  <c r="S62" i="70"/>
  <c r="T62" i="70"/>
  <c r="U62" i="70"/>
  <c r="V62" i="70"/>
  <c r="W62" i="70"/>
  <c r="B63" i="70"/>
  <c r="C63" i="70"/>
  <c r="D63" i="70"/>
  <c r="E63" i="70"/>
  <c r="F63" i="70"/>
  <c r="G63" i="70"/>
  <c r="H63" i="70"/>
  <c r="I63" i="70"/>
  <c r="J63" i="70"/>
  <c r="K63" i="70"/>
  <c r="L63" i="70"/>
  <c r="M63" i="70"/>
  <c r="N63" i="70"/>
  <c r="O63" i="70"/>
  <c r="P63" i="70"/>
  <c r="Q63" i="70"/>
  <c r="R63" i="70"/>
  <c r="S63" i="70"/>
  <c r="T63" i="70"/>
  <c r="U63" i="70"/>
  <c r="V63" i="70"/>
  <c r="W63" i="70"/>
  <c r="B64" i="70"/>
  <c r="C64" i="70"/>
  <c r="D64" i="70"/>
  <c r="E64" i="70"/>
  <c r="F64" i="70"/>
  <c r="G64" i="70"/>
  <c r="H64" i="70"/>
  <c r="I64" i="70"/>
  <c r="J64" i="70"/>
  <c r="K64" i="70"/>
  <c r="L64" i="70"/>
  <c r="M64" i="70"/>
  <c r="N64" i="70"/>
  <c r="O64" i="70"/>
  <c r="P64" i="70"/>
  <c r="Q64" i="70"/>
  <c r="R64" i="70"/>
  <c r="S64" i="70"/>
  <c r="T64" i="70"/>
  <c r="U64" i="70"/>
  <c r="V64" i="70"/>
  <c r="W64" i="70"/>
  <c r="C44" i="70"/>
  <c r="D44" i="70"/>
  <c r="E44" i="70"/>
  <c r="F44" i="70"/>
  <c r="G44" i="70"/>
  <c r="H44" i="70"/>
  <c r="I44" i="70"/>
  <c r="J44" i="70"/>
  <c r="K44" i="70"/>
  <c r="L44" i="70"/>
  <c r="M44" i="70"/>
  <c r="N44" i="70"/>
  <c r="O44" i="70"/>
  <c r="P44" i="70"/>
  <c r="Q44" i="70"/>
  <c r="R44" i="70"/>
  <c r="S44" i="70"/>
  <c r="T44" i="70"/>
  <c r="U44" i="70"/>
  <c r="V44" i="70"/>
  <c r="W44" i="70"/>
  <c r="B44" i="70"/>
  <c r="D31" i="49" l="1"/>
  <c r="D32" i="49" s="1"/>
  <c r="E31" i="49"/>
  <c r="E32" i="49" s="1"/>
  <c r="F31" i="49"/>
  <c r="F32" i="49" s="1"/>
  <c r="H31" i="49"/>
  <c r="H32" i="49" s="1"/>
  <c r="I31" i="49"/>
  <c r="B31" i="49"/>
  <c r="C31" i="49"/>
  <c r="C32" i="49" s="1"/>
  <c r="G31" i="49"/>
  <c r="G32" i="49" s="1"/>
  <c r="J10" i="49"/>
  <c r="J11" i="49"/>
  <c r="J12" i="49"/>
  <c r="E41" i="49" s="1"/>
  <c r="J13" i="49"/>
  <c r="J14" i="49"/>
  <c r="J15" i="49"/>
  <c r="C44" i="49" s="1"/>
  <c r="J16" i="49"/>
  <c r="J17" i="49"/>
  <c r="J18" i="49"/>
  <c r="B47" i="49" s="1"/>
  <c r="J19" i="49"/>
  <c r="C48" i="49" s="1"/>
  <c r="J20" i="49"/>
  <c r="J21" i="49"/>
  <c r="J22" i="49"/>
  <c r="H51" i="49" s="1"/>
  <c r="J23" i="49"/>
  <c r="C52" i="49" s="1"/>
  <c r="J24" i="49"/>
  <c r="J25" i="49"/>
  <c r="J26" i="49"/>
  <c r="J27" i="49"/>
  <c r="J29" i="49"/>
  <c r="J30" i="49"/>
  <c r="J9" i="49"/>
  <c r="C40" i="49"/>
  <c r="T42" i="65"/>
  <c r="C59" i="49" l="1"/>
  <c r="J31" i="49"/>
  <c r="C60" i="49" s="1"/>
  <c r="B58" i="49"/>
  <c r="B54" i="49"/>
  <c r="B46" i="49"/>
  <c r="B53" i="49"/>
  <c r="B44" i="49"/>
  <c r="B40" i="49"/>
  <c r="B50" i="49"/>
  <c r="B42" i="49"/>
  <c r="B49" i="49"/>
  <c r="B45" i="49"/>
  <c r="B41" i="49"/>
  <c r="B56" i="49"/>
  <c r="B52" i="49"/>
  <c r="B48" i="49"/>
  <c r="C56" i="49"/>
  <c r="C38" i="49"/>
  <c r="D55" i="49"/>
  <c r="E51" i="49"/>
  <c r="C47" i="49"/>
  <c r="D43" i="49"/>
  <c r="B39" i="49"/>
  <c r="I32" i="49"/>
  <c r="D51" i="49"/>
  <c r="C55" i="49"/>
  <c r="G43" i="49"/>
  <c r="I39" i="49"/>
  <c r="G55" i="49"/>
  <c r="F47" i="49"/>
  <c r="C43" i="49"/>
  <c r="E39" i="49"/>
  <c r="B59" i="49"/>
  <c r="F55" i="49"/>
  <c r="B55" i="49"/>
  <c r="G51" i="49"/>
  <c r="C51" i="49"/>
  <c r="I47" i="49"/>
  <c r="E47" i="49"/>
  <c r="F43" i="49"/>
  <c r="B43" i="49"/>
  <c r="H39" i="49"/>
  <c r="D39" i="49"/>
  <c r="I38" i="49"/>
  <c r="I55" i="49"/>
  <c r="E55" i="49"/>
  <c r="F51" i="49"/>
  <c r="B51" i="49"/>
  <c r="H47" i="49"/>
  <c r="D47" i="49"/>
  <c r="I43" i="49"/>
  <c r="E43" i="49"/>
  <c r="G39" i="49"/>
  <c r="C39" i="49"/>
  <c r="H38" i="49"/>
  <c r="H55" i="49"/>
  <c r="I51" i="49"/>
  <c r="E49" i="49"/>
  <c r="G47" i="49"/>
  <c r="H43" i="49"/>
  <c r="F39" i="49"/>
  <c r="B32" i="49"/>
  <c r="I58" i="49"/>
  <c r="D59" i="49"/>
  <c r="E53" i="49"/>
  <c r="E45" i="49"/>
  <c r="I60" i="49"/>
  <c r="E38" i="49"/>
  <c r="D53" i="49"/>
  <c r="D49" i="49"/>
  <c r="D45" i="49"/>
  <c r="D41" i="49"/>
  <c r="D38" i="49"/>
  <c r="H56" i="49"/>
  <c r="H52" i="49"/>
  <c r="H48" i="49"/>
  <c r="H44" i="49"/>
  <c r="H40" i="49"/>
  <c r="H59" i="49"/>
  <c r="F59" i="49"/>
  <c r="E58" i="49"/>
  <c r="E54" i="49"/>
  <c r="E50" i="49"/>
  <c r="E46" i="49"/>
  <c r="E42" i="49"/>
  <c r="G38" i="49"/>
  <c r="I53" i="49"/>
  <c r="I49" i="49"/>
  <c r="I45" i="49"/>
  <c r="I41" i="49"/>
  <c r="B38" i="49"/>
  <c r="F38" i="49"/>
  <c r="E56" i="49"/>
  <c r="H53" i="49"/>
  <c r="E52" i="49"/>
  <c r="H49" i="49"/>
  <c r="E48" i="49"/>
  <c r="H45" i="49"/>
  <c r="E44" i="49"/>
  <c r="H41" i="49"/>
  <c r="E40" i="49"/>
  <c r="I59" i="49"/>
  <c r="E59" i="49"/>
  <c r="G56" i="49"/>
  <c r="I54" i="49"/>
  <c r="G52" i="49"/>
  <c r="I50" i="49"/>
  <c r="G48" i="49"/>
  <c r="I46" i="49"/>
  <c r="G44" i="49"/>
  <c r="I42" i="49"/>
  <c r="G40" i="49"/>
  <c r="G59" i="49"/>
  <c r="I56" i="49"/>
  <c r="D56" i="49"/>
  <c r="I52" i="49"/>
  <c r="D52" i="49"/>
  <c r="I48" i="49"/>
  <c r="D48" i="49"/>
  <c r="I44" i="49"/>
  <c r="D44" i="49"/>
  <c r="I40" i="49"/>
  <c r="D40" i="49"/>
  <c r="J28" i="49"/>
  <c r="H58" i="49"/>
  <c r="D58" i="49"/>
  <c r="H54" i="49"/>
  <c r="D54" i="49"/>
  <c r="H50" i="49"/>
  <c r="D50" i="49"/>
  <c r="H46" i="49"/>
  <c r="D46" i="49"/>
  <c r="H42" i="49"/>
  <c r="D42" i="49"/>
  <c r="G58" i="49"/>
  <c r="C58" i="49"/>
  <c r="G54" i="49"/>
  <c r="C54" i="49"/>
  <c r="G53" i="49"/>
  <c r="C53" i="49"/>
  <c r="G50" i="49"/>
  <c r="C50" i="49"/>
  <c r="G49" i="49"/>
  <c r="C49" i="49"/>
  <c r="G46" i="49"/>
  <c r="C46" i="49"/>
  <c r="G45" i="49"/>
  <c r="C45" i="49"/>
  <c r="G42" i="49"/>
  <c r="C42" i="49"/>
  <c r="G41" i="49"/>
  <c r="C41" i="49"/>
  <c r="F58" i="49"/>
  <c r="F56" i="49"/>
  <c r="F54" i="49"/>
  <c r="F53" i="49"/>
  <c r="F52" i="49"/>
  <c r="F50" i="49"/>
  <c r="F49" i="49"/>
  <c r="F48" i="49"/>
  <c r="F46" i="49"/>
  <c r="F45" i="49"/>
  <c r="F44" i="49"/>
  <c r="F42" i="49"/>
  <c r="F41" i="49"/>
  <c r="F40" i="49"/>
  <c r="T57" i="65"/>
  <c r="T53" i="65"/>
  <c r="T49" i="65"/>
  <c r="T45" i="65"/>
  <c r="T41" i="65"/>
  <c r="T56" i="65"/>
  <c r="T52" i="65"/>
  <c r="T48" i="65"/>
  <c r="T44" i="65"/>
  <c r="T40" i="65"/>
  <c r="T39" i="65"/>
  <c r="T55" i="65"/>
  <c r="T51" i="65"/>
  <c r="T47" i="65"/>
  <c r="T43" i="65"/>
  <c r="T58" i="65"/>
  <c r="T54" i="65"/>
  <c r="T50" i="65"/>
  <c r="T46" i="65"/>
  <c r="E60" i="49" l="1"/>
  <c r="H60" i="49"/>
  <c r="D60" i="49"/>
  <c r="F60" i="49"/>
  <c r="G60" i="49"/>
  <c r="B60" i="49"/>
  <c r="D57" i="49"/>
  <c r="B57" i="49"/>
  <c r="E57" i="49"/>
  <c r="H57" i="49"/>
  <c r="C57" i="49"/>
  <c r="I57" i="49"/>
  <c r="F57" i="49"/>
  <c r="G57" i="49"/>
  <c r="C40" i="73"/>
  <c r="D40" i="73"/>
  <c r="E40" i="73"/>
  <c r="C41" i="73"/>
  <c r="D41" i="73"/>
  <c r="E41" i="73"/>
  <c r="C42" i="73"/>
  <c r="D42" i="73"/>
  <c r="E42" i="73"/>
  <c r="C43" i="73"/>
  <c r="D43" i="73"/>
  <c r="E43" i="73"/>
  <c r="C44" i="73"/>
  <c r="D44" i="73"/>
  <c r="E44" i="73"/>
  <c r="C45" i="73"/>
  <c r="D45" i="73"/>
  <c r="E45" i="73"/>
  <c r="C46" i="73"/>
  <c r="D46" i="73"/>
  <c r="E46" i="73"/>
  <c r="C47" i="73"/>
  <c r="D47" i="73"/>
  <c r="E47" i="73"/>
  <c r="C48" i="73"/>
  <c r="D48" i="73"/>
  <c r="E48" i="73"/>
  <c r="C49" i="73"/>
  <c r="D49" i="73"/>
  <c r="E49" i="73"/>
  <c r="C50" i="73"/>
  <c r="D50" i="73"/>
  <c r="E50" i="73"/>
  <c r="C51" i="73"/>
  <c r="D51" i="73"/>
  <c r="E51" i="73"/>
  <c r="C52" i="73"/>
  <c r="D52" i="73"/>
  <c r="E52" i="73"/>
  <c r="C53" i="73"/>
  <c r="D53" i="73"/>
  <c r="E53" i="73"/>
  <c r="C54" i="73"/>
  <c r="D54" i="73"/>
  <c r="E54" i="73"/>
  <c r="C55" i="73"/>
  <c r="D55" i="73"/>
  <c r="E55" i="73"/>
  <c r="C56" i="73"/>
  <c r="D56" i="73"/>
  <c r="E56" i="73"/>
  <c r="C57" i="73"/>
  <c r="D57" i="73"/>
  <c r="E57" i="73"/>
  <c r="C58" i="73"/>
  <c r="D58" i="73"/>
  <c r="E58" i="73"/>
  <c r="D39" i="73"/>
  <c r="E39" i="73"/>
  <c r="C39" i="73"/>
  <c r="B40" i="73"/>
  <c r="B41" i="73"/>
  <c r="B42" i="73"/>
  <c r="B43" i="73"/>
  <c r="B44" i="73"/>
  <c r="B45" i="73"/>
  <c r="B46" i="73"/>
  <c r="B47" i="73"/>
  <c r="B48" i="73"/>
  <c r="B49" i="73"/>
  <c r="B50" i="73"/>
  <c r="B51" i="73"/>
  <c r="B52" i="73"/>
  <c r="B53" i="73"/>
  <c r="B54" i="73"/>
  <c r="B55" i="73"/>
  <c r="B56" i="73"/>
  <c r="B57" i="73"/>
  <c r="B58" i="73"/>
  <c r="B59" i="73"/>
  <c r="B39" i="73"/>
  <c r="C59" i="73"/>
  <c r="D32" i="73"/>
  <c r="D62" i="73" s="1"/>
  <c r="E32" i="73"/>
  <c r="E62" i="73" s="1"/>
  <c r="K31" i="71"/>
  <c r="K30" i="71"/>
  <c r="W34" i="70"/>
  <c r="K60" i="72"/>
  <c r="K10" i="71"/>
  <c r="K11" i="71"/>
  <c r="K12" i="71"/>
  <c r="K13" i="71"/>
  <c r="K14" i="71"/>
  <c r="K15" i="71"/>
  <c r="K16" i="71"/>
  <c r="K17" i="71"/>
  <c r="K18" i="71"/>
  <c r="K19" i="71"/>
  <c r="K20" i="71"/>
  <c r="K24" i="71"/>
  <c r="K25" i="71"/>
  <c r="K26" i="71"/>
  <c r="K27" i="71"/>
  <c r="K28" i="71"/>
  <c r="K9" i="71"/>
  <c r="G61" i="71" l="1"/>
  <c r="F61" i="71"/>
  <c r="E61" i="71"/>
  <c r="D61" i="71"/>
  <c r="C61" i="71"/>
  <c r="J61" i="71"/>
  <c r="B61" i="71"/>
  <c r="I61" i="71"/>
  <c r="H61" i="71"/>
  <c r="H60" i="71"/>
  <c r="G60" i="71"/>
  <c r="F60" i="71"/>
  <c r="E60" i="71"/>
  <c r="I60" i="71"/>
  <c r="D60" i="71"/>
  <c r="C60" i="71"/>
  <c r="J60" i="71"/>
  <c r="B60" i="71"/>
  <c r="B44" i="71"/>
  <c r="I44" i="71"/>
  <c r="H44" i="71"/>
  <c r="E44" i="71"/>
  <c r="C44" i="71"/>
  <c r="J44" i="71"/>
  <c r="D44" i="71"/>
  <c r="G44" i="71"/>
  <c r="F44" i="71"/>
  <c r="C54" i="71"/>
  <c r="B54" i="71"/>
  <c r="H54" i="71"/>
  <c r="J54" i="71"/>
  <c r="D54" i="71"/>
  <c r="E54" i="71"/>
  <c r="I54" i="71"/>
  <c r="G54" i="71"/>
  <c r="F54" i="71"/>
  <c r="J43" i="71"/>
  <c r="B43" i="71"/>
  <c r="I43" i="71"/>
  <c r="C43" i="71"/>
  <c r="H43" i="71"/>
  <c r="G43" i="71"/>
  <c r="F43" i="71"/>
  <c r="E43" i="71"/>
  <c r="D43" i="71"/>
  <c r="J45" i="71"/>
  <c r="I45" i="71"/>
  <c r="G45" i="71"/>
  <c r="C45" i="71"/>
  <c r="H45" i="71"/>
  <c r="D45" i="71"/>
  <c r="F45" i="71"/>
  <c r="E45" i="71"/>
  <c r="B45" i="71"/>
  <c r="B42" i="71"/>
  <c r="J42" i="71"/>
  <c r="D42" i="71"/>
  <c r="H42" i="71"/>
  <c r="F42" i="71"/>
  <c r="E42" i="71"/>
  <c r="I42" i="71"/>
  <c r="G42" i="71"/>
  <c r="C42" i="71"/>
  <c r="B50" i="71"/>
  <c r="J50" i="71"/>
  <c r="H50" i="71"/>
  <c r="D50" i="71"/>
  <c r="C50" i="71"/>
  <c r="I50" i="71"/>
  <c r="G50" i="71"/>
  <c r="F50" i="71"/>
  <c r="E50" i="71"/>
  <c r="C49" i="71"/>
  <c r="J49" i="71"/>
  <c r="G49" i="71"/>
  <c r="B49" i="71"/>
  <c r="I49" i="71"/>
  <c r="H49" i="71"/>
  <c r="F49" i="71"/>
  <c r="E49" i="71"/>
  <c r="D49" i="71"/>
  <c r="D41" i="71"/>
  <c r="C41" i="71"/>
  <c r="J41" i="71"/>
  <c r="B41" i="71"/>
  <c r="G41" i="71"/>
  <c r="F41" i="71"/>
  <c r="I41" i="71"/>
  <c r="H41" i="71"/>
  <c r="E41" i="71"/>
  <c r="D56" i="71"/>
  <c r="C56" i="71"/>
  <c r="I56" i="71"/>
  <c r="F56" i="71"/>
  <c r="B56" i="71"/>
  <c r="H56" i="71"/>
  <c r="J56" i="71"/>
  <c r="G56" i="71"/>
  <c r="E56" i="71"/>
  <c r="B55" i="71"/>
  <c r="E55" i="71"/>
  <c r="C55" i="71"/>
  <c r="J55" i="71"/>
  <c r="F55" i="71"/>
  <c r="H55" i="71"/>
  <c r="G55" i="71"/>
  <c r="D55" i="71"/>
  <c r="I55" i="71"/>
  <c r="D48" i="71"/>
  <c r="C48" i="71"/>
  <c r="B48" i="71"/>
  <c r="F48" i="71"/>
  <c r="E48" i="71"/>
  <c r="G48" i="71"/>
  <c r="H48" i="71"/>
  <c r="J48" i="71"/>
  <c r="I48" i="71"/>
  <c r="H40" i="71"/>
  <c r="C40" i="71"/>
  <c r="E40" i="71"/>
  <c r="B40" i="71"/>
  <c r="J40" i="71"/>
  <c r="I40" i="71"/>
  <c r="G40" i="71"/>
  <c r="F40" i="71"/>
  <c r="D40" i="71"/>
  <c r="B39" i="71"/>
  <c r="F39" i="71"/>
  <c r="E39" i="71"/>
  <c r="J39" i="71"/>
  <c r="I39" i="71"/>
  <c r="H39" i="71"/>
  <c r="G39" i="71"/>
  <c r="D39" i="71"/>
  <c r="C39" i="71"/>
  <c r="C58" i="71"/>
  <c r="B58" i="71"/>
  <c r="H58" i="71"/>
  <c r="F58" i="71"/>
  <c r="E58" i="71"/>
  <c r="G58" i="71"/>
  <c r="J58" i="71"/>
  <c r="I58" i="71"/>
  <c r="D58" i="71"/>
  <c r="J47" i="71"/>
  <c r="E47" i="71"/>
  <c r="B47" i="71"/>
  <c r="D47" i="71"/>
  <c r="G47" i="71"/>
  <c r="F47" i="71"/>
  <c r="C47" i="71"/>
  <c r="H47" i="71"/>
  <c r="I47" i="71"/>
  <c r="D57" i="71"/>
  <c r="C57" i="71"/>
  <c r="H57" i="71"/>
  <c r="G57" i="71"/>
  <c r="E57" i="71"/>
  <c r="J57" i="71"/>
  <c r="B57" i="71"/>
  <c r="I57" i="71"/>
  <c r="F57" i="71"/>
  <c r="J46" i="71"/>
  <c r="I46" i="71"/>
  <c r="H46" i="71"/>
  <c r="C46" i="71"/>
  <c r="G46" i="71"/>
  <c r="F46" i="71"/>
  <c r="E46" i="71"/>
  <c r="D46" i="71"/>
  <c r="B46" i="71"/>
  <c r="C32" i="73"/>
  <c r="C62" i="73" s="1"/>
  <c r="H26" i="73"/>
  <c r="H22" i="73"/>
  <c r="H18" i="73"/>
  <c r="H14" i="73"/>
  <c r="H10" i="73"/>
  <c r="C32" i="71"/>
  <c r="H9" i="73"/>
  <c r="H25" i="73"/>
  <c r="H21" i="73"/>
  <c r="H17" i="73"/>
  <c r="H13" i="73"/>
  <c r="H28" i="73"/>
  <c r="H24" i="73"/>
  <c r="H20" i="73"/>
  <c r="H16" i="73"/>
  <c r="H12" i="73"/>
  <c r="H27" i="73"/>
  <c r="H23" i="73"/>
  <c r="H19" i="73"/>
  <c r="H15" i="73"/>
  <c r="H11" i="73"/>
  <c r="B32" i="71"/>
  <c r="G32" i="73"/>
  <c r="G62" i="73" s="1"/>
  <c r="G59" i="73"/>
  <c r="F32" i="73"/>
  <c r="F62" i="73" s="1"/>
  <c r="F59" i="73"/>
  <c r="E59" i="73"/>
  <c r="D59" i="73"/>
  <c r="B35" i="70"/>
  <c r="L35" i="70"/>
  <c r="H35" i="70"/>
  <c r="D35" i="70"/>
  <c r="O35" i="70"/>
  <c r="K35" i="70"/>
  <c r="G35" i="70"/>
  <c r="C35" i="70"/>
  <c r="N35" i="70"/>
  <c r="J35" i="70"/>
  <c r="F35" i="70"/>
  <c r="B65" i="70"/>
  <c r="F65" i="70"/>
  <c r="J65" i="70"/>
  <c r="N65" i="70"/>
  <c r="R65" i="70"/>
  <c r="V65" i="70"/>
  <c r="H65" i="70"/>
  <c r="P65" i="70"/>
  <c r="I65" i="70"/>
  <c r="U65" i="70"/>
  <c r="C65" i="70"/>
  <c r="G65" i="70"/>
  <c r="K65" i="70"/>
  <c r="O65" i="70"/>
  <c r="S65" i="70"/>
  <c r="W65" i="70"/>
  <c r="D65" i="70"/>
  <c r="L65" i="70"/>
  <c r="T65" i="70"/>
  <c r="E65" i="70"/>
  <c r="M65" i="70"/>
  <c r="Q65" i="70"/>
  <c r="M35" i="70"/>
  <c r="I35" i="70"/>
  <c r="E35" i="70"/>
  <c r="D66" i="70"/>
  <c r="H66" i="70"/>
  <c r="L66" i="70"/>
  <c r="P66" i="70"/>
  <c r="T66" i="70"/>
  <c r="B66" i="70"/>
  <c r="J66" i="70"/>
  <c r="R66" i="70"/>
  <c r="G66" i="70"/>
  <c r="O66" i="70"/>
  <c r="W66" i="70"/>
  <c r="E66" i="70"/>
  <c r="I66" i="70"/>
  <c r="M66" i="70"/>
  <c r="Q66" i="70"/>
  <c r="U66" i="70"/>
  <c r="F66" i="70"/>
  <c r="N66" i="70"/>
  <c r="V66" i="70"/>
  <c r="C66" i="70"/>
  <c r="K66" i="70"/>
  <c r="S66" i="70"/>
  <c r="K63" i="72"/>
  <c r="K29" i="71"/>
  <c r="F33" i="71"/>
  <c r="D33" i="71"/>
  <c r="J33" i="71"/>
  <c r="G33" i="71"/>
  <c r="I33" i="71"/>
  <c r="C33" i="71" l="1"/>
  <c r="G59" i="71"/>
  <c r="D59" i="71"/>
  <c r="F59" i="71"/>
  <c r="E59" i="71"/>
  <c r="J59" i="71"/>
  <c r="I59" i="71"/>
  <c r="H59" i="71"/>
  <c r="B59" i="71"/>
  <c r="C59" i="71"/>
  <c r="B33" i="71"/>
  <c r="H29" i="73"/>
  <c r="K32" i="71"/>
  <c r="B62" i="71" s="1"/>
  <c r="G33" i="73"/>
  <c r="K64" i="72"/>
  <c r="F33" i="73"/>
  <c r="H33" i="71"/>
  <c r="R41" i="69"/>
  <c r="R42" i="69"/>
  <c r="R43" i="69"/>
  <c r="R44" i="69"/>
  <c r="R45" i="69"/>
  <c r="R46" i="69"/>
  <c r="R47" i="69"/>
  <c r="R48" i="69"/>
  <c r="R49" i="69"/>
  <c r="R50" i="69"/>
  <c r="R51" i="69"/>
  <c r="R52" i="69"/>
  <c r="R53" i="69"/>
  <c r="R54" i="69"/>
  <c r="R55" i="69"/>
  <c r="R56" i="69"/>
  <c r="R57" i="69"/>
  <c r="R59" i="69"/>
  <c r="R60" i="69"/>
  <c r="R40" i="69"/>
  <c r="C35" i="57"/>
  <c r="D35" i="57"/>
  <c r="E35" i="57"/>
  <c r="F35" i="57"/>
  <c r="G35" i="57"/>
  <c r="H35" i="57"/>
  <c r="I35" i="57"/>
  <c r="J35" i="57"/>
  <c r="K35" i="57"/>
  <c r="C36" i="57"/>
  <c r="D36" i="57"/>
  <c r="E36" i="57"/>
  <c r="F36" i="57"/>
  <c r="G36" i="57"/>
  <c r="H36" i="57"/>
  <c r="I36" i="57"/>
  <c r="J36" i="57"/>
  <c r="K36" i="57"/>
  <c r="C37" i="57"/>
  <c r="D37" i="57"/>
  <c r="E37" i="57"/>
  <c r="F37" i="57"/>
  <c r="G37" i="57"/>
  <c r="H37" i="57"/>
  <c r="I37" i="57"/>
  <c r="J37" i="57"/>
  <c r="K37" i="57"/>
  <c r="C38" i="57"/>
  <c r="D38" i="57"/>
  <c r="E38" i="57"/>
  <c r="F38" i="57"/>
  <c r="G38" i="57"/>
  <c r="H38" i="57"/>
  <c r="I38" i="57"/>
  <c r="J38" i="57"/>
  <c r="K38" i="57"/>
  <c r="C39" i="57"/>
  <c r="D39" i="57"/>
  <c r="E39" i="57"/>
  <c r="F39" i="57"/>
  <c r="G39" i="57"/>
  <c r="H39" i="57"/>
  <c r="I39" i="57"/>
  <c r="J39" i="57"/>
  <c r="K39" i="57"/>
  <c r="C40" i="57"/>
  <c r="D40" i="57"/>
  <c r="E40" i="57"/>
  <c r="F40" i="57"/>
  <c r="G40" i="57"/>
  <c r="H40" i="57"/>
  <c r="I40" i="57"/>
  <c r="J40" i="57"/>
  <c r="K40" i="57"/>
  <c r="C41" i="57"/>
  <c r="D41" i="57"/>
  <c r="E41" i="57"/>
  <c r="F41" i="57"/>
  <c r="G41" i="57"/>
  <c r="H41" i="57"/>
  <c r="I41" i="57"/>
  <c r="J41" i="57"/>
  <c r="K41" i="57"/>
  <c r="C42" i="57"/>
  <c r="D42" i="57"/>
  <c r="E42" i="57"/>
  <c r="F42" i="57"/>
  <c r="G42" i="57"/>
  <c r="H42" i="57"/>
  <c r="I42" i="57"/>
  <c r="J42" i="57"/>
  <c r="K42" i="57"/>
  <c r="C43" i="57"/>
  <c r="D43" i="57"/>
  <c r="E43" i="57"/>
  <c r="F43" i="57"/>
  <c r="G43" i="57"/>
  <c r="H43" i="57"/>
  <c r="I43" i="57"/>
  <c r="J43" i="57"/>
  <c r="K43" i="57"/>
  <c r="C44" i="57"/>
  <c r="D44" i="57"/>
  <c r="E44" i="57"/>
  <c r="F44" i="57"/>
  <c r="G44" i="57"/>
  <c r="H44" i="57"/>
  <c r="I44" i="57"/>
  <c r="J44" i="57"/>
  <c r="K44" i="57"/>
  <c r="C45" i="57"/>
  <c r="D45" i="57"/>
  <c r="E45" i="57"/>
  <c r="F45" i="57"/>
  <c r="G45" i="57"/>
  <c r="H45" i="57"/>
  <c r="I45" i="57"/>
  <c r="J45" i="57"/>
  <c r="K45" i="57"/>
  <c r="C46" i="57"/>
  <c r="D46" i="57"/>
  <c r="E46" i="57"/>
  <c r="F46" i="57"/>
  <c r="G46" i="57"/>
  <c r="H46" i="57"/>
  <c r="I46" i="57"/>
  <c r="J46" i="57"/>
  <c r="K46" i="57"/>
  <c r="C47" i="57"/>
  <c r="D47" i="57"/>
  <c r="E47" i="57"/>
  <c r="F47" i="57"/>
  <c r="G47" i="57"/>
  <c r="H47" i="57"/>
  <c r="I47" i="57"/>
  <c r="J47" i="57"/>
  <c r="K47" i="57"/>
  <c r="C48" i="57"/>
  <c r="D48" i="57"/>
  <c r="E48" i="57"/>
  <c r="F48" i="57"/>
  <c r="G48" i="57"/>
  <c r="H48" i="57"/>
  <c r="I48" i="57"/>
  <c r="J48" i="57"/>
  <c r="K48" i="57"/>
  <c r="C49" i="57"/>
  <c r="D49" i="57"/>
  <c r="E49" i="57"/>
  <c r="F49" i="57"/>
  <c r="G49" i="57"/>
  <c r="H49" i="57"/>
  <c r="I49" i="57"/>
  <c r="J49" i="57"/>
  <c r="K49" i="57"/>
  <c r="C50" i="57"/>
  <c r="D50" i="57"/>
  <c r="E50" i="57"/>
  <c r="F50" i="57"/>
  <c r="G50" i="57"/>
  <c r="H50" i="57"/>
  <c r="I50" i="57"/>
  <c r="J50" i="57"/>
  <c r="K50" i="57"/>
  <c r="C51" i="57"/>
  <c r="D51" i="57"/>
  <c r="E51" i="57"/>
  <c r="F51" i="57"/>
  <c r="G51" i="57"/>
  <c r="H51" i="57"/>
  <c r="I51" i="57"/>
  <c r="J51" i="57"/>
  <c r="K51" i="57"/>
  <c r="C52" i="57"/>
  <c r="D52" i="57"/>
  <c r="E52" i="57"/>
  <c r="F52" i="57"/>
  <c r="G52" i="57"/>
  <c r="H52" i="57"/>
  <c r="I52" i="57"/>
  <c r="J52" i="57"/>
  <c r="K52" i="57"/>
  <c r="C53" i="57"/>
  <c r="D53" i="57"/>
  <c r="E53" i="57"/>
  <c r="F53" i="57"/>
  <c r="G53" i="57"/>
  <c r="H53" i="57"/>
  <c r="I53" i="57"/>
  <c r="J53" i="57"/>
  <c r="K53" i="57"/>
  <c r="D34" i="57"/>
  <c r="E34" i="57"/>
  <c r="F34" i="57"/>
  <c r="G34" i="57"/>
  <c r="H34" i="57"/>
  <c r="I34" i="57"/>
  <c r="J34" i="57"/>
  <c r="K34" i="57"/>
  <c r="C34" i="57"/>
  <c r="C35" i="56"/>
  <c r="D35" i="56"/>
  <c r="E35" i="56"/>
  <c r="F35" i="56"/>
  <c r="G35" i="56"/>
  <c r="H35" i="56"/>
  <c r="I35" i="56"/>
  <c r="J35" i="56"/>
  <c r="K35" i="56"/>
  <c r="L35" i="56"/>
  <c r="M35" i="56"/>
  <c r="N35" i="56"/>
  <c r="C36" i="56"/>
  <c r="D36" i="56"/>
  <c r="E36" i="56"/>
  <c r="F36" i="56"/>
  <c r="G36" i="56"/>
  <c r="H36" i="56"/>
  <c r="I36" i="56"/>
  <c r="J36" i="56"/>
  <c r="K36" i="56"/>
  <c r="L36" i="56"/>
  <c r="M36" i="56"/>
  <c r="N36" i="56"/>
  <c r="C37" i="56"/>
  <c r="D37" i="56"/>
  <c r="E37" i="56"/>
  <c r="F37" i="56"/>
  <c r="G37" i="56"/>
  <c r="H37" i="56"/>
  <c r="I37" i="56"/>
  <c r="J37" i="56"/>
  <c r="K37" i="56"/>
  <c r="L37" i="56"/>
  <c r="M37" i="56"/>
  <c r="N37" i="56"/>
  <c r="C38" i="56"/>
  <c r="D38" i="56"/>
  <c r="E38" i="56"/>
  <c r="F38" i="56"/>
  <c r="G38" i="56"/>
  <c r="H38" i="56"/>
  <c r="I38" i="56"/>
  <c r="J38" i="56"/>
  <c r="K38" i="56"/>
  <c r="L38" i="56"/>
  <c r="M38" i="56"/>
  <c r="N38" i="56"/>
  <c r="C39" i="56"/>
  <c r="D39" i="56"/>
  <c r="E39" i="56"/>
  <c r="F39" i="56"/>
  <c r="G39" i="56"/>
  <c r="H39" i="56"/>
  <c r="I39" i="56"/>
  <c r="J39" i="56"/>
  <c r="K39" i="56"/>
  <c r="L39" i="56"/>
  <c r="M39" i="56"/>
  <c r="N39" i="56"/>
  <c r="C40" i="56"/>
  <c r="D40" i="56"/>
  <c r="E40" i="56"/>
  <c r="F40" i="56"/>
  <c r="G40" i="56"/>
  <c r="H40" i="56"/>
  <c r="I40" i="56"/>
  <c r="J40" i="56"/>
  <c r="K40" i="56"/>
  <c r="L40" i="56"/>
  <c r="M40" i="56"/>
  <c r="N40" i="56"/>
  <c r="C41" i="56"/>
  <c r="D41" i="56"/>
  <c r="E41" i="56"/>
  <c r="F41" i="56"/>
  <c r="G41" i="56"/>
  <c r="H41" i="56"/>
  <c r="I41" i="56"/>
  <c r="J41" i="56"/>
  <c r="K41" i="56"/>
  <c r="L41" i="56"/>
  <c r="M41" i="56"/>
  <c r="N41" i="56"/>
  <c r="C42" i="56"/>
  <c r="D42" i="56"/>
  <c r="E42" i="56"/>
  <c r="F42" i="56"/>
  <c r="G42" i="56"/>
  <c r="H42" i="56"/>
  <c r="I42" i="56"/>
  <c r="J42" i="56"/>
  <c r="K42" i="56"/>
  <c r="L42" i="56"/>
  <c r="M42" i="56"/>
  <c r="N42" i="56"/>
  <c r="C43" i="56"/>
  <c r="D43" i="56"/>
  <c r="E43" i="56"/>
  <c r="F43" i="56"/>
  <c r="G43" i="56"/>
  <c r="H43" i="56"/>
  <c r="I43" i="56"/>
  <c r="J43" i="56"/>
  <c r="K43" i="56"/>
  <c r="L43" i="56"/>
  <c r="M43" i="56"/>
  <c r="N43" i="56"/>
  <c r="C44" i="56"/>
  <c r="D44" i="56"/>
  <c r="E44" i="56"/>
  <c r="F44" i="56"/>
  <c r="G44" i="56"/>
  <c r="H44" i="56"/>
  <c r="I44" i="56"/>
  <c r="J44" i="56"/>
  <c r="K44" i="56"/>
  <c r="L44" i="56"/>
  <c r="M44" i="56"/>
  <c r="N44" i="56"/>
  <c r="C45" i="56"/>
  <c r="D45" i="56"/>
  <c r="E45" i="56"/>
  <c r="F45" i="56"/>
  <c r="G45" i="56"/>
  <c r="H45" i="56"/>
  <c r="I45" i="56"/>
  <c r="J45" i="56"/>
  <c r="K45" i="56"/>
  <c r="L45" i="56"/>
  <c r="M45" i="56"/>
  <c r="N45" i="56"/>
  <c r="C46" i="56"/>
  <c r="D46" i="56"/>
  <c r="E46" i="56"/>
  <c r="F46" i="56"/>
  <c r="G46" i="56"/>
  <c r="H46" i="56"/>
  <c r="I46" i="56"/>
  <c r="J46" i="56"/>
  <c r="K46" i="56"/>
  <c r="L46" i="56"/>
  <c r="M46" i="56"/>
  <c r="N46" i="56"/>
  <c r="C47" i="56"/>
  <c r="D47" i="56"/>
  <c r="E47" i="56"/>
  <c r="F47" i="56"/>
  <c r="G47" i="56"/>
  <c r="H47" i="56"/>
  <c r="I47" i="56"/>
  <c r="J47" i="56"/>
  <c r="K47" i="56"/>
  <c r="L47" i="56"/>
  <c r="M47" i="56"/>
  <c r="N47" i="56"/>
  <c r="C48" i="56"/>
  <c r="D48" i="56"/>
  <c r="E48" i="56"/>
  <c r="F48" i="56"/>
  <c r="G48" i="56"/>
  <c r="H48" i="56"/>
  <c r="I48" i="56"/>
  <c r="J48" i="56"/>
  <c r="K48" i="56"/>
  <c r="L48" i="56"/>
  <c r="M48" i="56"/>
  <c r="N48" i="56"/>
  <c r="C49" i="56"/>
  <c r="D49" i="56"/>
  <c r="E49" i="56"/>
  <c r="F49" i="56"/>
  <c r="G49" i="56"/>
  <c r="H49" i="56"/>
  <c r="I49" i="56"/>
  <c r="J49" i="56"/>
  <c r="K49" i="56"/>
  <c r="L49" i="56"/>
  <c r="M49" i="56"/>
  <c r="N49" i="56"/>
  <c r="C50" i="56"/>
  <c r="D50" i="56"/>
  <c r="E50" i="56"/>
  <c r="F50" i="56"/>
  <c r="G50" i="56"/>
  <c r="H50" i="56"/>
  <c r="I50" i="56"/>
  <c r="J50" i="56"/>
  <c r="K50" i="56"/>
  <c r="L50" i="56"/>
  <c r="M50" i="56"/>
  <c r="N50" i="56"/>
  <c r="C51" i="56"/>
  <c r="D51" i="56"/>
  <c r="E51" i="56"/>
  <c r="F51" i="56"/>
  <c r="G51" i="56"/>
  <c r="H51" i="56"/>
  <c r="I51" i="56"/>
  <c r="J51" i="56"/>
  <c r="K51" i="56"/>
  <c r="L51" i="56"/>
  <c r="M51" i="56"/>
  <c r="N51" i="56"/>
  <c r="C52" i="56"/>
  <c r="D52" i="56"/>
  <c r="E52" i="56"/>
  <c r="F52" i="56"/>
  <c r="G52" i="56"/>
  <c r="H52" i="56"/>
  <c r="I52" i="56"/>
  <c r="J52" i="56"/>
  <c r="K52" i="56"/>
  <c r="L52" i="56"/>
  <c r="M52" i="56"/>
  <c r="N52" i="56"/>
  <c r="C53" i="56"/>
  <c r="D53" i="56"/>
  <c r="E53" i="56"/>
  <c r="F53" i="56"/>
  <c r="G53" i="56"/>
  <c r="H53" i="56"/>
  <c r="I53" i="56"/>
  <c r="J53" i="56"/>
  <c r="K53" i="56"/>
  <c r="L53" i="56"/>
  <c r="M53" i="56"/>
  <c r="N53" i="56"/>
  <c r="D34" i="56"/>
  <c r="E34" i="56"/>
  <c r="F34" i="56"/>
  <c r="G34" i="56"/>
  <c r="H34" i="56"/>
  <c r="I34" i="56"/>
  <c r="J34" i="56"/>
  <c r="K34" i="56"/>
  <c r="L34" i="56"/>
  <c r="M34" i="56"/>
  <c r="N34" i="56"/>
  <c r="C34" i="56"/>
  <c r="C35" i="55"/>
  <c r="D35" i="55"/>
  <c r="E35" i="55"/>
  <c r="F35" i="55"/>
  <c r="G35" i="55"/>
  <c r="H35" i="55"/>
  <c r="I35" i="55"/>
  <c r="J35" i="55"/>
  <c r="K35" i="55"/>
  <c r="L35" i="55"/>
  <c r="M35" i="55"/>
  <c r="N35" i="55"/>
  <c r="C36" i="55"/>
  <c r="D36" i="55"/>
  <c r="E36" i="55"/>
  <c r="F36" i="55"/>
  <c r="G36" i="55"/>
  <c r="H36" i="55"/>
  <c r="I36" i="55"/>
  <c r="J36" i="55"/>
  <c r="K36" i="55"/>
  <c r="L36" i="55"/>
  <c r="M36" i="55"/>
  <c r="N36" i="55"/>
  <c r="C37" i="55"/>
  <c r="D37" i="55"/>
  <c r="E37" i="55"/>
  <c r="F37" i="55"/>
  <c r="G37" i="55"/>
  <c r="H37" i="55"/>
  <c r="I37" i="55"/>
  <c r="J37" i="55"/>
  <c r="K37" i="55"/>
  <c r="L37" i="55"/>
  <c r="M37" i="55"/>
  <c r="N37" i="55"/>
  <c r="C38" i="55"/>
  <c r="D38" i="55"/>
  <c r="E38" i="55"/>
  <c r="F38" i="55"/>
  <c r="G38" i="55"/>
  <c r="H38" i="55"/>
  <c r="I38" i="55"/>
  <c r="J38" i="55"/>
  <c r="K38" i="55"/>
  <c r="L38" i="55"/>
  <c r="M38" i="55"/>
  <c r="N38" i="55"/>
  <c r="C39" i="55"/>
  <c r="D39" i="55"/>
  <c r="E39" i="55"/>
  <c r="F39" i="55"/>
  <c r="G39" i="55"/>
  <c r="H39" i="55"/>
  <c r="I39" i="55"/>
  <c r="J39" i="55"/>
  <c r="K39" i="55"/>
  <c r="L39" i="55"/>
  <c r="M39" i="55"/>
  <c r="N39" i="55"/>
  <c r="C40" i="55"/>
  <c r="D40" i="55"/>
  <c r="E40" i="55"/>
  <c r="F40" i="55"/>
  <c r="G40" i="55"/>
  <c r="H40" i="55"/>
  <c r="I40" i="55"/>
  <c r="J40" i="55"/>
  <c r="K40" i="55"/>
  <c r="L40" i="55"/>
  <c r="M40" i="55"/>
  <c r="N40" i="55"/>
  <c r="C41" i="55"/>
  <c r="D41" i="55"/>
  <c r="E41" i="55"/>
  <c r="F41" i="55"/>
  <c r="G41" i="55"/>
  <c r="H41" i="55"/>
  <c r="I41" i="55"/>
  <c r="J41" i="55"/>
  <c r="K41" i="55"/>
  <c r="L41" i="55"/>
  <c r="M41" i="55"/>
  <c r="N41" i="55"/>
  <c r="C42" i="55"/>
  <c r="D42" i="55"/>
  <c r="E42" i="55"/>
  <c r="F42" i="55"/>
  <c r="G42" i="55"/>
  <c r="H42" i="55"/>
  <c r="I42" i="55"/>
  <c r="J42" i="55"/>
  <c r="K42" i="55"/>
  <c r="L42" i="55"/>
  <c r="M42" i="55"/>
  <c r="N42" i="55"/>
  <c r="C43" i="55"/>
  <c r="D43" i="55"/>
  <c r="E43" i="55"/>
  <c r="F43" i="55"/>
  <c r="G43" i="55"/>
  <c r="H43" i="55"/>
  <c r="I43" i="55"/>
  <c r="J43" i="55"/>
  <c r="K43" i="55"/>
  <c r="L43" i="55"/>
  <c r="M43" i="55"/>
  <c r="N43" i="55"/>
  <c r="C44" i="55"/>
  <c r="D44" i="55"/>
  <c r="E44" i="55"/>
  <c r="F44" i="55"/>
  <c r="G44" i="55"/>
  <c r="H44" i="55"/>
  <c r="I44" i="55"/>
  <c r="J44" i="55"/>
  <c r="K44" i="55"/>
  <c r="L44" i="55"/>
  <c r="M44" i="55"/>
  <c r="N44" i="55"/>
  <c r="C45" i="55"/>
  <c r="D45" i="55"/>
  <c r="E45" i="55"/>
  <c r="F45" i="55"/>
  <c r="G45" i="55"/>
  <c r="H45" i="55"/>
  <c r="I45" i="55"/>
  <c r="J45" i="55"/>
  <c r="K45" i="55"/>
  <c r="L45" i="55"/>
  <c r="M45" i="55"/>
  <c r="N45" i="55"/>
  <c r="C46" i="55"/>
  <c r="D46" i="55"/>
  <c r="E46" i="55"/>
  <c r="F46" i="55"/>
  <c r="G46" i="55"/>
  <c r="H46" i="55"/>
  <c r="I46" i="55"/>
  <c r="J46" i="55"/>
  <c r="K46" i="55"/>
  <c r="L46" i="55"/>
  <c r="M46" i="55"/>
  <c r="N46" i="55"/>
  <c r="C47" i="55"/>
  <c r="D47" i="55"/>
  <c r="E47" i="55"/>
  <c r="F47" i="55"/>
  <c r="G47" i="55"/>
  <c r="H47" i="55"/>
  <c r="I47" i="55"/>
  <c r="J47" i="55"/>
  <c r="K47" i="55"/>
  <c r="L47" i="55"/>
  <c r="M47" i="55"/>
  <c r="N47" i="55"/>
  <c r="C48" i="55"/>
  <c r="D48" i="55"/>
  <c r="E48" i="55"/>
  <c r="F48" i="55"/>
  <c r="G48" i="55"/>
  <c r="H48" i="55"/>
  <c r="I48" i="55"/>
  <c r="J48" i="55"/>
  <c r="K48" i="55"/>
  <c r="L48" i="55"/>
  <c r="M48" i="55"/>
  <c r="N48" i="55"/>
  <c r="C49" i="55"/>
  <c r="D49" i="55"/>
  <c r="E49" i="55"/>
  <c r="F49" i="55"/>
  <c r="G49" i="55"/>
  <c r="H49" i="55"/>
  <c r="I49" i="55"/>
  <c r="J49" i="55"/>
  <c r="K49" i="55"/>
  <c r="L49" i="55"/>
  <c r="M49" i="55"/>
  <c r="N49" i="55"/>
  <c r="C50" i="55"/>
  <c r="D50" i="55"/>
  <c r="E50" i="55"/>
  <c r="F50" i="55"/>
  <c r="G50" i="55"/>
  <c r="H50" i="55"/>
  <c r="I50" i="55"/>
  <c r="J50" i="55"/>
  <c r="K50" i="55"/>
  <c r="L50" i="55"/>
  <c r="M50" i="55"/>
  <c r="N50" i="55"/>
  <c r="C51" i="55"/>
  <c r="D51" i="55"/>
  <c r="E51" i="55"/>
  <c r="F51" i="55"/>
  <c r="G51" i="55"/>
  <c r="H51" i="55"/>
  <c r="I51" i="55"/>
  <c r="J51" i="55"/>
  <c r="K51" i="55"/>
  <c r="L51" i="55"/>
  <c r="M51" i="55"/>
  <c r="N51" i="55"/>
  <c r="C52" i="55"/>
  <c r="D52" i="55"/>
  <c r="E52" i="55"/>
  <c r="F52" i="55"/>
  <c r="G52" i="55"/>
  <c r="H52" i="55"/>
  <c r="I52" i="55"/>
  <c r="J52" i="55"/>
  <c r="K52" i="55"/>
  <c r="L52" i="55"/>
  <c r="M52" i="55"/>
  <c r="N52" i="55"/>
  <c r="C53" i="55"/>
  <c r="D53" i="55"/>
  <c r="E53" i="55"/>
  <c r="F53" i="55"/>
  <c r="G53" i="55"/>
  <c r="H53" i="55"/>
  <c r="I53" i="55"/>
  <c r="J53" i="55"/>
  <c r="K53" i="55"/>
  <c r="L53" i="55"/>
  <c r="M53" i="55"/>
  <c r="N53" i="55"/>
  <c r="D34" i="55"/>
  <c r="E34" i="55"/>
  <c r="F34" i="55"/>
  <c r="G34" i="55"/>
  <c r="H34" i="55"/>
  <c r="I34" i="55"/>
  <c r="J34" i="55"/>
  <c r="K34" i="55"/>
  <c r="L34" i="55"/>
  <c r="M34" i="55"/>
  <c r="N34" i="55"/>
  <c r="C34" i="55"/>
  <c r="C35" i="54"/>
  <c r="D35" i="54"/>
  <c r="E35" i="54"/>
  <c r="F35" i="54"/>
  <c r="G35" i="54"/>
  <c r="H35" i="54"/>
  <c r="I35" i="54"/>
  <c r="J35" i="54"/>
  <c r="K35" i="54"/>
  <c r="C36" i="54"/>
  <c r="D36" i="54"/>
  <c r="E36" i="54"/>
  <c r="F36" i="54"/>
  <c r="G36" i="54"/>
  <c r="H36" i="54"/>
  <c r="I36" i="54"/>
  <c r="J36" i="54"/>
  <c r="K36" i="54"/>
  <c r="C37" i="54"/>
  <c r="D37" i="54"/>
  <c r="E37" i="54"/>
  <c r="F37" i="54"/>
  <c r="G37" i="54"/>
  <c r="H37" i="54"/>
  <c r="I37" i="54"/>
  <c r="J37" i="54"/>
  <c r="K37" i="54"/>
  <c r="C38" i="54"/>
  <c r="D38" i="54"/>
  <c r="E38" i="54"/>
  <c r="F38" i="54"/>
  <c r="G38" i="54"/>
  <c r="H38" i="54"/>
  <c r="I38" i="54"/>
  <c r="J38" i="54"/>
  <c r="K38" i="54"/>
  <c r="C39" i="54"/>
  <c r="D39" i="54"/>
  <c r="E39" i="54"/>
  <c r="F39" i="54"/>
  <c r="G39" i="54"/>
  <c r="H39" i="54"/>
  <c r="I39" i="54"/>
  <c r="J39" i="54"/>
  <c r="K39" i="54"/>
  <c r="C40" i="54"/>
  <c r="D40" i="54"/>
  <c r="E40" i="54"/>
  <c r="F40" i="54"/>
  <c r="G40" i="54"/>
  <c r="H40" i="54"/>
  <c r="I40" i="54"/>
  <c r="J40" i="54"/>
  <c r="K40" i="54"/>
  <c r="C41" i="54"/>
  <c r="D41" i="54"/>
  <c r="E41" i="54"/>
  <c r="F41" i="54"/>
  <c r="G41" i="54"/>
  <c r="H41" i="54"/>
  <c r="I41" i="54"/>
  <c r="J41" i="54"/>
  <c r="K41" i="54"/>
  <c r="C42" i="54"/>
  <c r="D42" i="54"/>
  <c r="E42" i="54"/>
  <c r="F42" i="54"/>
  <c r="G42" i="54"/>
  <c r="H42" i="54"/>
  <c r="I42" i="54"/>
  <c r="J42" i="54"/>
  <c r="K42" i="54"/>
  <c r="C43" i="54"/>
  <c r="D43" i="54"/>
  <c r="E43" i="54"/>
  <c r="F43" i="54"/>
  <c r="G43" i="54"/>
  <c r="H43" i="54"/>
  <c r="I43" i="54"/>
  <c r="J43" i="54"/>
  <c r="K43" i="54"/>
  <c r="C44" i="54"/>
  <c r="D44" i="54"/>
  <c r="E44" i="54"/>
  <c r="F44" i="54"/>
  <c r="G44" i="54"/>
  <c r="H44" i="54"/>
  <c r="I44" i="54"/>
  <c r="J44" i="54"/>
  <c r="K44" i="54"/>
  <c r="C45" i="54"/>
  <c r="D45" i="54"/>
  <c r="E45" i="54"/>
  <c r="F45" i="54"/>
  <c r="G45" i="54"/>
  <c r="H45" i="54"/>
  <c r="I45" i="54"/>
  <c r="J45" i="54"/>
  <c r="K45" i="54"/>
  <c r="C46" i="54"/>
  <c r="D46" i="54"/>
  <c r="E46" i="54"/>
  <c r="F46" i="54"/>
  <c r="G46" i="54"/>
  <c r="H46" i="54"/>
  <c r="I46" i="54"/>
  <c r="J46" i="54"/>
  <c r="K46" i="54"/>
  <c r="C47" i="54"/>
  <c r="D47" i="54"/>
  <c r="E47" i="54"/>
  <c r="F47" i="54"/>
  <c r="G47" i="54"/>
  <c r="H47" i="54"/>
  <c r="I47" i="54"/>
  <c r="J47" i="54"/>
  <c r="K47" i="54"/>
  <c r="C48" i="54"/>
  <c r="D48" i="54"/>
  <c r="E48" i="54"/>
  <c r="F48" i="54"/>
  <c r="G48" i="54"/>
  <c r="H48" i="54"/>
  <c r="I48" i="54"/>
  <c r="J48" i="54"/>
  <c r="K48" i="54"/>
  <c r="C49" i="54"/>
  <c r="D49" i="54"/>
  <c r="E49" i="54"/>
  <c r="F49" i="54"/>
  <c r="G49" i="54"/>
  <c r="H49" i="54"/>
  <c r="I49" i="54"/>
  <c r="J49" i="54"/>
  <c r="K49" i="54"/>
  <c r="C50" i="54"/>
  <c r="D50" i="54"/>
  <c r="E50" i="54"/>
  <c r="F50" i="54"/>
  <c r="G50" i="54"/>
  <c r="H50" i="54"/>
  <c r="I50" i="54"/>
  <c r="J50" i="54"/>
  <c r="K50" i="54"/>
  <c r="C51" i="54"/>
  <c r="D51" i="54"/>
  <c r="E51" i="54"/>
  <c r="F51" i="54"/>
  <c r="G51" i="54"/>
  <c r="H51" i="54"/>
  <c r="I51" i="54"/>
  <c r="J51" i="54"/>
  <c r="K51" i="54"/>
  <c r="C52" i="54"/>
  <c r="D52" i="54"/>
  <c r="E52" i="54"/>
  <c r="F52" i="54"/>
  <c r="G52" i="54"/>
  <c r="H52" i="54"/>
  <c r="I52" i="54"/>
  <c r="J52" i="54"/>
  <c r="K52" i="54"/>
  <c r="C53" i="54"/>
  <c r="D53" i="54"/>
  <c r="E53" i="54"/>
  <c r="F53" i="54"/>
  <c r="G53" i="54"/>
  <c r="H53" i="54"/>
  <c r="I53" i="54"/>
  <c r="J53" i="54"/>
  <c r="K53" i="54"/>
  <c r="K34" i="54"/>
  <c r="J34" i="54"/>
  <c r="I34" i="54"/>
  <c r="H34" i="54"/>
  <c r="G34" i="54"/>
  <c r="F34" i="54"/>
  <c r="E34" i="54"/>
  <c r="D34" i="54"/>
  <c r="C34" i="54"/>
  <c r="C35" i="51"/>
  <c r="D35" i="51"/>
  <c r="E35" i="51"/>
  <c r="F35" i="51"/>
  <c r="G35" i="51"/>
  <c r="H35" i="51"/>
  <c r="I35" i="51"/>
  <c r="C36" i="51"/>
  <c r="D36" i="51"/>
  <c r="E36" i="51"/>
  <c r="F36" i="51"/>
  <c r="G36" i="51"/>
  <c r="H36" i="51"/>
  <c r="I36" i="51"/>
  <c r="C37" i="51"/>
  <c r="D37" i="51"/>
  <c r="E37" i="51"/>
  <c r="F37" i="51"/>
  <c r="G37" i="51"/>
  <c r="H37" i="51"/>
  <c r="I37" i="51"/>
  <c r="C38" i="51"/>
  <c r="D38" i="51"/>
  <c r="E38" i="51"/>
  <c r="F38" i="51"/>
  <c r="G38" i="51"/>
  <c r="H38" i="51"/>
  <c r="I38" i="51"/>
  <c r="C39" i="51"/>
  <c r="D39" i="51"/>
  <c r="E39" i="51"/>
  <c r="F39" i="51"/>
  <c r="G39" i="51"/>
  <c r="H39" i="51"/>
  <c r="I39" i="51"/>
  <c r="C40" i="51"/>
  <c r="D40" i="51"/>
  <c r="E40" i="51"/>
  <c r="F40" i="51"/>
  <c r="G40" i="51"/>
  <c r="H40" i="51"/>
  <c r="I40" i="51"/>
  <c r="C41" i="51"/>
  <c r="D41" i="51"/>
  <c r="E41" i="51"/>
  <c r="F41" i="51"/>
  <c r="G41" i="51"/>
  <c r="H41" i="51"/>
  <c r="I41" i="51"/>
  <c r="C42" i="51"/>
  <c r="D42" i="51"/>
  <c r="E42" i="51"/>
  <c r="F42" i="51"/>
  <c r="G42" i="51"/>
  <c r="H42" i="51"/>
  <c r="I42" i="51"/>
  <c r="C43" i="51"/>
  <c r="D43" i="51"/>
  <c r="E43" i="51"/>
  <c r="F43" i="51"/>
  <c r="G43" i="51"/>
  <c r="H43" i="51"/>
  <c r="I43" i="51"/>
  <c r="C44" i="51"/>
  <c r="D44" i="51"/>
  <c r="E44" i="51"/>
  <c r="F44" i="51"/>
  <c r="G44" i="51"/>
  <c r="H44" i="51"/>
  <c r="I44" i="51"/>
  <c r="C45" i="51"/>
  <c r="D45" i="51"/>
  <c r="E45" i="51"/>
  <c r="F45" i="51"/>
  <c r="G45" i="51"/>
  <c r="H45" i="51"/>
  <c r="I45" i="51"/>
  <c r="C46" i="51"/>
  <c r="D46" i="51"/>
  <c r="E46" i="51"/>
  <c r="F46" i="51"/>
  <c r="G46" i="51"/>
  <c r="H46" i="51"/>
  <c r="I46" i="51"/>
  <c r="C47" i="51"/>
  <c r="D47" i="51"/>
  <c r="E47" i="51"/>
  <c r="F47" i="51"/>
  <c r="G47" i="51"/>
  <c r="H47" i="51"/>
  <c r="I47" i="51"/>
  <c r="C48" i="51"/>
  <c r="D48" i="51"/>
  <c r="E48" i="51"/>
  <c r="F48" i="51"/>
  <c r="G48" i="51"/>
  <c r="H48" i="51"/>
  <c r="I48" i="51"/>
  <c r="C49" i="51"/>
  <c r="D49" i="51"/>
  <c r="E49" i="51"/>
  <c r="F49" i="51"/>
  <c r="G49" i="51"/>
  <c r="H49" i="51"/>
  <c r="I49" i="51"/>
  <c r="C50" i="51"/>
  <c r="D50" i="51"/>
  <c r="E50" i="51"/>
  <c r="F50" i="51"/>
  <c r="G50" i="51"/>
  <c r="H50" i="51"/>
  <c r="I50" i="51"/>
  <c r="C51" i="51"/>
  <c r="D51" i="51"/>
  <c r="E51" i="51"/>
  <c r="F51" i="51"/>
  <c r="G51" i="51"/>
  <c r="H51" i="51"/>
  <c r="I51" i="51"/>
  <c r="C52" i="51"/>
  <c r="D52" i="51"/>
  <c r="E52" i="51"/>
  <c r="F52" i="51"/>
  <c r="G52" i="51"/>
  <c r="H52" i="51"/>
  <c r="I52" i="51"/>
  <c r="C53" i="51"/>
  <c r="D53" i="51"/>
  <c r="E53" i="51"/>
  <c r="F53" i="51"/>
  <c r="G53" i="51"/>
  <c r="H53" i="51"/>
  <c r="I53" i="51"/>
  <c r="I34" i="51"/>
  <c r="H34" i="51"/>
  <c r="G34" i="51"/>
  <c r="F34" i="51"/>
  <c r="E34" i="51"/>
  <c r="D34" i="51"/>
  <c r="C34" i="51"/>
  <c r="F19" i="68"/>
  <c r="G19" i="68"/>
  <c r="H19" i="68"/>
  <c r="I19" i="68"/>
  <c r="F20" i="68"/>
  <c r="G20" i="68"/>
  <c r="H20" i="68"/>
  <c r="I20" i="68"/>
  <c r="F21" i="68"/>
  <c r="G21" i="68"/>
  <c r="H21" i="68"/>
  <c r="I21" i="68"/>
  <c r="F22" i="68"/>
  <c r="G22" i="68"/>
  <c r="H22" i="68"/>
  <c r="I22" i="68"/>
  <c r="F23" i="68"/>
  <c r="G23" i="68"/>
  <c r="H23" i="68"/>
  <c r="I23" i="68"/>
  <c r="F24" i="68"/>
  <c r="G24" i="68"/>
  <c r="H24" i="68"/>
  <c r="I24" i="68"/>
  <c r="F25" i="68"/>
  <c r="G25" i="68"/>
  <c r="H25" i="68"/>
  <c r="I25" i="68"/>
  <c r="F26" i="68"/>
  <c r="G26" i="68"/>
  <c r="H26" i="68"/>
  <c r="I26" i="68"/>
  <c r="F27" i="68"/>
  <c r="G27" i="68"/>
  <c r="H27" i="68"/>
  <c r="I27" i="68"/>
  <c r="F28" i="68"/>
  <c r="G28" i="68"/>
  <c r="H28" i="68"/>
  <c r="I28" i="68"/>
  <c r="F29" i="68"/>
  <c r="G29" i="68"/>
  <c r="H29" i="68"/>
  <c r="I29" i="68"/>
  <c r="F30" i="68"/>
  <c r="G30" i="68"/>
  <c r="H30" i="68"/>
  <c r="I30" i="68"/>
  <c r="F31" i="68"/>
  <c r="G31" i="68"/>
  <c r="H31" i="68"/>
  <c r="I31" i="68"/>
  <c r="F32" i="68"/>
  <c r="G32" i="68"/>
  <c r="H32" i="68"/>
  <c r="I32" i="68"/>
  <c r="F33" i="68"/>
  <c r="G33" i="68"/>
  <c r="H33" i="68"/>
  <c r="I33" i="68"/>
  <c r="F34" i="68"/>
  <c r="G34" i="68"/>
  <c r="H34" i="68"/>
  <c r="I34" i="68"/>
  <c r="F35" i="68"/>
  <c r="G35" i="68"/>
  <c r="H35" i="68"/>
  <c r="I35" i="68"/>
  <c r="F36" i="68"/>
  <c r="G36" i="68"/>
  <c r="H36" i="68"/>
  <c r="I36" i="68"/>
  <c r="F37" i="68"/>
  <c r="G37" i="68"/>
  <c r="H37" i="68"/>
  <c r="I37" i="68"/>
  <c r="F42" i="68"/>
  <c r="G42" i="68"/>
  <c r="H42" i="68"/>
  <c r="I42" i="68"/>
  <c r="I18" i="68"/>
  <c r="H18" i="68"/>
  <c r="G18" i="68"/>
  <c r="F18" i="68"/>
  <c r="D62" i="71" l="1"/>
  <c r="G62" i="71"/>
  <c r="F62" i="71"/>
  <c r="I62" i="71"/>
  <c r="H62" i="71"/>
  <c r="J62" i="71"/>
  <c r="C62" i="71"/>
  <c r="E32" i="71"/>
  <c r="E62" i="71" s="1"/>
  <c r="E33" i="73"/>
  <c r="E33" i="71" l="1"/>
  <c r="W35" i="70"/>
  <c r="R67" i="70"/>
  <c r="Q67" i="70"/>
  <c r="W67" i="70"/>
  <c r="P67" i="70"/>
  <c r="B67" i="70"/>
  <c r="L67" i="70"/>
  <c r="D67" i="70"/>
  <c r="O67" i="70"/>
  <c r="G67" i="70"/>
  <c r="U67" i="70"/>
  <c r="J67" i="70"/>
  <c r="M67" i="70"/>
  <c r="E67" i="70"/>
  <c r="S67" i="70"/>
  <c r="H67" i="70"/>
  <c r="V67" i="70"/>
  <c r="K67" i="70"/>
  <c r="C67" i="70"/>
  <c r="N67" i="70"/>
  <c r="F67" i="70"/>
  <c r="T67" i="70"/>
  <c r="I67" i="70"/>
  <c r="D33" i="73"/>
  <c r="C33" i="73" l="1"/>
  <c r="B33" i="73"/>
</calcChain>
</file>

<file path=xl/sharedStrings.xml><?xml version="1.0" encoding="utf-8"?>
<sst xmlns="http://schemas.openxmlformats.org/spreadsheetml/2006/main" count="1685" uniqueCount="215">
  <si>
    <t>Nationalité</t>
  </si>
  <si>
    <t>Belge</t>
  </si>
  <si>
    <t>Classe d'âge</t>
  </si>
  <si>
    <t>≥ 65 ans</t>
  </si>
  <si>
    <t>Communes bruxelloises, provinces et régions</t>
  </si>
  <si>
    <t>Ixelles</t>
  </si>
  <si>
    <t>Hommes</t>
  </si>
  <si>
    <t>Femmes</t>
  </si>
  <si>
    <t>Total</t>
  </si>
  <si>
    <t>Anderlecht</t>
  </si>
  <si>
    <t>Auderghem</t>
  </si>
  <si>
    <t>Bruxelles</t>
  </si>
  <si>
    <t>Etterbeek</t>
  </si>
  <si>
    <t>Evere</t>
  </si>
  <si>
    <t>Forest</t>
  </si>
  <si>
    <t>Ganshoren</t>
  </si>
  <si>
    <t>Jette</t>
  </si>
  <si>
    <t>Koekelberg</t>
  </si>
  <si>
    <t>Schaerbeek</t>
  </si>
  <si>
    <t>Uccle</t>
  </si>
  <si>
    <t>Watermael-Boitsfort</t>
  </si>
  <si>
    <t>Région bruxelloise</t>
  </si>
  <si>
    <t>Privé / public</t>
  </si>
  <si>
    <t>Berchem-Ste-Agathe</t>
  </si>
  <si>
    <t>Molenbeek-St-Jean</t>
  </si>
  <si>
    <t>Commerce</t>
  </si>
  <si>
    <t>Services</t>
  </si>
  <si>
    <t>%</t>
  </si>
  <si>
    <t>St-Gilles</t>
  </si>
  <si>
    <t>Divers</t>
  </si>
  <si>
    <t>200 et +</t>
  </si>
  <si>
    <t>Industrie
et artisanat</t>
  </si>
  <si>
    <t>* À partir du 1er janvier 2003, tous les conjoints aidants sont obligés de souscrire au dit mini-statut et sont repris dans les statistiques.</t>
  </si>
  <si>
    <t>DEI</t>
  </si>
  <si>
    <t>&lt; 25 ans</t>
  </si>
  <si>
    <t>Faible</t>
  </si>
  <si>
    <t>Moyen</t>
  </si>
  <si>
    <t>Élevé</t>
  </si>
  <si>
    <t>Région flamande</t>
  </si>
  <si>
    <t>Région wallonne</t>
  </si>
  <si>
    <t>Woluwe-St-Lambert</t>
  </si>
  <si>
    <t>Woluwe-St-Pierre</t>
  </si>
  <si>
    <t>St-Josse-ten-Noode</t>
  </si>
  <si>
    <t>Durée d’inactivité</t>
  </si>
  <si>
    <t>Niveau d’études</t>
  </si>
  <si>
    <t>Classe d’âge</t>
  </si>
  <si>
    <t>Statut</t>
  </si>
  <si>
    <t>Taille d’établissement</t>
  </si>
  <si>
    <t>&lt; 1 an</t>
  </si>
  <si>
    <t>50 à 199</t>
  </si>
  <si>
    <t>25-49 ans</t>
  </si>
  <si>
    <t>≥ 50 ans</t>
  </si>
  <si>
    <t>&lt; 6 mois</t>
  </si>
  <si>
    <t>1 an - 2 ans</t>
  </si>
  <si>
    <t>6 mois - 1 an</t>
  </si>
  <si>
    <t>BE</t>
  </si>
  <si>
    <t>UE</t>
  </si>
  <si>
    <t>NUE</t>
  </si>
  <si>
    <t>Note : Jusqu'en 2002, les données sont établies au 30 juin. A partir de 2003, elles sont établies au 31 décembre.</t>
  </si>
  <si>
    <t>(nombre)</t>
  </si>
  <si>
    <t>(%)</t>
  </si>
  <si>
    <t>Primaire et secondaire inférieur</t>
  </si>
  <si>
    <t>Secondaire supérieur</t>
  </si>
  <si>
    <t>Supérieur</t>
  </si>
  <si>
    <t>Privé</t>
  </si>
  <si>
    <t>Public</t>
  </si>
  <si>
    <t>Manuel</t>
  </si>
  <si>
    <t>Intellectuel</t>
  </si>
  <si>
    <t>1 à 49</t>
  </si>
  <si>
    <t>&gt; 200</t>
  </si>
  <si>
    <t>2003*</t>
  </si>
  <si>
    <t>Belgique</t>
  </si>
  <si>
    <t>% Région bruxelloise/Belgique</t>
  </si>
  <si>
    <t>Genre</t>
  </si>
  <si>
    <t>≥ 2 ans</t>
  </si>
  <si>
    <t>≥ 1 an</t>
  </si>
  <si>
    <t>F.</t>
  </si>
  <si>
    <t>Niveau d'études et genre</t>
  </si>
  <si>
    <r>
      <t xml:space="preserve">1. </t>
    </r>
    <r>
      <rPr>
        <b/>
        <u/>
        <sz val="9"/>
        <color indexed="62"/>
        <rFont val="Arial"/>
        <family val="2"/>
      </rPr>
      <t>Population</t>
    </r>
  </si>
  <si>
    <t>Classe d’âge et genre</t>
  </si>
  <si>
    <t>Durée d'inactivité et genre</t>
  </si>
  <si>
    <t>Nationalié et genre</t>
  </si>
  <si>
    <r>
      <t xml:space="preserve">3. </t>
    </r>
    <r>
      <rPr>
        <b/>
        <u/>
        <sz val="9"/>
        <color indexed="62"/>
        <rFont val="Arial"/>
        <family val="2"/>
      </rPr>
      <t>Taux de chômage</t>
    </r>
  </si>
  <si>
    <r>
      <t xml:space="preserve">4. </t>
    </r>
    <r>
      <rPr>
        <b/>
        <u/>
        <sz val="9"/>
        <color indexed="62"/>
        <rFont val="Arial"/>
        <family val="2"/>
      </rPr>
      <t>Emploi salarié</t>
    </r>
  </si>
  <si>
    <r>
      <t xml:space="preserve">2. </t>
    </r>
    <r>
      <rPr>
        <b/>
        <u/>
        <sz val="9"/>
        <color indexed="62"/>
        <rFont val="Arial"/>
        <family val="2"/>
      </rPr>
      <t>Demandeurs d'emploi inoccupés</t>
    </r>
    <r>
      <rPr>
        <b/>
        <sz val="9"/>
        <color indexed="62"/>
        <rFont val="Arial"/>
        <family val="2"/>
      </rPr>
      <t xml:space="preserve"> (DEI)</t>
    </r>
  </si>
  <si>
    <t>Communes bruxelloises</t>
  </si>
  <si>
    <t>Anvers</t>
  </si>
  <si>
    <t>Brabant flamand</t>
  </si>
  <si>
    <t>Brabant wallon</t>
  </si>
  <si>
    <t>Flandre occidentale</t>
  </si>
  <si>
    <t>Flandre orientale</t>
  </si>
  <si>
    <t>Hainaut</t>
  </si>
  <si>
    <t>Liège</t>
  </si>
  <si>
    <t>Limbourg</t>
  </si>
  <si>
    <t>Luxembourg</t>
  </si>
  <si>
    <t>Namur</t>
  </si>
  <si>
    <t>Arrondissement Hal-Vilvorde</t>
  </si>
  <si>
    <t>Arrondissement Louvain</t>
  </si>
  <si>
    <t>Arrondissement de Nivelles</t>
  </si>
  <si>
    <t>Provinces flamandes</t>
  </si>
  <si>
    <t>Provinces wallonnes</t>
  </si>
  <si>
    <t>Jeunes de moins de 25 ans et genre</t>
  </si>
  <si>
    <t>Communes bruxelloises et régions</t>
  </si>
  <si>
    <t>Secteur d’activité</t>
  </si>
  <si>
    <t>Taille d'établissement</t>
  </si>
  <si>
    <t>Type d'activité</t>
  </si>
  <si>
    <t>Secteur d'activité</t>
  </si>
  <si>
    <t>Retour au menu</t>
  </si>
  <si>
    <t>Caractéristiques des communes de la Région bruxelloise</t>
  </si>
  <si>
    <t>F. Caractéristiques des communes de la Région bruxelloise</t>
  </si>
  <si>
    <t>F.1.  Population</t>
  </si>
  <si>
    <r>
      <t>Densité (hab./km</t>
    </r>
    <r>
      <rPr>
        <b/>
        <vertAlign val="superscript"/>
        <sz val="8"/>
        <color indexed="62"/>
        <rFont val="Arial"/>
        <family val="2"/>
      </rPr>
      <t>2</t>
    </r>
    <r>
      <rPr>
        <b/>
        <sz val="8"/>
        <color indexed="62"/>
        <rFont val="Arial"/>
        <family val="2"/>
      </rPr>
      <t>)</t>
    </r>
  </si>
  <si>
    <r>
      <t xml:space="preserve">6. </t>
    </r>
    <r>
      <rPr>
        <b/>
        <u/>
        <sz val="9"/>
        <color indexed="62"/>
        <rFont val="Arial"/>
        <family val="2"/>
      </rPr>
      <t>Emploi indépendant</t>
    </r>
  </si>
  <si>
    <t>F.2.  Demandeurs d'emploi inoccupés</t>
  </si>
  <si>
    <t>v.a.</t>
  </si>
  <si>
    <t>F.3.  Taux de chômage</t>
  </si>
  <si>
    <t>n.d.</t>
  </si>
  <si>
    <t>n.d. = non disponible</t>
  </si>
  <si>
    <t>F.4.  Emploi salarié</t>
  </si>
  <si>
    <t>F.5.  Etablissements</t>
  </si>
  <si>
    <t>F.6.  Emploi indépendant</t>
  </si>
  <si>
    <t>% Région bruxelloise/ Belgique</t>
  </si>
  <si>
    <t>Postes de travail/ établissement</t>
  </si>
  <si>
    <t>Professions libérales</t>
  </si>
  <si>
    <t>Construction</t>
  </si>
  <si>
    <t>Agriculture
et pêche</t>
  </si>
  <si>
    <t>Genre, classe d’âge, durée d’inactivité, niveau d’études</t>
  </si>
  <si>
    <t>Genre, statut, type d'activité et taille d'établissement</t>
  </si>
  <si>
    <t>Taille d'établissement et type d'activité (privé/public)</t>
  </si>
  <si>
    <t>Secteur d'activité et genre</t>
  </si>
  <si>
    <t>Ce fichier centralise diverses données sur les caractéristiques et l'évolution de la population, du chômage et de l’emploi dans les 19 communes bruxelloises. La répartition géographique de la population, des demandeurs d'emploi inoccupés, du taux de chômage et des indépendants est effectuée d'après le lieu de domicile des personnes recensées. Par contre, la répartition géographique de l'emploi salarié et des établissements est effectuée d'après le lieu de travail, c'est-à-dire, le lieu où l'activité professionnelle est exercée.</t>
  </si>
  <si>
    <t>Information et communication</t>
  </si>
  <si>
    <t>Activités immobilières</t>
  </si>
  <si>
    <t>Enseignement</t>
  </si>
  <si>
    <t>Santé humaine et action sociale</t>
  </si>
  <si>
    <t>Arts, spectacles et activités récréatives</t>
  </si>
  <si>
    <t>Autres activités de services</t>
  </si>
  <si>
    <t>Hébergement et restauration</t>
  </si>
  <si>
    <t>Activités financières et d'assurance</t>
  </si>
  <si>
    <t>Autre</t>
  </si>
  <si>
    <t>Nombre</t>
  </si>
  <si>
    <t>Genre, classe d'âge et densité</t>
  </si>
  <si>
    <r>
      <t>Superfice 
en km</t>
    </r>
    <r>
      <rPr>
        <b/>
        <vertAlign val="superscript"/>
        <sz val="8"/>
        <color indexed="62"/>
        <rFont val="Arial"/>
        <family val="2"/>
      </rPr>
      <t>2</t>
    </r>
  </si>
  <si>
    <t>gorest</t>
  </si>
  <si>
    <t>Watermael-Boitsgort</t>
  </si>
  <si>
    <t>Évolution</t>
  </si>
  <si>
    <r>
      <t xml:space="preserve">5. </t>
    </r>
    <r>
      <rPr>
        <b/>
        <u/>
        <sz val="9"/>
        <color indexed="62"/>
        <rFont val="Arial"/>
        <family val="2"/>
      </rPr>
      <t>Établissements</t>
    </r>
  </si>
  <si>
    <t>Note : Pour l'année 2014, les données communales de l'ONSS diffèrent légèrement des données régionales. Les différences proviennent du fait que le fichier pour les régions compte également les postes de travail occupés par des travailleurs auprès d'employeurs étrangers sans établissement identifié en Belgique.</t>
  </si>
  <si>
    <t>Commune non déterminée*</t>
  </si>
  <si>
    <t>_</t>
  </si>
  <si>
    <t xml:space="preserve">* Concerne les postes de travail salarié dans une entreprise étrangère sans unité locale d'établissement en Belgique. Ceux-ci sont comptabilisés au sein de la région bruxelloise mais ne sont pas attribués à une commune spécifique.        </t>
  </si>
  <si>
    <t xml:space="preserve">* Sont comprises les entreprises étrangères sans implantation en Belgique comptabilisées en Région bruxelloise mais auxquelles n'est pas attribuées une commune spécifique.                                               </t>
  </si>
  <si>
    <t>&lt; 18 ans</t>
  </si>
  <si>
    <t>18-64 ans</t>
  </si>
  <si>
    <t>Etranger sans équivalent</t>
  </si>
  <si>
    <t>Source : SPF Économie - DGSIE (Service démographie), calculs view.brussels</t>
  </si>
  <si>
    <t>Source : ACTIRIS, calculs view.brussels</t>
  </si>
  <si>
    <t>Sources : BNB, SPF Économie - DGSIE (EFT), ACTIRIS, Steunpunt-WSE, calculs view.brussels</t>
  </si>
  <si>
    <t xml:space="preserve"> Sources : BNB, SPF Économie - DGSIE (EFT), ACTIRIS, Steunpunt-WSE, calculs view.brussels</t>
  </si>
  <si>
    <t>Source : ONSS, calculs view.brussels</t>
  </si>
  <si>
    <t>Sources : Inasti, Steunpunt-WSE, calculs view.brussels</t>
  </si>
  <si>
    <t>Source : INASTI, calculs view.brussels</t>
  </si>
  <si>
    <t>Agriculture, sylviculture et pêche</t>
  </si>
  <si>
    <t>Transports et entreposage</t>
  </si>
  <si>
    <t>Activités spécialisées, scientifiques et techniques</t>
  </si>
  <si>
    <t>Activités de services administratifs et de soutien</t>
  </si>
  <si>
    <t>Activités des ménages en tant qu'employeurs; activités indifférenciées des ménages en tant que producteurs de biens et services pour usage propre</t>
  </si>
  <si>
    <t>Activités des organismes extra-territoriaux</t>
  </si>
  <si>
    <t>Administration publique et defense; securie sociale obligatoire</t>
  </si>
  <si>
    <t>Commerce de gros et de detail; réparation de vehicules automobiles et de motocycles</t>
  </si>
  <si>
    <t>Industrie manufacturière</t>
  </si>
  <si>
    <t>Industries extractives</t>
  </si>
  <si>
    <t>Production et distribution d'eau; assainissement, gestion des déchets et dépollution</t>
  </si>
  <si>
    <t>Production et distribution d'électricité, de gaz, de vapeur et d'air conditionné</t>
  </si>
  <si>
    <t>Total général</t>
  </si>
  <si>
    <t>St-Josse</t>
  </si>
  <si>
    <t>Étranger sans équivalence</t>
  </si>
  <si>
    <t>UE 27
(hors Belge)</t>
  </si>
  <si>
    <t>Commerce de gros et de détail; réparation de vehicules automobiles et de motocycles</t>
  </si>
  <si>
    <t>Administration publique et defense; securité sociale obligatoire</t>
  </si>
  <si>
    <t>1992-2023</t>
  </si>
  <si>
    <t>Var. 2022-2023</t>
  </si>
  <si>
    <t>2023*</t>
  </si>
  <si>
    <t>* Sur base de l'estimation de la population active occupée (BNB 2023), de la répartition de la population active occupée par commune (Steunpunt-WSE 2022) et par région (EFT 2023).</t>
  </si>
  <si>
    <r>
      <t xml:space="preserve">Tableau F.2.1 : </t>
    </r>
    <r>
      <rPr>
        <b/>
        <u/>
        <sz val="10"/>
        <color indexed="62"/>
        <rFont val="Arial"/>
        <family val="2"/>
      </rPr>
      <t>Nombre de DEI par commune et genre en Région bruxelloise</t>
    </r>
    <r>
      <rPr>
        <b/>
        <sz val="10"/>
        <color indexed="62"/>
        <rFont val="Arial"/>
        <family val="2"/>
      </rPr>
      <t xml:space="preserve"> (moyenne annuelle 1992-2024)</t>
    </r>
  </si>
  <si>
    <t>% communes/ Région (2024)</t>
  </si>
  <si>
    <t>Var. 23-24</t>
  </si>
  <si>
    <t>Tableau F.2.2 : Caractéristiques des DEI par commune bruxelloise (moyenne annuelle 2024)</t>
  </si>
  <si>
    <r>
      <t xml:space="preserve">Tableau F.2.2.1 : </t>
    </r>
    <r>
      <rPr>
        <b/>
        <u/>
        <sz val="10"/>
        <color indexed="62"/>
        <rFont val="Arial"/>
        <family val="2"/>
      </rPr>
      <t>Nombre de DEI par commune bruxelloise, genre et classe d'âge</t>
    </r>
    <r>
      <rPr>
        <b/>
        <sz val="10"/>
        <color indexed="62"/>
        <rFont val="Arial"/>
        <family val="2"/>
      </rPr>
      <t xml:space="preserve"> (moyenne annuelle 2024)</t>
    </r>
  </si>
  <si>
    <r>
      <t xml:space="preserve">Tableau F.2.2.2 : </t>
    </r>
    <r>
      <rPr>
        <b/>
        <u/>
        <sz val="10"/>
        <color indexed="62"/>
        <rFont val="Arial"/>
        <family val="2"/>
      </rPr>
      <t>Nombre de DEI par commune bruxelloise, genre et niveau d'études</t>
    </r>
    <r>
      <rPr>
        <b/>
        <sz val="10"/>
        <color indexed="62"/>
        <rFont val="Arial"/>
        <family val="2"/>
      </rPr>
      <t xml:space="preserve"> (moyenne annuelle 2024)</t>
    </r>
  </si>
  <si>
    <r>
      <t xml:space="preserve">Tableau F.2.2.3 : </t>
    </r>
    <r>
      <rPr>
        <b/>
        <u/>
        <sz val="10"/>
        <color indexed="62"/>
        <rFont val="Arial"/>
        <family val="2"/>
      </rPr>
      <t>Nombre de DEI par commune bruxelloise, genre et durée d'inactivité</t>
    </r>
    <r>
      <rPr>
        <b/>
        <sz val="10"/>
        <color indexed="62"/>
        <rFont val="Arial"/>
        <family val="2"/>
      </rPr>
      <t xml:space="preserve"> (moyenne annuelle 2024)</t>
    </r>
  </si>
  <si>
    <r>
      <t xml:space="preserve">Tableau F.2.2.4 : </t>
    </r>
    <r>
      <rPr>
        <b/>
        <u/>
        <sz val="10"/>
        <color indexed="62"/>
        <rFont val="Arial"/>
        <family val="2"/>
      </rPr>
      <t>Nombre de DEI par commune bruxelloise, genre et nationalité</t>
    </r>
    <r>
      <rPr>
        <b/>
        <sz val="10"/>
        <color indexed="62"/>
        <rFont val="Arial"/>
        <family val="2"/>
      </rPr>
      <t xml:space="preserve"> (moyenne annuelle 2024)</t>
    </r>
  </si>
  <si>
    <r>
      <t xml:space="preserve">Tableau F.3.1 : </t>
    </r>
    <r>
      <rPr>
        <b/>
        <u/>
        <sz val="10"/>
        <color indexed="62"/>
        <rFont val="Arial"/>
        <family val="2"/>
      </rPr>
      <t>Taux de chômage par commune et genre en Région bruxelloise</t>
    </r>
    <r>
      <rPr>
        <b/>
        <sz val="10"/>
        <color indexed="62"/>
        <rFont val="Arial"/>
        <family val="2"/>
      </rPr>
      <t xml:space="preserve"> (moyenne annuelle 1998-2024)</t>
    </r>
  </si>
  <si>
    <t>2024*</t>
  </si>
  <si>
    <r>
      <t xml:space="preserve">Tableau F.3.2 : </t>
    </r>
    <r>
      <rPr>
        <b/>
        <u/>
        <sz val="10"/>
        <color indexed="62"/>
        <rFont val="Arial"/>
        <family val="2"/>
      </rPr>
      <t>Taux de chômage des jeunes (&lt; 25 ans) par commune et genre en Région bruxelloise</t>
    </r>
    <r>
      <rPr>
        <b/>
        <sz val="10"/>
        <color indexed="62"/>
        <rFont val="Arial"/>
        <family val="2"/>
      </rPr>
      <t xml:space="preserve"> (moyenne annuelle 2001-2024)</t>
    </r>
  </si>
  <si>
    <r>
      <t xml:space="preserve">Tableau F.4.1 : </t>
    </r>
    <r>
      <rPr>
        <b/>
        <u/>
        <sz val="10"/>
        <color indexed="62"/>
        <rFont val="Arial"/>
        <family val="2"/>
      </rPr>
      <t>Evolution du nombre d'emplois salariés par commune bruxelloise et par région</t>
    </r>
    <r>
      <rPr>
        <b/>
        <sz val="10"/>
        <color indexed="62"/>
        <rFont val="Arial"/>
        <family val="2"/>
      </rPr>
      <t xml:space="preserve"> (1992-2023)</t>
    </r>
  </si>
  <si>
    <t>% communes/ 
Région (2023)</t>
  </si>
  <si>
    <r>
      <t xml:space="preserve">Tableau F.4.2 : </t>
    </r>
    <r>
      <rPr>
        <b/>
        <u/>
        <sz val="10"/>
        <color indexed="62"/>
        <rFont val="Arial"/>
        <family val="2"/>
      </rPr>
      <t>Emploi salarié par commune bruxelloise et par région selon le secteur d'activité</t>
    </r>
    <r>
      <rPr>
        <b/>
        <sz val="10"/>
        <color indexed="62"/>
        <rFont val="Arial"/>
        <family val="2"/>
      </rPr>
      <t xml:space="preserve"> (31 décembre 2023)</t>
    </r>
  </si>
  <si>
    <r>
      <t xml:space="preserve">Tableau F.4.3 : </t>
    </r>
    <r>
      <rPr>
        <b/>
        <u/>
        <sz val="10"/>
        <color indexed="62"/>
        <rFont val="Arial"/>
        <family val="2"/>
      </rPr>
      <t>Emploi salarié par commune bruxelloise et région selon le genre, le statut, le type d'activité et la taille d’établissement</t>
    </r>
    <r>
      <rPr>
        <b/>
        <sz val="10"/>
        <color indexed="62"/>
        <rFont val="Arial"/>
        <family val="2"/>
      </rPr>
      <t xml:space="preserve"> (31 décembre 2023)</t>
    </r>
  </si>
  <si>
    <t>Tableau F.5.1 : Evolution du nombre d'établissements par commune bruxelloise et par région (1992-2023)</t>
  </si>
  <si>
    <r>
      <t xml:space="preserve">Tableau F.5.2 : </t>
    </r>
    <r>
      <rPr>
        <b/>
        <u/>
        <sz val="10"/>
        <color indexed="62"/>
        <rFont val="Arial"/>
        <family val="2"/>
      </rPr>
      <t>Etablissements par commune bruxelloise et par région selon la taille d'établissement et le type d'activité</t>
    </r>
    <r>
      <rPr>
        <b/>
        <sz val="10"/>
        <color indexed="62"/>
        <rFont val="Arial"/>
        <family val="2"/>
      </rPr>
      <t xml:space="preserve"> (31 décembre 2023)</t>
    </r>
  </si>
  <si>
    <r>
      <t xml:space="preserve">Tableau F.5.3 : </t>
    </r>
    <r>
      <rPr>
        <b/>
        <u/>
        <sz val="10"/>
        <color indexed="62"/>
        <rFont val="Arial"/>
        <family val="2"/>
      </rPr>
      <t>Etablissements par commune bruxelloise et par région selon le secteur d'activité</t>
    </r>
    <r>
      <rPr>
        <b/>
        <sz val="10"/>
        <color indexed="62"/>
        <rFont val="Arial"/>
        <family val="2"/>
      </rPr>
      <t xml:space="preserve"> (31 décembre 2023)</t>
    </r>
  </si>
  <si>
    <r>
      <t xml:space="preserve">Tableau F.6.1 : </t>
    </r>
    <r>
      <rPr>
        <b/>
        <u/>
        <sz val="10"/>
        <color indexed="62"/>
        <rFont val="Arial"/>
        <family val="2"/>
      </rPr>
      <t>Evolution des indépendants par commune bruxelloise et région</t>
    </r>
    <r>
      <rPr>
        <b/>
        <sz val="10"/>
        <color indexed="62"/>
        <rFont val="Arial"/>
        <family val="2"/>
      </rPr>
      <t xml:space="preserve"> (1990-2024)</t>
    </r>
  </si>
  <si>
    <t>En % (2024)</t>
  </si>
  <si>
    <t>Var. 2023-2024</t>
  </si>
  <si>
    <r>
      <t xml:space="preserve">Tableau F.6.2 : </t>
    </r>
    <r>
      <rPr>
        <b/>
        <u/>
        <sz val="10"/>
        <color indexed="62"/>
        <rFont val="Arial"/>
        <family val="2"/>
      </rPr>
      <t>Répartition des indépendants par commune bruxelloise et par région selon le genre et le secteur d’activité</t>
    </r>
    <r>
      <rPr>
        <b/>
        <sz val="10"/>
        <color indexed="62"/>
        <rFont val="Arial"/>
        <family val="2"/>
      </rPr>
      <t xml:space="preserve"> (2024)</t>
    </r>
  </si>
  <si>
    <r>
      <t xml:space="preserve">Tableau F.1.1 : </t>
    </r>
    <r>
      <rPr>
        <b/>
        <u/>
        <sz val="10"/>
        <color indexed="62"/>
        <rFont val="Arial"/>
        <family val="2"/>
      </rPr>
      <t>Évolution de la population par commune bruxelloise, par province et région</t>
    </r>
    <r>
      <rPr>
        <b/>
        <sz val="10"/>
        <color indexed="62"/>
        <rFont val="Arial"/>
        <family val="2"/>
      </rPr>
      <t xml:space="preserve"> (1995-2025)</t>
    </r>
  </si>
  <si>
    <t>Variation 2024-2025</t>
  </si>
  <si>
    <r>
      <t xml:space="preserve">Tableau F.1.2 : </t>
    </r>
    <r>
      <rPr>
        <b/>
        <u/>
        <sz val="10"/>
        <color indexed="62"/>
        <rFont val="Arial"/>
        <family val="2"/>
      </rPr>
      <t>Caractéristiques et densité de la population par commune bruxelloise, par province et par région</t>
    </r>
    <r>
      <rPr>
        <b/>
        <sz val="10"/>
        <color indexed="62"/>
        <rFont val="Arial"/>
        <family val="2"/>
      </rPr>
      <t xml:space="preserve"> (2025)</t>
    </r>
  </si>
  <si>
    <r>
      <t>Tableau F.1.3 : P</t>
    </r>
    <r>
      <rPr>
        <b/>
        <u/>
        <sz val="10"/>
        <color indexed="62"/>
        <rFont val="Arial"/>
        <family val="2"/>
      </rPr>
      <t>opulation par commune bruxelloise, région et nationalité</t>
    </r>
    <r>
      <rPr>
        <b/>
        <sz val="10"/>
        <color indexed="62"/>
        <rFont val="Arial"/>
        <family val="2"/>
      </rPr>
      <t xml:space="preserve"> (2025)</t>
    </r>
  </si>
  <si>
    <t>1995-2025</t>
  </si>
  <si>
    <t>1992-2024</t>
  </si>
  <si>
    <t>1998-2024</t>
  </si>
  <si>
    <t>2001-2024</t>
  </si>
  <si>
    <t>1990-2024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</si>
</sst>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 _€_-;\-* #,##0.00\ _€_-;_-* &quot;-&quot;??\ _€_-;_-@_-"/>
    <numFmt numFmtId="165" formatCode="_-* #,##0.00\ &quot;FB&quot;_-;\-* #,##0.00\ &quot;FB&quot;_-;_-* &quot;-&quot;??\ &quot;FB&quot;_-;_-@_-"/>
    <numFmt numFmtId="166" formatCode="0.0"/>
    <numFmt numFmtId="167" formatCode="#,##0.0"/>
    <numFmt numFmtId="168" formatCode="0.0%"/>
    <numFmt numFmtId="169" formatCode="#\ ##0"/>
    <numFmt numFmtId="170" formatCode="#,##0\ "/>
    <numFmt numFmtId="171" formatCode="0.0\ "/>
    <numFmt numFmtId="172" formatCode="#,##0.0\ "/>
    <numFmt numFmtId="173" formatCode="\ \ @"/>
    <numFmt numFmtId="174" formatCode="#.0\ ##0"/>
    <numFmt numFmtId="175" formatCode="_-* #,##0.00\ &quot;BF&quot;_-;\-* #,##0.00\ &quot;BF&quot;_-;_-* &quot;-&quot;??\ &quot;BF&quot;_-;_-@_-"/>
    <numFmt numFmtId="176" formatCode="_-* #,##0.00\ [$_]_-;\-* #,##0.00\ [$_]_-;_-* &quot;-&quot;??\ [$_]_-;_-@_-"/>
    <numFmt numFmtId="177" formatCode="_-* #,##0.00\ _B_F_-;\-* #,##0.00\ _B_F_-;_-* &quot;-&quot;??\ _B_F_-;_-@_-"/>
    <numFmt numFmtId="178" formatCode="_-* #,##0.0_-;\-* #,##0.0_-;_-* &quot;-&quot;??_-;_-@_-"/>
  </numFmts>
  <fonts count="62">
    <font>
      <sz val="10"/>
      <name val="Arial"/>
    </font>
    <font>
      <sz val="11"/>
      <color theme="1"/>
      <name val="Calibri"/>
      <family val="2"/>
      <scheme val="minor"/>
    </font>
    <font>
      <sz val="10"/>
      <name val="Arial"/>
      <family val="2"/>
    </font>
    <font>
      <sz val="10"/>
      <name val="Geneva"/>
    </font>
    <font>
      <sz val="8"/>
      <name val="Tahoma"/>
      <family val="2"/>
    </font>
    <font>
      <sz val="9"/>
      <name val="Times New Roman"/>
      <family val="1"/>
    </font>
    <font>
      <sz val="8"/>
      <name val="Arial"/>
      <family val="2"/>
    </font>
    <font>
      <sz val="10"/>
      <name val="MS Sans Serif"/>
      <family val="2"/>
    </font>
    <font>
      <u/>
      <sz val="10"/>
      <color indexed="12"/>
      <name val="Arial"/>
      <family val="2"/>
    </font>
    <font>
      <b/>
      <i/>
      <sz val="10"/>
      <color indexed="60"/>
      <name val="Arial"/>
      <family val="2"/>
    </font>
    <font>
      <b/>
      <sz val="12"/>
      <name val="Arial"/>
      <family val="2"/>
    </font>
    <font>
      <b/>
      <i/>
      <sz val="12"/>
      <color indexed="8"/>
      <name val="Arial"/>
      <family val="2"/>
    </font>
    <font>
      <b/>
      <sz val="9"/>
      <color indexed="62"/>
      <name val="Arial"/>
      <family val="2"/>
    </font>
    <font>
      <sz val="9"/>
      <color indexed="62"/>
      <name val="Arial"/>
      <family val="2"/>
    </font>
    <font>
      <b/>
      <sz val="8"/>
      <color indexed="62"/>
      <name val="Arial"/>
      <family val="2"/>
    </font>
    <font>
      <i/>
      <sz val="8"/>
      <color indexed="62"/>
      <name val="Arial"/>
      <family val="2"/>
    </font>
    <font>
      <b/>
      <i/>
      <sz val="8"/>
      <color indexed="62"/>
      <name val="Arial"/>
      <family val="2"/>
    </font>
    <font>
      <sz val="9"/>
      <color indexed="62"/>
      <name val="Arial"/>
      <family val="2"/>
    </font>
    <font>
      <b/>
      <sz val="10"/>
      <color indexed="62"/>
      <name val="Arial"/>
      <family val="2"/>
    </font>
    <font>
      <sz val="8"/>
      <color indexed="62"/>
      <name val="Arial"/>
      <family val="2"/>
    </font>
    <font>
      <sz val="10"/>
      <color indexed="62"/>
      <name val="Arial"/>
      <family val="2"/>
    </font>
    <font>
      <u/>
      <sz val="10"/>
      <color indexed="62"/>
      <name val="Arial"/>
      <family val="2"/>
    </font>
    <font>
      <i/>
      <sz val="10"/>
      <color indexed="62"/>
      <name val="Arial"/>
      <family val="2"/>
    </font>
    <font>
      <b/>
      <sz val="14"/>
      <color indexed="62"/>
      <name val="Arial"/>
      <family val="2"/>
    </font>
    <font>
      <b/>
      <u/>
      <sz val="9"/>
      <color indexed="62"/>
      <name val="Arial"/>
      <family val="2"/>
    </font>
    <font>
      <i/>
      <sz val="9"/>
      <color indexed="62"/>
      <name val="Arial"/>
      <family val="2"/>
    </font>
    <font>
      <b/>
      <vertAlign val="superscript"/>
      <sz val="8"/>
      <color indexed="62"/>
      <name val="Arial"/>
      <family val="2"/>
    </font>
    <font>
      <u/>
      <sz val="8"/>
      <color indexed="62"/>
      <name val="Arial"/>
      <family val="2"/>
    </font>
    <font>
      <b/>
      <sz val="7"/>
      <color indexed="62"/>
      <name val="Arial"/>
      <family val="2"/>
    </font>
    <font>
      <i/>
      <sz val="18"/>
      <color indexed="62"/>
      <name val="Arial"/>
      <family val="2"/>
    </font>
    <font>
      <b/>
      <u/>
      <sz val="10"/>
      <color indexed="62"/>
      <name val="Arial"/>
      <family val="2"/>
    </font>
    <font>
      <b/>
      <sz val="14"/>
      <color indexed="62"/>
      <name val="Arial"/>
      <family val="2"/>
    </font>
    <font>
      <sz val="10"/>
      <color indexed="62"/>
      <name val="Arial"/>
      <family val="2"/>
    </font>
    <font>
      <b/>
      <sz val="12"/>
      <color indexed="62"/>
      <name val="Arial"/>
      <family val="2"/>
    </font>
    <font>
      <sz val="7"/>
      <name val="Arial"/>
      <family val="2"/>
    </font>
    <font>
      <i/>
      <sz val="9"/>
      <color indexed="62"/>
      <name val="Arial"/>
      <family val="2"/>
    </font>
    <font>
      <i/>
      <u/>
      <sz val="9"/>
      <color indexed="62"/>
      <name val="Arial"/>
      <family val="2"/>
    </font>
    <font>
      <i/>
      <sz val="7"/>
      <color indexed="62"/>
      <name val="Arial"/>
      <family val="2"/>
    </font>
    <font>
      <sz val="7"/>
      <color indexed="62"/>
      <name val="Arial"/>
      <family val="2"/>
    </font>
    <font>
      <i/>
      <sz val="8"/>
      <color indexed="48"/>
      <name val="Arial"/>
      <family val="2"/>
    </font>
    <font>
      <i/>
      <sz val="8"/>
      <color indexed="12"/>
      <name val="Arial"/>
      <family val="2"/>
    </font>
    <font>
      <b/>
      <sz val="8"/>
      <color indexed="12"/>
      <name val="Arial"/>
      <family val="2"/>
    </font>
    <font>
      <sz val="9"/>
      <name val="Courier New"/>
      <family val="3"/>
    </font>
    <font>
      <sz val="9"/>
      <name val="Arial"/>
      <family val="2"/>
    </font>
    <font>
      <u/>
      <sz val="8"/>
      <color indexed="62"/>
      <name val="Arial"/>
      <family val="2"/>
    </font>
    <font>
      <b/>
      <i/>
      <sz val="8"/>
      <color indexed="48"/>
      <name val="Arial"/>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sz val="9"/>
      <name val="Tms Rmn"/>
    </font>
    <font>
      <b/>
      <sz val="11"/>
      <color indexed="63"/>
      <name val="Calibri"/>
      <family val="2"/>
    </font>
    <font>
      <b/>
      <sz val="18"/>
      <color indexed="62"/>
      <name val="Cambria"/>
      <family val="2"/>
    </font>
    <font>
      <b/>
      <sz val="11"/>
      <color indexed="8"/>
      <name val="Calibri"/>
      <family val="2"/>
    </font>
    <font>
      <b/>
      <sz val="10"/>
      <name val="Arial"/>
      <family val="2"/>
    </font>
    <font>
      <sz val="10"/>
      <name val="Arial"/>
      <family val="2"/>
    </font>
  </fonts>
  <fills count="17">
    <fill>
      <patternFill patternType="none"/>
    </fill>
    <fill>
      <patternFill patternType="gray125"/>
    </fill>
    <fill>
      <patternFill patternType="solid">
        <fgColor indexed="58"/>
        <bgColor indexed="64"/>
      </patternFill>
    </fill>
    <fill>
      <patternFill patternType="solid">
        <fgColor indexed="9"/>
        <bgColor indexed="64"/>
      </patternFill>
    </fill>
    <fill>
      <patternFill patternType="solid">
        <fgColor indexed="31"/>
        <bgColor indexed="64"/>
      </patternFill>
    </fill>
    <fill>
      <patternFill patternType="solid">
        <fgColor theme="0"/>
        <bgColor indexed="64"/>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43"/>
      </patternFill>
    </fill>
    <fill>
      <patternFill patternType="solid">
        <fgColor indexed="9"/>
      </patternFill>
    </fill>
  </fills>
  <borders count="39">
    <border>
      <left/>
      <right/>
      <top/>
      <bottom/>
      <diagonal/>
    </border>
    <border>
      <left/>
      <right/>
      <top/>
      <bottom style="thin">
        <color indexed="62"/>
      </bottom>
      <diagonal/>
    </border>
    <border>
      <left/>
      <right style="hair">
        <color indexed="62"/>
      </right>
      <top/>
      <bottom/>
      <diagonal/>
    </border>
    <border>
      <left style="hair">
        <color indexed="62"/>
      </left>
      <right/>
      <top/>
      <bottom/>
      <diagonal/>
    </border>
    <border>
      <left/>
      <right style="hair">
        <color indexed="62"/>
      </right>
      <top style="hair">
        <color indexed="62"/>
      </top>
      <bottom style="hair">
        <color indexed="62"/>
      </bottom>
      <diagonal/>
    </border>
    <border>
      <left style="hair">
        <color indexed="62"/>
      </left>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indexed="62"/>
      </left>
      <right style="hair">
        <color indexed="62"/>
      </right>
      <top/>
      <bottom/>
      <diagonal/>
    </border>
    <border>
      <left/>
      <right style="hair">
        <color indexed="62"/>
      </right>
      <top/>
      <bottom style="hair">
        <color indexed="62"/>
      </bottom>
      <diagonal/>
    </border>
    <border>
      <left style="hair">
        <color indexed="62"/>
      </left>
      <right style="hair">
        <color indexed="62"/>
      </right>
      <top/>
      <bottom style="hair">
        <color indexed="62"/>
      </bottom>
      <diagonal/>
    </border>
    <border>
      <left/>
      <right/>
      <top/>
      <bottom style="hair">
        <color indexed="62"/>
      </bottom>
      <diagonal/>
    </border>
    <border>
      <left style="hair">
        <color indexed="62"/>
      </left>
      <right/>
      <top/>
      <bottom style="hair">
        <color indexed="62"/>
      </bottom>
      <diagonal/>
    </border>
    <border>
      <left/>
      <right/>
      <top style="hair">
        <color indexed="62"/>
      </top>
      <bottom style="hair">
        <color indexed="62"/>
      </bottom>
      <diagonal/>
    </border>
    <border>
      <left/>
      <right/>
      <top/>
      <bottom style="thin">
        <color indexed="64"/>
      </bottom>
      <diagonal/>
    </border>
    <border>
      <left/>
      <right/>
      <top style="hair">
        <color indexed="64"/>
      </top>
      <bottom/>
      <diagonal/>
    </border>
    <border>
      <left style="hair">
        <color indexed="64"/>
      </left>
      <right/>
      <top style="hair">
        <color indexed="64"/>
      </top>
      <bottom/>
      <diagonal/>
    </border>
    <border>
      <left style="hair">
        <color indexed="62"/>
      </left>
      <right/>
      <top style="hair">
        <color indexed="62"/>
      </top>
      <bottom/>
      <diagonal/>
    </border>
    <border>
      <left/>
      <right style="hair">
        <color indexed="62"/>
      </right>
      <top style="hair">
        <color indexed="62"/>
      </top>
      <bottom/>
      <diagonal/>
    </border>
    <border>
      <left style="hair">
        <color indexed="62"/>
      </left>
      <right style="hair">
        <color indexed="62"/>
      </right>
      <top style="hair">
        <color indexed="62"/>
      </top>
      <bottom/>
      <diagonal/>
    </border>
    <border>
      <left/>
      <right style="hair">
        <color rgb="FF002060"/>
      </right>
      <top style="hair">
        <color rgb="FF002060"/>
      </top>
      <bottom/>
      <diagonal/>
    </border>
    <border>
      <left style="hair">
        <color rgb="FF002060"/>
      </left>
      <right style="hair">
        <color rgb="FF002060"/>
      </right>
      <top style="hair">
        <color rgb="FF002060"/>
      </top>
      <bottom/>
      <diagonal/>
    </border>
    <border>
      <left style="hair">
        <color rgb="FF002060"/>
      </left>
      <right/>
      <top style="hair">
        <color rgb="FF002060"/>
      </top>
      <bottom/>
      <diagonal/>
    </border>
    <border>
      <left/>
      <right style="hair">
        <color rgb="FF002060"/>
      </right>
      <top/>
      <bottom/>
      <diagonal/>
    </border>
    <border>
      <left style="hair">
        <color rgb="FF002060"/>
      </left>
      <right style="hair">
        <color rgb="FF002060"/>
      </right>
      <top/>
      <bottom/>
      <diagonal/>
    </border>
    <border>
      <left style="hair">
        <color rgb="FF002060"/>
      </left>
      <right/>
      <top/>
      <bottom/>
      <diagonal/>
    </border>
    <border>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top/>
      <bottom style="hair">
        <color rgb="FF002060"/>
      </bottom>
      <diagonal/>
    </border>
    <border>
      <left/>
      <right/>
      <top style="hair">
        <color indexed="62"/>
      </top>
      <bottom/>
      <diagonal/>
    </border>
    <border>
      <left style="hair">
        <color indexed="62"/>
      </left>
      <right style="hair">
        <color indexed="64"/>
      </right>
      <top style="hair">
        <color indexed="62"/>
      </top>
      <bottom/>
      <diagonal/>
    </border>
    <border>
      <left style="hair">
        <color indexed="62"/>
      </left>
      <right style="hair">
        <color indexed="64"/>
      </right>
      <top/>
      <bottom/>
      <diagonal/>
    </border>
    <border>
      <left style="hair">
        <color indexed="62"/>
      </left>
      <right style="hair">
        <color indexed="64"/>
      </right>
      <top style="hair">
        <color indexed="62"/>
      </top>
      <bottom style="hair">
        <color indexed="62"/>
      </bottom>
      <diagonal/>
    </border>
    <border>
      <left style="hair">
        <color indexed="62"/>
      </left>
      <right/>
      <top/>
      <bottom style="hair">
        <color indexed="64"/>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58">
    <xf numFmtId="0" fontId="0" fillId="0" borderId="0"/>
    <xf numFmtId="0" fontId="9" fillId="0" borderId="0"/>
    <xf numFmtId="0" fontId="10" fillId="2" borderId="0"/>
    <xf numFmtId="0" fontId="11" fillId="0" borderId="0"/>
    <xf numFmtId="0" fontId="8" fillId="0" borderId="0" applyNumberFormat="0" applyFill="0" applyBorder="0" applyAlignment="0" applyProtection="0">
      <alignment vertical="top"/>
      <protection locked="0"/>
    </xf>
    <xf numFmtId="164" fontId="6" fillId="0" borderId="0" applyFont="0" applyFill="0" applyBorder="0" applyAlignment="0" applyProtection="0"/>
    <xf numFmtId="165" fontId="2" fillId="0" borderId="0" applyFont="0" applyFill="0" applyBorder="0" applyAlignment="0" applyProtection="0"/>
    <xf numFmtId="0" fontId="3" fillId="0" borderId="0"/>
    <xf numFmtId="0" fontId="6" fillId="0" borderId="0"/>
    <xf numFmtId="0" fontId="4" fillId="0" borderId="0"/>
    <xf numFmtId="0" fontId="5" fillId="0" borderId="0"/>
    <xf numFmtId="0" fontId="4" fillId="0" borderId="0"/>
    <xf numFmtId="9" fontId="2" fillId="0" borderId="0" applyFont="0" applyFill="0" applyBorder="0" applyAlignment="0" applyProtection="0"/>
    <xf numFmtId="0" fontId="7" fillId="0" borderId="0"/>
    <xf numFmtId="0" fontId="2" fillId="0" borderId="0"/>
    <xf numFmtId="0" fontId="2" fillId="0" borderId="0"/>
    <xf numFmtId="0" fontId="1" fillId="0" borderId="0"/>
    <xf numFmtId="0" fontId="46" fillId="10" borderId="0" applyNumberFormat="0" applyBorder="0" applyAlignment="0" applyProtection="0"/>
    <xf numFmtId="0" fontId="46" fillId="12" borderId="0" applyNumberFormat="0" applyBorder="0" applyAlignment="0" applyProtection="0"/>
    <xf numFmtId="0" fontId="46" fillId="8" borderId="0" applyNumberFormat="0" applyBorder="0" applyAlignment="0" applyProtection="0"/>
    <xf numFmtId="0" fontId="46" fillId="13" borderId="0" applyNumberFormat="0" applyBorder="0" applyAlignment="0" applyProtection="0"/>
    <xf numFmtId="0" fontId="46" fillId="9" borderId="0" applyNumberFormat="0" applyBorder="0" applyAlignment="0" applyProtection="0"/>
    <xf numFmtId="0" fontId="46" fillId="11" borderId="0" applyNumberFormat="0" applyBorder="0" applyAlignment="0" applyProtection="0"/>
    <xf numFmtId="0" fontId="47" fillId="6" borderId="0" applyNumberFormat="0" applyBorder="0" applyAlignment="0" applyProtection="0"/>
    <xf numFmtId="0" fontId="48" fillId="14" borderId="33" applyNumberFormat="0" applyAlignment="0" applyProtection="0"/>
    <xf numFmtId="17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0" fontId="2" fillId="0" borderId="0"/>
    <xf numFmtId="0" fontId="49" fillId="0" borderId="0" applyNumberFormat="0" applyFill="0" applyBorder="0" applyAlignment="0" applyProtection="0"/>
    <xf numFmtId="0" fontId="50" fillId="7" borderId="0" applyNumberFormat="0" applyBorder="0" applyAlignment="0" applyProtection="0"/>
    <xf numFmtId="0" fontId="51" fillId="0" borderId="34" applyNumberFormat="0" applyFill="0" applyAlignment="0" applyProtection="0"/>
    <xf numFmtId="0" fontId="52" fillId="0" borderId="35" applyNumberFormat="0" applyFill="0" applyAlignment="0" applyProtection="0"/>
    <xf numFmtId="0" fontId="53" fillId="0" borderId="36"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0"/>
    <xf numFmtId="177" fontId="2" fillId="0" borderId="0" applyFont="0" applyFill="0" applyBorder="0" applyAlignment="0" applyProtection="0"/>
    <xf numFmtId="0" fontId="8" fillId="0" borderId="0" applyNumberFormat="0" applyFill="0" applyBorder="0" applyAlignment="0" applyProtection="0">
      <alignment vertical="top"/>
      <protection locked="0"/>
    </xf>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55" fillId="15" borderId="0" applyNumberFormat="0" applyBorder="0" applyAlignment="0" applyProtection="0"/>
    <xf numFmtId="0" fontId="2" fillId="0" borderId="0"/>
    <xf numFmtId="0" fontId="56" fillId="0" borderId="0"/>
    <xf numFmtId="0" fontId="1" fillId="0" borderId="0"/>
    <xf numFmtId="0" fontId="2" fillId="0" borderId="0"/>
    <xf numFmtId="0" fontId="57" fillId="16" borderId="37" applyNumberFormat="0" applyAlignment="0" applyProtection="0"/>
    <xf numFmtId="0" fontId="2" fillId="0" borderId="0"/>
    <xf numFmtId="0" fontId="2" fillId="0" borderId="0"/>
    <xf numFmtId="0" fontId="1" fillId="0" borderId="0"/>
    <xf numFmtId="0" fontId="2" fillId="0" borderId="0"/>
    <xf numFmtId="0" fontId="58" fillId="0" borderId="0" applyNumberFormat="0" applyFill="0" applyBorder="0" applyAlignment="0" applyProtection="0"/>
    <xf numFmtId="0" fontId="59" fillId="0" borderId="38" applyNumberFormat="0" applyFill="0" applyAlignment="0" applyProtection="0"/>
    <xf numFmtId="43" fontId="61" fillId="0" borderId="0" applyFont="0" applyFill="0" applyBorder="0" applyAlignment="0" applyProtection="0"/>
  </cellStyleXfs>
  <cellXfs count="479">
    <xf numFmtId="0" fontId="0" fillId="0" borderId="0" xfId="0"/>
    <xf numFmtId="0" fontId="13" fillId="0" borderId="0" xfId="0" applyFont="1" applyAlignment="1">
      <alignment vertical="top" wrapText="1"/>
    </xf>
    <xf numFmtId="0" fontId="18" fillId="0" borderId="0" xfId="0" applyFont="1" applyAlignment="1">
      <alignment horizontal="left"/>
    </xf>
    <xf numFmtId="0" fontId="12" fillId="0" borderId="0" xfId="0" applyFont="1" applyAlignment="1">
      <alignment vertical="top" wrapText="1"/>
    </xf>
    <xf numFmtId="0" fontId="19" fillId="0" borderId="0" xfId="0" applyFont="1" applyAlignment="1">
      <alignment vertical="top" wrapText="1"/>
    </xf>
    <xf numFmtId="0" fontId="19" fillId="0" borderId="0" xfId="8" applyFont="1"/>
    <xf numFmtId="0" fontId="14" fillId="0" borderId="0" xfId="8" applyFont="1"/>
    <xf numFmtId="0" fontId="14" fillId="0" borderId="0" xfId="8" applyFont="1" applyAlignment="1">
      <alignment horizontal="center" vertical="center"/>
    </xf>
    <xf numFmtId="0" fontId="14" fillId="0" borderId="0" xfId="0" applyFont="1" applyAlignment="1">
      <alignment horizontal="left" indent="1"/>
    </xf>
    <xf numFmtId="0" fontId="15" fillId="0" borderId="0" xfId="8" applyFont="1"/>
    <xf numFmtId="0" fontId="19" fillId="0" borderId="0" xfId="0" applyFont="1"/>
    <xf numFmtId="0" fontId="14" fillId="0" borderId="0" xfId="0" applyFont="1"/>
    <xf numFmtId="3" fontId="14" fillId="0" borderId="0" xfId="7" applyNumberFormat="1" applyFont="1"/>
    <xf numFmtId="167" fontId="14" fillId="0" borderId="0" xfId="7" applyNumberFormat="1" applyFont="1"/>
    <xf numFmtId="0" fontId="15" fillId="0" borderId="0" xfId="7" applyFont="1" applyAlignment="1">
      <alignment horizontal="left" vertical="top" wrapText="1" indent="1"/>
    </xf>
    <xf numFmtId="166" fontId="15" fillId="0" borderId="0" xfId="12" applyNumberFormat="1" applyFont="1" applyBorder="1" applyAlignment="1">
      <alignment vertical="top" wrapText="1"/>
    </xf>
    <xf numFmtId="0" fontId="16" fillId="0" borderId="0" xfId="0" applyFont="1" applyAlignment="1">
      <alignment vertical="top" wrapText="1"/>
    </xf>
    <xf numFmtId="0" fontId="19" fillId="0" borderId="0" xfId="7" applyFont="1"/>
    <xf numFmtId="0" fontId="19" fillId="0" borderId="0" xfId="8" applyFont="1" applyAlignment="1">
      <alignment vertical="center" wrapText="1"/>
    </xf>
    <xf numFmtId="3" fontId="19" fillId="0" borderId="0" xfId="8" applyNumberFormat="1" applyFont="1" applyAlignment="1" applyProtection="1">
      <alignment horizontal="right"/>
      <protection locked="0"/>
    </xf>
    <xf numFmtId="167" fontId="14" fillId="0" borderId="0" xfId="7" applyNumberFormat="1" applyFont="1" applyAlignment="1">
      <alignment horizontal="right"/>
    </xf>
    <xf numFmtId="0" fontId="20" fillId="0" borderId="0" xfId="0" applyFont="1"/>
    <xf numFmtId="0" fontId="22" fillId="0" borderId="0" xfId="0" applyFont="1"/>
    <xf numFmtId="0" fontId="18" fillId="0" borderId="0" xfId="0" applyFont="1" applyProtection="1">
      <protection locked="0"/>
    </xf>
    <xf numFmtId="0" fontId="19" fillId="0" borderId="0" xfId="0" applyFont="1" applyProtection="1">
      <protection locked="0"/>
    </xf>
    <xf numFmtId="0" fontId="13" fillId="0" borderId="0" xfId="0" applyFont="1"/>
    <xf numFmtId="0" fontId="14" fillId="0" borderId="0" xfId="0" applyFont="1" applyAlignment="1" applyProtection="1">
      <alignment horizontal="center" textRotation="90" wrapText="1"/>
      <protection locked="0"/>
    </xf>
    <xf numFmtId="0" fontId="14" fillId="0" borderId="0" xfId="0" applyFont="1" applyProtection="1">
      <protection locked="0"/>
    </xf>
    <xf numFmtId="0" fontId="15" fillId="0" borderId="0" xfId="8" applyFont="1" applyAlignment="1">
      <alignment vertical="top" wrapText="1"/>
    </xf>
    <xf numFmtId="0" fontId="15" fillId="0" borderId="0" xfId="8" applyFont="1" applyAlignment="1">
      <alignment vertical="top"/>
    </xf>
    <xf numFmtId="172" fontId="14" fillId="0" borderId="0" xfId="0" applyNumberFormat="1" applyFont="1"/>
    <xf numFmtId="3" fontId="19" fillId="0" borderId="0" xfId="0" applyNumberFormat="1" applyFont="1"/>
    <xf numFmtId="0" fontId="19" fillId="3" borderId="0" xfId="0" applyFont="1" applyFill="1"/>
    <xf numFmtId="170" fontId="14" fillId="3" borderId="0" xfId="0" applyNumberFormat="1" applyFont="1" applyFill="1"/>
    <xf numFmtId="172" fontId="14" fillId="3" borderId="0" xfId="0" applyNumberFormat="1" applyFont="1" applyFill="1"/>
    <xf numFmtId="170" fontId="19" fillId="3" borderId="0" xfId="0" applyNumberFormat="1" applyFont="1" applyFill="1"/>
    <xf numFmtId="0" fontId="19" fillId="0" borderId="0" xfId="0" applyFont="1" applyAlignment="1">
      <alignment vertical="center" wrapText="1"/>
    </xf>
    <xf numFmtId="170" fontId="19" fillId="0" borderId="0" xfId="0" applyNumberFormat="1" applyFont="1"/>
    <xf numFmtId="0" fontId="18" fillId="0" borderId="0" xfId="0" applyFont="1"/>
    <xf numFmtId="0" fontId="15" fillId="0" borderId="0" xfId="0" applyFont="1"/>
    <xf numFmtId="170" fontId="14" fillId="0" borderId="0" xfId="0" applyNumberFormat="1" applyFont="1"/>
    <xf numFmtId="3" fontId="15" fillId="0" borderId="0" xfId="0" applyNumberFormat="1" applyFont="1"/>
    <xf numFmtId="0" fontId="13" fillId="0" borderId="0" xfId="0" applyFont="1" applyAlignment="1">
      <alignment vertical="center" wrapText="1"/>
    </xf>
    <xf numFmtId="0" fontId="20" fillId="0" borderId="0" xfId="0" applyFont="1" applyAlignment="1">
      <alignment wrapText="1"/>
    </xf>
    <xf numFmtId="0" fontId="13" fillId="0" borderId="0" xfId="0" applyFont="1" applyAlignment="1">
      <alignment horizontal="left" wrapText="1"/>
    </xf>
    <xf numFmtId="3" fontId="14" fillId="0" borderId="0" xfId="0" applyNumberFormat="1" applyFont="1"/>
    <xf numFmtId="0" fontId="13" fillId="0" borderId="0" xfId="0" applyFont="1" applyAlignment="1">
      <alignment wrapText="1"/>
    </xf>
    <xf numFmtId="0" fontId="17" fillId="0" borderId="0" xfId="0" applyFont="1"/>
    <xf numFmtId="0" fontId="20" fillId="0" borderId="1" xfId="0" applyFont="1" applyBorder="1"/>
    <xf numFmtId="0" fontId="23" fillId="0" borderId="0" xfId="0" applyFont="1"/>
    <xf numFmtId="0" fontId="25" fillId="0" borderId="0" xfId="0" applyFont="1"/>
    <xf numFmtId="0" fontId="22" fillId="0" borderId="1" xfId="0" applyFont="1" applyBorder="1"/>
    <xf numFmtId="167" fontId="15" fillId="0" borderId="0" xfId="7" applyNumberFormat="1" applyFont="1" applyAlignment="1">
      <alignment vertical="top"/>
    </xf>
    <xf numFmtId="0" fontId="18" fillId="4" borderId="0" xfId="0" applyFont="1" applyFill="1"/>
    <xf numFmtId="0" fontId="19" fillId="4" borderId="0" xfId="0" applyFont="1" applyFill="1"/>
    <xf numFmtId="0" fontId="27" fillId="0" borderId="0" xfId="4" applyFont="1" applyFill="1" applyBorder="1" applyAlignment="1" applyProtection="1">
      <alignment horizontal="right"/>
    </xf>
    <xf numFmtId="0" fontId="28" fillId="0" borderId="0" xfId="0" applyFont="1"/>
    <xf numFmtId="0" fontId="29" fillId="0" borderId="0" xfId="0" applyFont="1"/>
    <xf numFmtId="0" fontId="19" fillId="0" borderId="0" xfId="0" applyFont="1" applyAlignment="1">
      <alignment horizontal="center"/>
    </xf>
    <xf numFmtId="167" fontId="14" fillId="0" borderId="0" xfId="0" applyNumberFormat="1" applyFont="1"/>
    <xf numFmtId="0" fontId="14" fillId="0" borderId="0" xfId="9" applyFont="1"/>
    <xf numFmtId="0" fontId="14" fillId="3" borderId="0" xfId="9" applyFont="1" applyFill="1"/>
    <xf numFmtId="0" fontId="31" fillId="0" borderId="0" xfId="0" applyFont="1"/>
    <xf numFmtId="0" fontId="32" fillId="0" borderId="0" xfId="0" applyFont="1"/>
    <xf numFmtId="0" fontId="33" fillId="0" borderId="0" xfId="0" applyFont="1"/>
    <xf numFmtId="0" fontId="34" fillId="0" borderId="0" xfId="0" applyFont="1"/>
    <xf numFmtId="0" fontId="35" fillId="0" borderId="0" xfId="0" applyFont="1" applyAlignment="1">
      <alignment horizontal="center"/>
    </xf>
    <xf numFmtId="0" fontId="17" fillId="0" borderId="1" xfId="0" applyFont="1" applyBorder="1"/>
    <xf numFmtId="0" fontId="17" fillId="0" borderId="0" xfId="0" applyFont="1" applyAlignment="1">
      <alignment vertical="top" wrapText="1"/>
    </xf>
    <xf numFmtId="0" fontId="21" fillId="0" borderId="0" xfId="4" applyFont="1" applyFill="1" applyBorder="1" applyAlignment="1" applyProtection="1">
      <alignment horizontal="left" vertical="top" wrapText="1"/>
    </xf>
    <xf numFmtId="169" fontId="28" fillId="0" borderId="0" xfId="0" applyNumberFormat="1" applyFont="1"/>
    <xf numFmtId="0" fontId="28" fillId="0" borderId="0" xfId="13" applyFont="1" applyAlignment="1">
      <alignment horizontal="left"/>
    </xf>
    <xf numFmtId="0" fontId="28" fillId="0" borderId="0" xfId="9" applyFont="1"/>
    <xf numFmtId="170" fontId="28" fillId="0" borderId="0" xfId="0" applyNumberFormat="1" applyFont="1"/>
    <xf numFmtId="171" fontId="28" fillId="0" borderId="0" xfId="0" applyNumberFormat="1" applyFont="1"/>
    <xf numFmtId="0" fontId="18" fillId="4" borderId="0" xfId="9" applyFont="1" applyFill="1"/>
    <xf numFmtId="166" fontId="19" fillId="3" borderId="0" xfId="0" applyNumberFormat="1" applyFont="1" applyFill="1"/>
    <xf numFmtId="0" fontId="36" fillId="0" borderId="0" xfId="4" applyFont="1" applyFill="1" applyBorder="1" applyAlignment="1" applyProtection="1"/>
    <xf numFmtId="0" fontId="19" fillId="0" borderId="0" xfId="0" applyFont="1" applyAlignment="1">
      <alignment horizontal="center" vertical="top" wrapText="1"/>
    </xf>
    <xf numFmtId="0" fontId="14" fillId="0" borderId="0" xfId="9" applyFont="1" applyAlignment="1">
      <alignment horizontal="left" indent="1"/>
    </xf>
    <xf numFmtId="171" fontId="14" fillId="0" borderId="0" xfId="0" applyNumberFormat="1" applyFont="1"/>
    <xf numFmtId="0" fontId="38" fillId="0" borderId="0" xfId="0" applyFont="1"/>
    <xf numFmtId="0" fontId="38" fillId="0" borderId="0" xfId="8" applyFont="1"/>
    <xf numFmtId="0" fontId="38" fillId="0" borderId="0" xfId="11" applyFont="1"/>
    <xf numFmtId="3" fontId="38" fillId="0" borderId="0" xfId="0" applyNumberFormat="1" applyFont="1"/>
    <xf numFmtId="0" fontId="12" fillId="0" borderId="0" xfId="0" applyFont="1"/>
    <xf numFmtId="0" fontId="28" fillId="0" borderId="0" xfId="8" applyFont="1"/>
    <xf numFmtId="0" fontId="36" fillId="0" borderId="0" xfId="4" applyFont="1" applyFill="1" applyBorder="1" applyAlignment="1" applyProtection="1">
      <alignment wrapText="1"/>
    </xf>
    <xf numFmtId="0" fontId="25" fillId="0" borderId="0" xfId="0" applyFont="1" applyAlignment="1">
      <alignment horizontal="left" vertical="top" wrapText="1"/>
    </xf>
    <xf numFmtId="0" fontId="18" fillId="4" borderId="0" xfId="8" applyFont="1" applyFill="1"/>
    <xf numFmtId="0" fontId="36" fillId="0" borderId="0" xfId="4" applyFont="1" applyFill="1" applyBorder="1" applyAlignment="1" applyProtection="1">
      <alignment horizontal="left" vertical="top" wrapText="1"/>
    </xf>
    <xf numFmtId="0" fontId="38" fillId="0" borderId="0" xfId="7" applyFont="1"/>
    <xf numFmtId="0" fontId="28" fillId="0" borderId="0" xfId="7" applyFont="1"/>
    <xf numFmtId="166" fontId="37" fillId="0" borderId="0" xfId="12" applyNumberFormat="1" applyFont="1" applyFill="1" applyBorder="1" applyAlignment="1">
      <alignment vertical="top" wrapText="1"/>
    </xf>
    <xf numFmtId="0" fontId="37" fillId="0" borderId="0" xfId="8" applyFont="1" applyAlignment="1">
      <alignment vertical="top" wrapText="1"/>
    </xf>
    <xf numFmtId="0" fontId="19" fillId="4" borderId="0" xfId="8" applyFont="1" applyFill="1"/>
    <xf numFmtId="167" fontId="19" fillId="0" borderId="0" xfId="8" applyNumberFormat="1" applyFont="1" applyProtection="1">
      <protection locked="0"/>
    </xf>
    <xf numFmtId="167" fontId="14" fillId="0" borderId="0" xfId="8" applyNumberFormat="1" applyFont="1" applyProtection="1">
      <protection locked="0"/>
    </xf>
    <xf numFmtId="166" fontId="39" fillId="0" borderId="0" xfId="12" applyNumberFormat="1" applyFont="1" applyFill="1" applyBorder="1" applyAlignment="1">
      <alignment vertical="top" wrapText="1"/>
    </xf>
    <xf numFmtId="166" fontId="39" fillId="0" borderId="0" xfId="12" applyNumberFormat="1" applyFont="1" applyBorder="1" applyAlignment="1">
      <alignment vertical="top" wrapText="1"/>
    </xf>
    <xf numFmtId="0" fontId="14" fillId="0" borderId="0" xfId="7" applyFont="1" applyAlignment="1">
      <alignment horizontal="right" vertical="center" wrapText="1"/>
    </xf>
    <xf numFmtId="0" fontId="38" fillId="0" borderId="0" xfId="7" applyFont="1" applyAlignment="1">
      <alignment horizontal="left" vertical="top" wrapText="1" indent="1"/>
    </xf>
    <xf numFmtId="167" fontId="38" fillId="0" borderId="0" xfId="5" applyNumberFormat="1" applyFont="1" applyFill="1" applyBorder="1" applyAlignment="1">
      <alignment horizontal="right" vertical="top" indent="1"/>
    </xf>
    <xf numFmtId="167" fontId="28" fillId="0" borderId="0" xfId="8" applyNumberFormat="1" applyFont="1" applyAlignment="1">
      <alignment horizontal="right" indent="1"/>
    </xf>
    <xf numFmtId="0" fontId="28" fillId="0" borderId="0" xfId="8" applyFont="1" applyAlignment="1">
      <alignment horizontal="left"/>
    </xf>
    <xf numFmtId="0" fontId="19" fillId="0" borderId="0" xfId="8" applyFont="1" applyAlignment="1">
      <alignment horizontal="left"/>
    </xf>
    <xf numFmtId="3" fontId="19" fillId="0" borderId="0" xfId="5" applyNumberFormat="1" applyFont="1" applyFill="1" applyBorder="1" applyAlignment="1">
      <alignment horizontal="right" indent="1"/>
    </xf>
    <xf numFmtId="166" fontId="38" fillId="0" borderId="0" xfId="12" applyNumberFormat="1" applyFont="1" applyBorder="1" applyAlignment="1">
      <alignment vertical="top"/>
    </xf>
    <xf numFmtId="0" fontId="28" fillId="0" borderId="0" xfId="7" applyFont="1" applyAlignment="1">
      <alignment horizontal="center" vertical="center"/>
    </xf>
    <xf numFmtId="167" fontId="38" fillId="0" borderId="0" xfId="7" applyNumberFormat="1" applyFont="1" applyAlignment="1">
      <alignment vertical="top"/>
    </xf>
    <xf numFmtId="167" fontId="38" fillId="0" borderId="0" xfId="7" applyNumberFormat="1" applyFont="1"/>
    <xf numFmtId="3" fontId="38" fillId="0" borderId="0" xfId="7" applyNumberFormat="1" applyFont="1"/>
    <xf numFmtId="0" fontId="28" fillId="0" borderId="0" xfId="10" applyFont="1"/>
    <xf numFmtId="0" fontId="18" fillId="4" borderId="0" xfId="0" applyFont="1" applyFill="1" applyProtection="1">
      <protection locked="0"/>
    </xf>
    <xf numFmtId="0" fontId="19" fillId="4" borderId="0" xfId="0" applyFont="1" applyFill="1" applyProtection="1">
      <protection locked="0"/>
    </xf>
    <xf numFmtId="0" fontId="19" fillId="0" borderId="0" xfId="10" applyFont="1"/>
    <xf numFmtId="3" fontId="14" fillId="0" borderId="0" xfId="5" applyNumberFormat="1" applyFont="1" applyFill="1" applyBorder="1" applyAlignment="1">
      <alignment horizontal="right" indent="1"/>
    </xf>
    <xf numFmtId="3" fontId="15" fillId="0" borderId="0" xfId="5" applyNumberFormat="1" applyFont="1" applyFill="1" applyBorder="1" applyAlignment="1">
      <alignment horizontal="right" indent="1"/>
    </xf>
    <xf numFmtId="0" fontId="15" fillId="0" borderId="0" xfId="10" applyFont="1"/>
    <xf numFmtId="167" fontId="39" fillId="0" borderId="0" xfId="5" applyNumberFormat="1" applyFont="1" applyFill="1" applyBorder="1" applyAlignment="1">
      <alignment vertical="top"/>
    </xf>
    <xf numFmtId="166" fontId="40" fillId="0" borderId="0" xfId="12" applyNumberFormat="1" applyFont="1" applyBorder="1" applyAlignment="1">
      <alignment vertical="top"/>
    </xf>
    <xf numFmtId="0" fontId="40" fillId="0" borderId="0" xfId="8" applyFont="1"/>
    <xf numFmtId="0" fontId="14" fillId="0" borderId="0" xfId="7" applyFont="1" applyAlignment="1">
      <alignment vertical="center" wrapText="1"/>
    </xf>
    <xf numFmtId="0" fontId="18" fillId="4" borderId="0" xfId="10" applyFont="1" applyFill="1"/>
    <xf numFmtId="167" fontId="19" fillId="0" borderId="0" xfId="8" applyNumberFormat="1" applyFont="1"/>
    <xf numFmtId="0" fontId="41" fillId="0" borderId="0" xfId="8" applyFont="1"/>
    <xf numFmtId="3" fontId="19" fillId="0" borderId="0" xfId="5" applyNumberFormat="1" applyFont="1" applyBorder="1" applyAlignment="1"/>
    <xf numFmtId="3" fontId="14" fillId="0" borderId="0" xfId="5" applyNumberFormat="1" applyFont="1" applyBorder="1" applyAlignment="1"/>
    <xf numFmtId="3" fontId="15" fillId="0" borderId="0" xfId="5" applyNumberFormat="1" applyFont="1" applyBorder="1" applyAlignment="1"/>
    <xf numFmtId="0" fontId="19" fillId="0" borderId="2" xfId="9" applyFont="1" applyBorder="1"/>
    <xf numFmtId="170" fontId="19" fillId="0" borderId="3" xfId="0" applyNumberFormat="1" applyFont="1" applyBorder="1"/>
    <xf numFmtId="0" fontId="14" fillId="0" borderId="4" xfId="9" applyFont="1" applyBorder="1"/>
    <xf numFmtId="170" fontId="14" fillId="0" borderId="5" xfId="0" applyNumberFormat="1" applyFont="1" applyBorder="1"/>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170" fontId="19" fillId="0" borderId="7" xfId="0" applyNumberFormat="1" applyFont="1" applyBorder="1"/>
    <xf numFmtId="170" fontId="14" fillId="0" borderId="6" xfId="0" applyNumberFormat="1" applyFont="1" applyBorder="1"/>
    <xf numFmtId="172" fontId="19" fillId="0" borderId="7" xfId="0" applyNumberFormat="1" applyFont="1" applyBorder="1"/>
    <xf numFmtId="172" fontId="14" fillId="0" borderId="6" xfId="0" applyNumberFormat="1" applyFont="1" applyBorder="1"/>
    <xf numFmtId="0" fontId="15" fillId="0" borderId="2" xfId="0" applyFont="1" applyBorder="1"/>
    <xf numFmtId="0" fontId="14" fillId="0" borderId="7" xfId="0" applyFont="1" applyBorder="1" applyAlignment="1">
      <alignment horizontal="center" vertical="center"/>
    </xf>
    <xf numFmtId="0" fontId="14" fillId="0" borderId="3" xfId="0" applyFont="1" applyBorder="1" applyAlignment="1">
      <alignment horizontal="center" vertical="center"/>
    </xf>
    <xf numFmtId="2" fontId="19" fillId="0" borderId="2" xfId="13" applyNumberFormat="1" applyFont="1" applyBorder="1" applyAlignment="1">
      <alignment horizontal="left" indent="1"/>
    </xf>
    <xf numFmtId="0" fontId="19" fillId="0" borderId="2" xfId="0" applyFont="1" applyBorder="1" applyAlignment="1">
      <alignment horizontal="left" indent="1"/>
    </xf>
    <xf numFmtId="0" fontId="14" fillId="0" borderId="4" xfId="0" applyFont="1" applyBorder="1" applyAlignment="1">
      <alignment horizontal="left" indent="1"/>
    </xf>
    <xf numFmtId="0" fontId="14" fillId="0" borderId="8" xfId="0" applyFont="1" applyBorder="1" applyAlignment="1">
      <alignment horizontal="left" indent="1"/>
    </xf>
    <xf numFmtId="0" fontId="14" fillId="0" borderId="10" xfId="0" applyFont="1" applyBorder="1" applyAlignment="1">
      <alignment horizontal="center" vertical="center"/>
    </xf>
    <xf numFmtId="170" fontId="14" fillId="0" borderId="9" xfId="0" applyNumberFormat="1" applyFont="1" applyBorder="1"/>
    <xf numFmtId="170" fontId="14" fillId="0" borderId="11" xfId="0" applyNumberFormat="1" applyFont="1" applyBorder="1"/>
    <xf numFmtId="0" fontId="14" fillId="0" borderId="5" xfId="0" applyFont="1" applyBorder="1" applyAlignment="1">
      <alignment horizontal="center" vertical="center"/>
    </xf>
    <xf numFmtId="0" fontId="14" fillId="0" borderId="4" xfId="0" applyFont="1" applyBorder="1" applyAlignment="1">
      <alignment horizontal="center" vertical="center"/>
    </xf>
    <xf numFmtId="170" fontId="14" fillId="0" borderId="7" xfId="0" applyNumberFormat="1" applyFont="1" applyBorder="1" applyAlignment="1">
      <alignment horizontal="center" vertical="center"/>
    </xf>
    <xf numFmtId="172" fontId="19" fillId="0" borderId="3" xfId="0" applyNumberFormat="1" applyFont="1" applyBorder="1"/>
    <xf numFmtId="172" fontId="14" fillId="0" borderId="5" xfId="0" applyNumberFormat="1" applyFont="1" applyBorder="1"/>
    <xf numFmtId="0" fontId="14" fillId="0" borderId="9" xfId="0" applyFont="1" applyBorder="1" applyAlignment="1">
      <alignment horizontal="center" vertical="center" wrapText="1"/>
    </xf>
    <xf numFmtId="0" fontId="19" fillId="0" borderId="0" xfId="0" applyFont="1" applyAlignment="1">
      <alignment horizontal="center" vertical="center" textRotation="90" wrapText="1"/>
    </xf>
    <xf numFmtId="0" fontId="14" fillId="0" borderId="6" xfId="0" applyFont="1" applyBorder="1" applyAlignment="1">
      <alignment horizontal="center" vertical="center"/>
    </xf>
    <xf numFmtId="172" fontId="14" fillId="0" borderId="7" xfId="0" applyNumberFormat="1" applyFont="1" applyBorder="1" applyAlignment="1">
      <alignment horizontal="center" vertical="center"/>
    </xf>
    <xf numFmtId="0" fontId="19" fillId="3" borderId="2" xfId="9" applyFont="1" applyFill="1" applyBorder="1"/>
    <xf numFmtId="170" fontId="19" fillId="3" borderId="7" xfId="0" applyNumberFormat="1" applyFont="1" applyFill="1" applyBorder="1"/>
    <xf numFmtId="0" fontId="14" fillId="3" borderId="6" xfId="0" applyFont="1" applyFill="1" applyBorder="1" applyAlignment="1">
      <alignment horizontal="center"/>
    </xf>
    <xf numFmtId="0" fontId="14" fillId="3" borderId="4" xfId="9" applyFont="1" applyFill="1" applyBorder="1"/>
    <xf numFmtId="170" fontId="14" fillId="3" borderId="6" xfId="0" applyNumberFormat="1" applyFont="1" applyFill="1" applyBorder="1"/>
    <xf numFmtId="0" fontId="14" fillId="0" borderId="8" xfId="0" applyFont="1" applyBorder="1" applyAlignment="1">
      <alignment horizontal="center" vertical="center" textRotation="90" wrapText="1"/>
    </xf>
    <xf numFmtId="170" fontId="19" fillId="0" borderId="2" xfId="9" applyNumberFormat="1" applyFont="1" applyBorder="1"/>
    <xf numFmtId="170" fontId="14" fillId="0" borderId="4" xfId="9" applyNumberFormat="1" applyFont="1" applyBorder="1"/>
    <xf numFmtId="170" fontId="14" fillId="0" borderId="9" xfId="0" applyNumberFormat="1" applyFont="1" applyBorder="1" applyAlignment="1">
      <alignment horizontal="center"/>
    </xf>
    <xf numFmtId="170" fontId="14" fillId="0" borderId="11" xfId="0" applyNumberFormat="1" applyFont="1" applyBorder="1" applyAlignment="1">
      <alignment horizontal="center"/>
    </xf>
    <xf numFmtId="172" fontId="19" fillId="0" borderId="7" xfId="0" applyNumberFormat="1" applyFont="1" applyBorder="1" applyAlignment="1">
      <alignment horizontal="right"/>
    </xf>
    <xf numFmtId="172" fontId="14" fillId="0" borderId="6" xfId="0" applyNumberFormat="1" applyFont="1" applyBorder="1" applyAlignment="1">
      <alignment horizontal="right"/>
    </xf>
    <xf numFmtId="0" fontId="14" fillId="0" borderId="4" xfId="7" applyFont="1" applyBorder="1"/>
    <xf numFmtId="3" fontId="14" fillId="0" borderId="6" xfId="7" applyNumberFormat="1" applyFont="1" applyBorder="1"/>
    <xf numFmtId="3" fontId="14" fillId="0" borderId="5" xfId="7" applyNumberFormat="1" applyFont="1" applyBorder="1"/>
    <xf numFmtId="0" fontId="39" fillId="0" borderId="4" xfId="7" applyFont="1" applyBorder="1"/>
    <xf numFmtId="170" fontId="19" fillId="0" borderId="7" xfId="7" applyNumberFormat="1" applyFont="1" applyBorder="1"/>
    <xf numFmtId="170" fontId="19" fillId="0" borderId="3" xfId="7" applyNumberFormat="1" applyFont="1" applyBorder="1"/>
    <xf numFmtId="170" fontId="14" fillId="0" borderId="6" xfId="7" applyNumberFormat="1" applyFont="1" applyBorder="1"/>
    <xf numFmtId="170" fontId="14" fillId="0" borderId="5" xfId="7" applyNumberFormat="1" applyFont="1" applyBorder="1"/>
    <xf numFmtId="172" fontId="39" fillId="0" borderId="6" xfId="12" applyNumberFormat="1" applyFont="1" applyFill="1" applyBorder="1" applyAlignment="1">
      <alignment wrapText="1"/>
    </xf>
    <xf numFmtId="172" fontId="39" fillId="0" borderId="6" xfId="12" applyNumberFormat="1" applyFont="1" applyBorder="1" applyAlignment="1">
      <alignment wrapText="1"/>
    </xf>
    <xf numFmtId="172" fontId="39" fillId="0" borderId="5" xfId="12" applyNumberFormat="1" applyFont="1" applyBorder="1" applyAlignment="1">
      <alignment wrapText="1"/>
    </xf>
    <xf numFmtId="3" fontId="19" fillId="0" borderId="7" xfId="8" applyNumberFormat="1" applyFont="1" applyBorder="1" applyProtection="1">
      <protection locked="0"/>
    </xf>
    <xf numFmtId="0" fontId="39" fillId="0" borderId="8" xfId="7" applyFont="1" applyBorder="1"/>
    <xf numFmtId="166" fontId="39" fillId="0" borderId="9" xfId="12" applyNumberFormat="1" applyFont="1" applyBorder="1" applyAlignment="1">
      <alignment wrapText="1"/>
    </xf>
    <xf numFmtId="166" fontId="39" fillId="0" borderId="9" xfId="12" applyNumberFormat="1" applyFont="1" applyFill="1" applyBorder="1" applyAlignment="1">
      <alignment wrapText="1"/>
    </xf>
    <xf numFmtId="0" fontId="14" fillId="0" borderId="6" xfId="7" applyFont="1" applyBorder="1" applyAlignment="1">
      <alignment horizontal="center" vertical="center" wrapText="1"/>
    </xf>
    <xf numFmtId="0" fontId="14" fillId="0" borderId="5" xfId="8" applyFont="1" applyBorder="1" applyAlignment="1">
      <alignment horizontal="center" vertical="center"/>
    </xf>
    <xf numFmtId="0" fontId="14" fillId="0" borderId="4" xfId="10" applyFont="1" applyBorder="1"/>
    <xf numFmtId="0" fontId="14" fillId="0" borderId="4" xfId="0" applyFont="1" applyBorder="1"/>
    <xf numFmtId="0" fontId="14" fillId="0" borderId="9" xfId="10" applyFont="1" applyBorder="1" applyAlignment="1">
      <alignment horizontal="center"/>
    </xf>
    <xf numFmtId="0" fontId="14" fillId="0" borderId="4" xfId="13" applyFont="1" applyBorder="1"/>
    <xf numFmtId="0" fontId="39" fillId="0" borderId="4" xfId="7" applyFont="1" applyBorder="1" applyAlignment="1">
      <alignment wrapText="1"/>
    </xf>
    <xf numFmtId="170" fontId="19" fillId="0" borderId="7" xfId="7" applyNumberFormat="1" applyFont="1" applyBorder="1" applyAlignment="1">
      <alignment horizontal="right"/>
    </xf>
    <xf numFmtId="170" fontId="19" fillId="0" borderId="3" xfId="5" applyNumberFormat="1" applyFont="1" applyFill="1" applyBorder="1" applyAlignment="1"/>
    <xf numFmtId="170" fontId="14" fillId="0" borderId="6" xfId="7" applyNumberFormat="1" applyFont="1" applyBorder="1" applyAlignment="1">
      <alignment horizontal="right"/>
    </xf>
    <xf numFmtId="172" fontId="19" fillId="0" borderId="7" xfId="7" applyNumberFormat="1" applyFont="1" applyBorder="1" applyAlignment="1">
      <alignment horizontal="right"/>
    </xf>
    <xf numFmtId="0" fontId="14" fillId="0" borderId="11" xfId="10" applyFont="1" applyBorder="1" applyAlignment="1">
      <alignment horizontal="center"/>
    </xf>
    <xf numFmtId="172" fontId="19" fillId="0" borderId="3" xfId="7" applyNumberFormat="1" applyFont="1" applyBorder="1" applyAlignment="1">
      <alignment horizontal="right"/>
    </xf>
    <xf numFmtId="0" fontId="40" fillId="0" borderId="4" xfId="7" applyFont="1" applyBorder="1"/>
    <xf numFmtId="170" fontId="19" fillId="0" borderId="3" xfId="7" applyNumberFormat="1" applyFont="1" applyBorder="1" applyAlignment="1">
      <alignment horizontal="right"/>
    </xf>
    <xf numFmtId="170" fontId="14" fillId="0" borderId="5" xfId="7" applyNumberFormat="1" applyFont="1" applyBorder="1" applyAlignment="1">
      <alignment horizontal="right"/>
    </xf>
    <xf numFmtId="172" fontId="40" fillId="0" borderId="6" xfId="12" applyNumberFormat="1" applyFont="1" applyFill="1" applyBorder="1" applyAlignment="1"/>
    <xf numFmtId="172" fontId="40" fillId="0" borderId="6" xfId="12" applyNumberFormat="1" applyFont="1" applyBorder="1" applyAlignment="1"/>
    <xf numFmtId="172" fontId="40" fillId="0" borderId="5" xfId="12" applyNumberFormat="1" applyFont="1" applyBorder="1" applyAlignment="1"/>
    <xf numFmtId="0" fontId="14" fillId="0" borderId="4" xfId="8" applyFont="1" applyBorder="1"/>
    <xf numFmtId="0" fontId="14" fillId="0" borderId="8" xfId="8" quotePrefix="1" applyFont="1" applyBorder="1" applyAlignment="1">
      <alignment horizontal="center" vertical="center"/>
    </xf>
    <xf numFmtId="170" fontId="14" fillId="0" borderId="5" xfId="8" applyNumberFormat="1" applyFont="1" applyBorder="1"/>
    <xf numFmtId="172" fontId="40" fillId="0" borderId="6" xfId="8" applyNumberFormat="1" applyFont="1" applyBorder="1"/>
    <xf numFmtId="172" fontId="39" fillId="0" borderId="6" xfId="12" applyNumberFormat="1" applyFont="1" applyBorder="1" applyAlignment="1"/>
    <xf numFmtId="172" fontId="39" fillId="0" borderId="5" xfId="12" applyNumberFormat="1" applyFont="1" applyBorder="1" applyAlignment="1"/>
    <xf numFmtId="0" fontId="14" fillId="0" borderId="0" xfId="8" applyFont="1" applyAlignment="1">
      <alignment horizontal="centerContinuous"/>
    </xf>
    <xf numFmtId="0" fontId="14" fillId="0" borderId="9" xfId="8" applyFont="1" applyBorder="1" applyAlignment="1">
      <alignment horizontal="center" vertical="center"/>
    </xf>
    <xf numFmtId="166" fontId="39" fillId="0" borderId="4" xfId="12" applyNumberFormat="1" applyFont="1" applyBorder="1" applyAlignment="1"/>
    <xf numFmtId="170" fontId="14" fillId="0" borderId="5" xfId="5" applyNumberFormat="1" applyFont="1" applyBorder="1" applyAlignment="1"/>
    <xf numFmtId="172" fontId="39" fillId="0" borderId="6" xfId="5" applyNumberFormat="1" applyFont="1" applyFill="1" applyBorder="1" applyAlignment="1"/>
    <xf numFmtId="0" fontId="14" fillId="0" borderId="9" xfId="8" applyFont="1" applyBorder="1" applyAlignment="1">
      <alignment horizontal="center" vertical="center" wrapText="1"/>
    </xf>
    <xf numFmtId="172" fontId="19" fillId="0" borderId="7" xfId="5" applyNumberFormat="1" applyFont="1" applyBorder="1" applyAlignment="1"/>
    <xf numFmtId="172" fontId="19" fillId="0" borderId="3" xfId="5" applyNumberFormat="1" applyFont="1" applyBorder="1" applyAlignment="1"/>
    <xf numFmtId="172" fontId="14" fillId="0" borderId="6" xfId="5" applyNumberFormat="1" applyFont="1" applyBorder="1" applyAlignment="1"/>
    <xf numFmtId="172" fontId="14" fillId="0" borderId="5" xfId="5" applyNumberFormat="1" applyFont="1" applyBorder="1" applyAlignment="1"/>
    <xf numFmtId="0" fontId="25" fillId="0" borderId="1" xfId="0" applyFont="1" applyBorder="1"/>
    <xf numFmtId="0" fontId="25" fillId="0" borderId="13" xfId="0" applyFont="1" applyBorder="1" applyAlignment="1">
      <alignment wrapText="1"/>
    </xf>
    <xf numFmtId="0" fontId="25" fillId="0" borderId="0" xfId="0" applyFont="1" applyAlignment="1">
      <alignment vertical="top" wrapText="1"/>
    </xf>
    <xf numFmtId="167" fontId="28" fillId="0" borderId="0" xfId="13" applyNumberFormat="1" applyFont="1" applyAlignment="1">
      <alignment horizontal="right"/>
    </xf>
    <xf numFmtId="0" fontId="12" fillId="0" borderId="0" xfId="0" applyFont="1" applyAlignment="1">
      <alignment horizontal="right"/>
    </xf>
    <xf numFmtId="0" fontId="28" fillId="0" borderId="0" xfId="0" applyFont="1" applyAlignment="1">
      <alignment horizontal="right"/>
    </xf>
    <xf numFmtId="172" fontId="19" fillId="0" borderId="0" xfId="7" applyNumberFormat="1" applyFont="1"/>
    <xf numFmtId="172" fontId="39" fillId="0" borderId="0" xfId="12" applyNumberFormat="1" applyFont="1" applyBorder="1" applyAlignment="1"/>
    <xf numFmtId="168" fontId="19" fillId="0" borderId="0" xfId="12" applyNumberFormat="1" applyFont="1" applyBorder="1" applyAlignment="1"/>
    <xf numFmtId="170" fontId="14" fillId="0" borderId="0" xfId="7" applyNumberFormat="1" applyFont="1"/>
    <xf numFmtId="171" fontId="14" fillId="0" borderId="0" xfId="0" applyNumberFormat="1" applyFont="1" applyAlignment="1">
      <alignment vertical="top"/>
    </xf>
    <xf numFmtId="166" fontId="19" fillId="0" borderId="0" xfId="0" applyNumberFormat="1" applyFont="1" applyAlignment="1">
      <alignment vertical="top"/>
    </xf>
    <xf numFmtId="170" fontId="14" fillId="0" borderId="7" xfId="0" applyNumberFormat="1" applyFont="1" applyBorder="1"/>
    <xf numFmtId="0" fontId="39" fillId="0" borderId="4" xfId="7" applyFont="1" applyBorder="1" applyAlignment="1">
      <alignment vertical="top" wrapText="1"/>
    </xf>
    <xf numFmtId="0" fontId="13" fillId="0" borderId="14" xfId="0" applyFont="1" applyBorder="1"/>
    <xf numFmtId="0" fontId="19" fillId="0" borderId="15" xfId="0" applyFont="1" applyBorder="1" applyProtection="1">
      <protection locked="0"/>
    </xf>
    <xf numFmtId="0" fontId="38" fillId="0" borderId="0" xfId="7" applyFont="1" applyAlignment="1">
      <alignment vertical="top"/>
    </xf>
    <xf numFmtId="173" fontId="42" fillId="0" borderId="0" xfId="0" applyNumberFormat="1" applyFont="1"/>
    <xf numFmtId="3" fontId="43" fillId="0" borderId="0" xfId="0" applyNumberFormat="1" applyFont="1" applyAlignment="1">
      <alignment horizontal="right"/>
    </xf>
    <xf numFmtId="172" fontId="19" fillId="0" borderId="16" xfId="0" applyNumberFormat="1" applyFont="1" applyBorder="1"/>
    <xf numFmtId="0" fontId="15" fillId="0" borderId="2" xfId="0" applyFont="1" applyBorder="1" applyAlignment="1">
      <alignment horizontal="left" indent="2"/>
    </xf>
    <xf numFmtId="170" fontId="15" fillId="0" borderId="7" xfId="0" applyNumberFormat="1" applyFont="1" applyBorder="1"/>
    <xf numFmtId="170" fontId="15" fillId="0" borderId="3" xfId="0" applyNumberFormat="1" applyFont="1" applyBorder="1"/>
    <xf numFmtId="0" fontId="14" fillId="0" borderId="0" xfId="7" applyFont="1" applyAlignment="1">
      <alignment horizontal="center" vertical="center" wrapText="1"/>
    </xf>
    <xf numFmtId="3" fontId="14" fillId="0" borderId="9" xfId="7" applyNumberFormat="1" applyFont="1" applyBorder="1"/>
    <xf numFmtId="172" fontId="39" fillId="0" borderId="5" xfId="7" applyNumberFormat="1" applyFont="1" applyBorder="1"/>
    <xf numFmtId="172" fontId="14" fillId="0" borderId="16" xfId="0" applyNumberFormat="1" applyFont="1" applyBorder="1" applyAlignment="1">
      <alignment horizontal="center" vertical="center"/>
    </xf>
    <xf numFmtId="170" fontId="19" fillId="0" borderId="16" xfId="0" applyNumberFormat="1" applyFont="1" applyBorder="1"/>
    <xf numFmtId="3" fontId="19" fillId="0" borderId="7" xfId="0" applyNumberFormat="1" applyFont="1" applyBorder="1"/>
    <xf numFmtId="0" fontId="14" fillId="0" borderId="5" xfId="7" applyFont="1" applyBorder="1" applyAlignment="1">
      <alignment horizontal="center" vertical="center" wrapText="1"/>
    </xf>
    <xf numFmtId="170" fontId="44" fillId="0" borderId="0" xfId="0" applyNumberFormat="1" applyFont="1"/>
    <xf numFmtId="172" fontId="19" fillId="0" borderId="0" xfId="5" applyNumberFormat="1" applyFont="1" applyFill="1" applyBorder="1" applyAlignment="1"/>
    <xf numFmtId="172" fontId="14" fillId="0" borderId="0" xfId="8" applyNumberFormat="1" applyFont="1"/>
    <xf numFmtId="172" fontId="14" fillId="0" borderId="0" xfId="5" applyNumberFormat="1" applyFont="1" applyFill="1" applyBorder="1" applyAlignment="1"/>
    <xf numFmtId="172" fontId="41" fillId="0" borderId="5" xfId="8" applyNumberFormat="1" applyFont="1" applyBorder="1"/>
    <xf numFmtId="167" fontId="19" fillId="0" borderId="3" xfId="0" applyNumberFormat="1" applyFont="1" applyBorder="1"/>
    <xf numFmtId="167" fontId="14" fillId="0" borderId="5" xfId="7" applyNumberFormat="1" applyFont="1" applyBorder="1"/>
    <xf numFmtId="174" fontId="28" fillId="0" borderId="0" xfId="0" applyNumberFormat="1" applyFont="1"/>
    <xf numFmtId="166" fontId="19" fillId="0" borderId="0" xfId="0" applyNumberFormat="1" applyFont="1"/>
    <xf numFmtId="0" fontId="35" fillId="0" borderId="1" xfId="0" applyFont="1" applyBorder="1"/>
    <xf numFmtId="0" fontId="35" fillId="0" borderId="0" xfId="0" applyFont="1" applyAlignment="1">
      <alignment horizontal="right"/>
    </xf>
    <xf numFmtId="0" fontId="35" fillId="0" borderId="0" xfId="0" applyFont="1" applyAlignment="1">
      <alignment horizontal="center" vertical="top" wrapText="1"/>
    </xf>
    <xf numFmtId="0" fontId="13" fillId="0" borderId="1" xfId="0" applyFont="1" applyBorder="1"/>
    <xf numFmtId="172" fontId="14" fillId="0" borderId="16" xfId="0" applyNumberFormat="1" applyFont="1" applyBorder="1"/>
    <xf numFmtId="170" fontId="45" fillId="0" borderId="11" xfId="12" applyNumberFormat="1" applyFont="1" applyFill="1" applyBorder="1" applyAlignment="1">
      <alignment wrapText="1"/>
    </xf>
    <xf numFmtId="170" fontId="19" fillId="0" borderId="16" xfId="7" applyNumberFormat="1" applyFont="1" applyBorder="1" applyAlignment="1">
      <alignment horizontal="right"/>
    </xf>
    <xf numFmtId="0" fontId="25" fillId="0" borderId="0" xfId="0" applyFont="1" applyAlignment="1">
      <alignment horizontal="center"/>
    </xf>
    <xf numFmtId="170" fontId="19" fillId="0" borderId="0" xfId="0" applyNumberFormat="1" applyFont="1" applyProtection="1">
      <protection locked="0"/>
    </xf>
    <xf numFmtId="167" fontId="19" fillId="0" borderId="16" xfId="0" applyNumberFormat="1" applyFont="1" applyBorder="1"/>
    <xf numFmtId="0" fontId="14" fillId="0" borderId="11" xfId="0" applyFont="1" applyBorder="1" applyAlignment="1">
      <alignment horizontal="center" vertical="center" wrapText="1"/>
    </xf>
    <xf numFmtId="0" fontId="14" fillId="0" borderId="9" xfId="0" applyFont="1" applyBorder="1" applyAlignment="1">
      <alignment horizontal="center" vertical="center" textRotation="90" wrapText="1"/>
    </xf>
    <xf numFmtId="0" fontId="19" fillId="0" borderId="2" xfId="0" applyFont="1" applyBorder="1" applyAlignment="1">
      <alignment horizontal="center" vertical="center"/>
    </xf>
    <xf numFmtId="0" fontId="14" fillId="0" borderId="20" xfId="0" applyFont="1" applyBorder="1" applyAlignment="1">
      <alignment horizontal="center" vertical="center"/>
    </xf>
    <xf numFmtId="170" fontId="14" fillId="0" borderId="3" xfId="0" applyNumberFormat="1" applyFont="1" applyBorder="1" applyAlignment="1">
      <alignment horizontal="center" vertical="center"/>
    </xf>
    <xf numFmtId="172" fontId="14" fillId="0" borderId="9" xfId="0" applyNumberFormat="1" applyFont="1" applyBorder="1"/>
    <xf numFmtId="172" fontId="14" fillId="0" borderId="11" xfId="0" applyNumberFormat="1" applyFont="1" applyBorder="1"/>
    <xf numFmtId="0" fontId="14" fillId="0" borderId="17" xfId="0" applyFont="1" applyBorder="1" applyAlignment="1">
      <alignment horizontal="left" indent="1"/>
    </xf>
    <xf numFmtId="170" fontId="14" fillId="0" borderId="18" xfId="0" applyNumberFormat="1" applyFont="1" applyBorder="1"/>
    <xf numFmtId="172" fontId="14" fillId="0" borderId="18" xfId="0" applyNumberFormat="1" applyFont="1" applyBorder="1"/>
    <xf numFmtId="172" fontId="14" fillId="0" borderId="6" xfId="8" applyNumberFormat="1" applyFont="1" applyBorder="1"/>
    <xf numFmtId="172" fontId="14" fillId="0" borderId="5" xfId="8" applyNumberFormat="1" applyFont="1" applyBorder="1"/>
    <xf numFmtId="0" fontId="0" fillId="0" borderId="7" xfId="0" applyBorder="1"/>
    <xf numFmtId="170" fontId="19" fillId="0" borderId="2" xfId="0" applyNumberFormat="1" applyFont="1" applyBorder="1"/>
    <xf numFmtId="172" fontId="19" fillId="0" borderId="2" xfId="0" applyNumberFormat="1" applyFont="1" applyBorder="1"/>
    <xf numFmtId="172" fontId="14" fillId="0" borderId="2" xfId="0" applyNumberFormat="1" applyFont="1" applyBorder="1" applyAlignment="1">
      <alignment horizontal="center" vertical="center"/>
    </xf>
    <xf numFmtId="172" fontId="39" fillId="0" borderId="6" xfId="7" applyNumberFormat="1" applyFont="1" applyBorder="1" applyAlignment="1">
      <alignment vertical="center"/>
    </xf>
    <xf numFmtId="172" fontId="39" fillId="0" borderId="5" xfId="7" applyNumberFormat="1" applyFont="1" applyBorder="1" applyAlignment="1">
      <alignment vertical="center"/>
    </xf>
    <xf numFmtId="167" fontId="19" fillId="0" borderId="17" xfId="0" applyNumberFormat="1" applyFont="1" applyBorder="1" applyAlignment="1">
      <alignment horizontal="right" indent="1"/>
    </xf>
    <xf numFmtId="167" fontId="19" fillId="0" borderId="2" xfId="0" applyNumberFormat="1" applyFont="1" applyBorder="1" applyAlignment="1">
      <alignment horizontal="right" indent="1"/>
    </xf>
    <xf numFmtId="172" fontId="40" fillId="0" borderId="4" xfId="12" applyNumberFormat="1" applyFont="1" applyFill="1" applyBorder="1" applyAlignment="1"/>
    <xf numFmtId="172" fontId="40" fillId="0" borderId="5" xfId="12" applyNumberFormat="1" applyFont="1" applyFill="1" applyBorder="1" applyAlignment="1"/>
    <xf numFmtId="166" fontId="14" fillId="0" borderId="0" xfId="8" applyNumberFormat="1" applyFont="1"/>
    <xf numFmtId="166" fontId="39" fillId="0" borderId="0" xfId="12" applyNumberFormat="1" applyFont="1" applyFill="1" applyBorder="1" applyAlignment="1">
      <alignment wrapText="1"/>
    </xf>
    <xf numFmtId="172" fontId="19" fillId="0" borderId="16" xfId="7" applyNumberFormat="1" applyFont="1" applyBorder="1" applyAlignment="1">
      <alignment horizontal="right"/>
    </xf>
    <xf numFmtId="172" fontId="14" fillId="0" borderId="5" xfId="7" applyNumberFormat="1" applyFont="1" applyBorder="1" applyAlignment="1">
      <alignment horizontal="right"/>
    </xf>
    <xf numFmtId="172" fontId="14" fillId="0" borderId="6" xfId="7" applyNumberFormat="1" applyFont="1" applyBorder="1" applyAlignment="1">
      <alignment horizontal="right"/>
    </xf>
    <xf numFmtId="170" fontId="19" fillId="0" borderId="7" xfId="5" applyNumberFormat="1" applyFont="1" applyFill="1" applyBorder="1" applyAlignment="1"/>
    <xf numFmtId="170" fontId="14" fillId="0" borderId="6" xfId="8" applyNumberFormat="1" applyFont="1" applyBorder="1"/>
    <xf numFmtId="170" fontId="14" fillId="0" borderId="3" xfId="0" applyNumberFormat="1" applyFont="1" applyBorder="1"/>
    <xf numFmtId="166" fontId="19" fillId="0" borderId="0" xfId="0" applyNumberFormat="1" applyFont="1" applyProtection="1">
      <protection locked="0"/>
    </xf>
    <xf numFmtId="0" fontId="14" fillId="0" borderId="21" xfId="0" applyFont="1" applyBorder="1" applyAlignment="1">
      <alignment horizontal="center" vertical="center"/>
    </xf>
    <xf numFmtId="0" fontId="14" fillId="0" borderId="0" xfId="0" applyFont="1" applyAlignment="1">
      <alignment horizontal="center"/>
    </xf>
    <xf numFmtId="0" fontId="14" fillId="0" borderId="0" xfId="0" applyFont="1" applyAlignment="1">
      <alignment horizontal="right" vertical="center" textRotation="90" wrapText="1"/>
    </xf>
    <xf numFmtId="0" fontId="6" fillId="0" borderId="0" xfId="8"/>
    <xf numFmtId="3" fontId="38" fillId="0" borderId="0" xfId="0" applyNumberFormat="1" applyFont="1" applyAlignment="1">
      <alignment vertical="center" wrapText="1"/>
    </xf>
    <xf numFmtId="170" fontId="19" fillId="0" borderId="29" xfId="0" applyNumberFormat="1" applyFont="1" applyBorder="1"/>
    <xf numFmtId="170" fontId="19" fillId="0" borderId="30" xfId="0" applyNumberFormat="1" applyFont="1" applyBorder="1"/>
    <xf numFmtId="3" fontId="19" fillId="0" borderId="7" xfId="8" applyNumberFormat="1" applyFont="1" applyBorder="1" applyAlignment="1" applyProtection="1">
      <alignment horizontal="right"/>
      <protection locked="0"/>
    </xf>
    <xf numFmtId="170" fontId="19" fillId="0" borderId="7" xfId="0" applyNumberFormat="1" applyFont="1" applyBorder="1" applyAlignment="1">
      <alignment horizontal="right"/>
    </xf>
    <xf numFmtId="170" fontId="14" fillId="0" borderId="31" xfId="0" applyNumberFormat="1" applyFont="1" applyBorder="1"/>
    <xf numFmtId="172" fontId="14" fillId="0" borderId="4" xfId="7" applyNumberFormat="1" applyFont="1" applyBorder="1"/>
    <xf numFmtId="166" fontId="39" fillId="0" borderId="8" xfId="12" applyNumberFormat="1" applyFont="1" applyFill="1" applyBorder="1" applyAlignment="1">
      <alignment wrapText="1"/>
    </xf>
    <xf numFmtId="0" fontId="19" fillId="0" borderId="2" xfId="14" applyFont="1" applyBorder="1" applyAlignment="1" applyProtection="1">
      <alignment horizontal="center" vertical="center"/>
      <protection locked="0"/>
    </xf>
    <xf numFmtId="0" fontId="14" fillId="0" borderId="7" xfId="14" applyFont="1" applyBorder="1" applyAlignment="1" applyProtection="1">
      <alignment horizontal="center" textRotation="90" wrapText="1"/>
      <protection locked="0"/>
    </xf>
    <xf numFmtId="0" fontId="14" fillId="0" borderId="3" xfId="14" applyFont="1" applyBorder="1" applyAlignment="1" applyProtection="1">
      <alignment horizontal="center" textRotation="90" wrapText="1"/>
      <protection locked="0"/>
    </xf>
    <xf numFmtId="0" fontId="19" fillId="0" borderId="8" xfId="14" applyFont="1" applyBorder="1" applyAlignment="1" applyProtection="1">
      <alignment horizontal="center" vertical="center"/>
      <protection locked="0"/>
    </xf>
    <xf numFmtId="0" fontId="14" fillId="0" borderId="9" xfId="14" applyFont="1" applyBorder="1" applyAlignment="1" applyProtection="1">
      <alignment horizontal="left" textRotation="90" wrapText="1"/>
      <protection locked="0"/>
    </xf>
    <xf numFmtId="0" fontId="14" fillId="0" borderId="11" xfId="14" applyFont="1" applyBorder="1" applyAlignment="1" applyProtection="1">
      <alignment horizontal="left" textRotation="90" wrapText="1"/>
      <protection locked="0"/>
    </xf>
    <xf numFmtId="0" fontId="14" fillId="0" borderId="7" xfId="14" applyFont="1" applyBorder="1" applyAlignment="1" applyProtection="1">
      <alignment horizontal="left" textRotation="90" wrapText="1"/>
      <protection locked="0"/>
    </xf>
    <xf numFmtId="0" fontId="14" fillId="0" borderId="3" xfId="14" applyFont="1" applyBorder="1" applyAlignment="1" applyProtection="1">
      <alignment horizontal="left" textRotation="90" wrapText="1"/>
      <protection locked="0"/>
    </xf>
    <xf numFmtId="170" fontId="19" fillId="0" borderId="9" xfId="14" applyNumberFormat="1" applyFont="1" applyBorder="1"/>
    <xf numFmtId="170" fontId="14" fillId="0" borderId="6" xfId="14" applyNumberFormat="1" applyFont="1" applyBorder="1"/>
    <xf numFmtId="170" fontId="14" fillId="0" borderId="5" xfId="14" applyNumberFormat="1" applyFont="1" applyBorder="1"/>
    <xf numFmtId="0" fontId="14" fillId="0" borderId="16" xfId="14" applyFont="1" applyBorder="1" applyAlignment="1" applyProtection="1">
      <alignment horizontal="left" textRotation="90" wrapText="1"/>
      <protection locked="0"/>
    </xf>
    <xf numFmtId="0" fontId="14" fillId="5" borderId="9" xfId="10" applyFont="1" applyFill="1" applyBorder="1" applyAlignment="1">
      <alignment horizontal="center"/>
    </xf>
    <xf numFmtId="170" fontId="19" fillId="0" borderId="32" xfId="7" applyNumberFormat="1" applyFont="1" applyBorder="1" applyAlignment="1">
      <alignment horizontal="right"/>
    </xf>
    <xf numFmtId="172" fontId="19" fillId="5" borderId="0" xfId="7" applyNumberFormat="1" applyFont="1" applyFill="1" applyAlignment="1">
      <alignment horizontal="right"/>
    </xf>
    <xf numFmtId="170" fontId="19" fillId="0" borderId="3" xfId="0" applyNumberFormat="1" applyFont="1" applyBorder="1" applyAlignment="1">
      <alignment horizontal="right"/>
    </xf>
    <xf numFmtId="170" fontId="14" fillId="0" borderId="11" xfId="7" applyNumberFormat="1" applyFont="1" applyBorder="1" applyAlignment="1">
      <alignment horizontal="right"/>
    </xf>
    <xf numFmtId="3" fontId="19" fillId="0" borderId="0" xfId="8" applyNumberFormat="1" applyFont="1"/>
    <xf numFmtId="170" fontId="14" fillId="0" borderId="6" xfId="5" applyNumberFormat="1" applyFont="1" applyFill="1" applyBorder="1" applyAlignment="1"/>
    <xf numFmtId="0" fontId="14" fillId="0" borderId="5" xfId="8" applyFont="1" applyBorder="1" applyAlignment="1">
      <alignment horizontal="center" vertical="center" wrapText="1"/>
    </xf>
    <xf numFmtId="172" fontId="14" fillId="0" borderId="6" xfId="14" applyNumberFormat="1" applyFont="1" applyBorder="1"/>
    <xf numFmtId="172" fontId="14" fillId="0" borderId="5" xfId="14" applyNumberFormat="1" applyFont="1" applyBorder="1"/>
    <xf numFmtId="172" fontId="39" fillId="0" borderId="5" xfId="5" applyNumberFormat="1" applyFont="1" applyFill="1" applyBorder="1" applyAlignment="1"/>
    <xf numFmtId="172" fontId="14" fillId="0" borderId="6" xfId="7" applyNumberFormat="1" applyFont="1" applyBorder="1"/>
    <xf numFmtId="0" fontId="14" fillId="3" borderId="5" xfId="0" applyFont="1" applyFill="1" applyBorder="1" applyAlignment="1">
      <alignment horizontal="center"/>
    </xf>
    <xf numFmtId="172" fontId="0" fillId="0" borderId="3" xfId="0" applyNumberFormat="1" applyBorder="1"/>
    <xf numFmtId="172" fontId="15" fillId="0" borderId="3" xfId="0" applyNumberFormat="1" applyFont="1" applyBorder="1"/>
    <xf numFmtId="172" fontId="19" fillId="3" borderId="7" xfId="0" applyNumberFormat="1" applyFont="1" applyFill="1" applyBorder="1"/>
    <xf numFmtId="172" fontId="14" fillId="3" borderId="6" xfId="0" applyNumberFormat="1" applyFont="1" applyFill="1" applyBorder="1"/>
    <xf numFmtId="0" fontId="14" fillId="0" borderId="11" xfId="0" applyFont="1" applyBorder="1" applyAlignment="1">
      <alignment horizontal="center" vertical="center" textRotation="90" wrapText="1"/>
    </xf>
    <xf numFmtId="172" fontId="14" fillId="0" borderId="8" xfId="7" applyNumberFormat="1" applyFont="1" applyBorder="1"/>
    <xf numFmtId="172" fontId="14" fillId="0" borderId="5" xfId="7" applyNumberFormat="1" applyFont="1" applyBorder="1"/>
    <xf numFmtId="0" fontId="14" fillId="0" borderId="11" xfId="8" applyFont="1" applyBorder="1" applyAlignment="1">
      <alignment horizontal="center" vertical="center"/>
    </xf>
    <xf numFmtId="0" fontId="14" fillId="0" borderId="9" xfId="7" applyFont="1" applyBorder="1" applyAlignment="1">
      <alignment horizontal="center" vertical="center" wrapText="1"/>
    </xf>
    <xf numFmtId="0" fontId="14" fillId="0" borderId="16" xfId="0" applyFont="1" applyBorder="1" applyAlignment="1">
      <alignment horizontal="center" vertical="center"/>
    </xf>
    <xf numFmtId="0" fontId="14" fillId="0" borderId="9" xfId="0" applyFont="1" applyBorder="1" applyAlignment="1">
      <alignment horizontal="center" vertical="center"/>
    </xf>
    <xf numFmtId="166" fontId="19" fillId="0" borderId="0" xfId="8" applyNumberFormat="1" applyFont="1"/>
    <xf numFmtId="0" fontId="14" fillId="0" borderId="11" xfId="7" applyFont="1" applyBorder="1" applyAlignment="1">
      <alignment horizontal="center" vertical="center" wrapText="1"/>
    </xf>
    <xf numFmtId="170" fontId="14" fillId="0" borderId="4" xfId="0" applyNumberFormat="1" applyFont="1" applyBorder="1"/>
    <xf numFmtId="170" fontId="14" fillId="0" borderId="8" xfId="0" applyNumberFormat="1" applyFont="1" applyBorder="1"/>
    <xf numFmtId="3" fontId="19" fillId="0" borderId="3" xfId="8" applyNumberFormat="1" applyFont="1" applyBorder="1" applyProtection="1">
      <protection locked="0"/>
    </xf>
    <xf numFmtId="3" fontId="19" fillId="0" borderId="3" xfId="8" applyNumberFormat="1" applyFont="1" applyBorder="1" applyAlignment="1" applyProtection="1">
      <alignment horizontal="right"/>
      <protection locked="0"/>
    </xf>
    <xf numFmtId="166" fontId="39" fillId="0" borderId="11" xfId="12" applyNumberFormat="1" applyFont="1" applyBorder="1" applyAlignment="1">
      <alignment wrapText="1"/>
    </xf>
    <xf numFmtId="167" fontId="19" fillId="0" borderId="7" xfId="0" applyNumberFormat="1" applyFont="1" applyBorder="1" applyAlignment="1">
      <alignment horizontal="center" vertical="top"/>
    </xf>
    <xf numFmtId="167" fontId="14" fillId="0" borderId="6" xfId="7" applyNumberFormat="1" applyFont="1" applyBorder="1" applyAlignment="1">
      <alignment horizontal="center" vertical="top"/>
    </xf>
    <xf numFmtId="167" fontId="14" fillId="0" borderId="5" xfId="7" applyNumberFormat="1" applyFont="1" applyBorder="1" applyAlignment="1">
      <alignment horizontal="center" vertical="top"/>
    </xf>
    <xf numFmtId="170" fontId="0" fillId="0" borderId="0" xfId="0" applyNumberFormat="1"/>
    <xf numFmtId="0" fontId="19" fillId="0" borderId="3" xfId="0" applyFont="1" applyBorder="1"/>
    <xf numFmtId="3" fontId="19" fillId="0" borderId="3" xfId="0" applyNumberFormat="1" applyFont="1" applyBorder="1"/>
    <xf numFmtId="170" fontId="19" fillId="0" borderId="11" xfId="14" applyNumberFormat="1" applyFont="1" applyBorder="1"/>
    <xf numFmtId="170" fontId="19" fillId="0" borderId="0" xfId="8" applyNumberFormat="1" applyFont="1"/>
    <xf numFmtId="170" fontId="14" fillId="0" borderId="12" xfId="0" applyNumberFormat="1" applyFont="1" applyBorder="1"/>
    <xf numFmtId="170" fontId="14" fillId="0" borderId="10" xfId="0" applyNumberFormat="1" applyFont="1" applyBorder="1"/>
    <xf numFmtId="178" fontId="19" fillId="0" borderId="2" xfId="57" applyNumberFormat="1" applyFont="1" applyFill="1" applyBorder="1" applyAlignment="1"/>
    <xf numFmtId="170" fontId="20" fillId="0" borderId="0" xfId="0" applyNumberFormat="1" applyFont="1"/>
    <xf numFmtId="0" fontId="14" fillId="3" borderId="6" xfId="0" applyFont="1" applyFill="1" applyBorder="1" applyAlignment="1">
      <alignment horizontal="center" vertical="center"/>
    </xf>
    <xf numFmtId="170" fontId="19" fillId="3" borderId="3" xfId="0" applyNumberFormat="1" applyFont="1" applyFill="1" applyBorder="1"/>
    <xf numFmtId="170" fontId="14" fillId="3" borderId="5" xfId="0" applyNumberFormat="1" applyFont="1" applyFill="1" applyBorder="1"/>
    <xf numFmtId="0" fontId="19" fillId="0" borderId="17" xfId="0" applyFont="1" applyBorder="1" applyAlignment="1">
      <alignment horizontal="left" indent="1"/>
    </xf>
    <xf numFmtId="170" fontId="19" fillId="0" borderId="18" xfId="0" applyNumberFormat="1" applyFont="1" applyBorder="1"/>
    <xf numFmtId="172" fontId="19" fillId="0" borderId="18" xfId="0" applyNumberFormat="1" applyFont="1" applyBorder="1"/>
    <xf numFmtId="178" fontId="19" fillId="0" borderId="3" xfId="57" applyNumberFormat="1" applyFont="1" applyBorder="1"/>
    <xf numFmtId="178" fontId="14" fillId="0" borderId="5" xfId="57" applyNumberFormat="1" applyFont="1" applyBorder="1"/>
    <xf numFmtId="0" fontId="13" fillId="0" borderId="0" xfId="0" applyFont="1" applyAlignment="1">
      <alignment wrapText="1"/>
    </xf>
    <xf numFmtId="0" fontId="0" fillId="0" borderId="0" xfId="0" applyAlignment="1">
      <alignment wrapText="1"/>
    </xf>
    <xf numFmtId="0" fontId="14" fillId="0" borderId="18" xfId="0" applyFont="1" applyBorder="1" applyAlignment="1">
      <alignment horizontal="center" vertical="center"/>
    </xf>
    <xf numFmtId="0" fontId="14" fillId="0" borderId="9" xfId="0" applyFont="1" applyBorder="1" applyAlignment="1">
      <alignment horizontal="center"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xf>
    <xf numFmtId="0" fontId="19" fillId="0" borderId="17" xfId="0" applyFont="1" applyBorder="1" applyAlignment="1">
      <alignment horizontal="center" vertical="center"/>
    </xf>
    <xf numFmtId="0" fontId="19" fillId="0" borderId="8" xfId="0" applyFont="1" applyBorder="1" applyAlignment="1">
      <alignment horizontal="center" vertical="center"/>
    </xf>
    <xf numFmtId="0" fontId="14" fillId="0" borderId="5" xfId="0" applyFont="1" applyBorder="1" applyAlignment="1">
      <alignment horizontal="center" vertical="center"/>
    </xf>
    <xf numFmtId="0" fontId="14" fillId="0" borderId="12" xfId="0" applyFont="1" applyBorder="1" applyAlignment="1">
      <alignment horizontal="center" vertical="center"/>
    </xf>
    <xf numFmtId="0" fontId="18" fillId="4" borderId="0" xfId="0" applyFont="1" applyFill="1" applyAlignment="1">
      <alignment horizontal="left" wrapText="1"/>
    </xf>
    <xf numFmtId="0" fontId="14" fillId="0" borderId="4" xfId="0" applyFont="1" applyBorder="1" applyAlignment="1">
      <alignment horizontal="center"/>
    </xf>
    <xf numFmtId="0" fontId="14" fillId="0" borderId="6" xfId="0" applyFont="1" applyBorder="1" applyAlignment="1">
      <alignment horizontal="center"/>
    </xf>
    <xf numFmtId="0" fontId="14" fillId="0" borderId="5" xfId="0" applyFont="1" applyBorder="1" applyAlignment="1">
      <alignment horizontal="center"/>
    </xf>
    <xf numFmtId="0" fontId="14" fillId="0" borderId="1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3" xfId="0" applyFont="1" applyBorder="1" applyAlignment="1">
      <alignment horizontal="center" vertical="center"/>
    </xf>
    <xf numFmtId="0" fontId="14" fillId="0" borderId="26" xfId="0" applyFont="1" applyBorder="1" applyAlignment="1">
      <alignment horizontal="center" vertical="center"/>
    </xf>
    <xf numFmtId="0" fontId="14" fillId="0" borderId="24" xfId="0" applyFont="1" applyBorder="1" applyAlignment="1">
      <alignment horizontal="center" vertical="center"/>
    </xf>
    <xf numFmtId="0" fontId="14" fillId="0" borderId="27" xfId="0" applyFont="1" applyBorder="1" applyAlignment="1">
      <alignment horizontal="center" vertical="center"/>
    </xf>
    <xf numFmtId="0" fontId="18" fillId="0" borderId="19" xfId="0" applyFont="1" applyBorder="1" applyAlignment="1">
      <alignment horizontal="center"/>
    </xf>
    <xf numFmtId="0" fontId="18" fillId="0" borderId="22" xfId="0" applyFont="1" applyBorder="1" applyAlignment="1">
      <alignment horizontal="center"/>
    </xf>
    <xf numFmtId="0" fontId="18" fillId="0" borderId="0" xfId="0" applyFont="1" applyAlignment="1">
      <alignment horizontal="center"/>
    </xf>
    <xf numFmtId="0" fontId="18" fillId="0" borderId="25" xfId="0" applyFont="1" applyBorder="1" applyAlignment="1">
      <alignment horizont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18" xfId="0" applyFont="1" applyBorder="1" applyAlignment="1">
      <alignment horizontal="center" vertical="center" textRotation="90"/>
    </xf>
    <xf numFmtId="0" fontId="14" fillId="0" borderId="9" xfId="0" applyFont="1" applyBorder="1" applyAlignment="1">
      <alignment horizontal="center" vertical="center" textRotation="90"/>
    </xf>
    <xf numFmtId="0" fontId="14" fillId="0" borderId="17" xfId="0" applyFont="1" applyBorder="1" applyAlignment="1">
      <alignment horizontal="center" vertical="center"/>
    </xf>
    <xf numFmtId="0" fontId="14" fillId="0" borderId="8" xfId="0" applyFont="1" applyBorder="1" applyAlignment="1">
      <alignment horizontal="center" vertical="center"/>
    </xf>
    <xf numFmtId="0" fontId="14" fillId="0" borderId="18" xfId="0" applyFont="1" applyBorder="1" applyAlignment="1">
      <alignment horizontal="center" vertical="center" textRotation="90" wrapText="1"/>
    </xf>
    <xf numFmtId="0" fontId="14" fillId="0" borderId="9" xfId="0" applyFont="1" applyBorder="1" applyAlignment="1">
      <alignment horizontal="center" vertical="center" textRotation="90" wrapText="1"/>
    </xf>
    <xf numFmtId="0" fontId="14" fillId="0" borderId="12" xfId="0" applyFont="1" applyBorder="1" applyAlignment="1">
      <alignment horizontal="center"/>
    </xf>
    <xf numFmtId="0" fontId="14" fillId="0" borderId="18" xfId="0" applyFont="1" applyBorder="1" applyAlignment="1">
      <alignment horizontal="center" vertical="center" wrapText="1"/>
    </xf>
    <xf numFmtId="0" fontId="0" fillId="0" borderId="9" xfId="0" applyBorder="1"/>
    <xf numFmtId="165" fontId="14" fillId="0" borderId="5" xfId="6" applyFont="1" applyFill="1" applyBorder="1" applyAlignment="1">
      <alignment horizontal="center"/>
    </xf>
    <xf numFmtId="165" fontId="14" fillId="0" borderId="12" xfId="6" applyFont="1" applyFill="1" applyBorder="1" applyAlignment="1">
      <alignment horizontal="center"/>
    </xf>
    <xf numFmtId="0" fontId="19" fillId="0" borderId="17" xfId="0" applyFont="1" applyBorder="1" applyAlignment="1">
      <alignment horizontal="center" vertical="center" wrapText="1"/>
    </xf>
    <xf numFmtId="0" fontId="0" fillId="0" borderId="8" xfId="0" applyBorder="1" applyAlignment="1">
      <alignment horizontal="center" vertical="center" wrapText="1"/>
    </xf>
    <xf numFmtId="0" fontId="14" fillId="3" borderId="6" xfId="0" applyFont="1" applyFill="1" applyBorder="1" applyAlignment="1">
      <alignment horizontal="center"/>
    </xf>
    <xf numFmtId="0" fontId="14" fillId="3" borderId="5" xfId="0" applyFont="1" applyFill="1" applyBorder="1" applyAlignment="1">
      <alignment horizontal="center"/>
    </xf>
    <xf numFmtId="0" fontId="19" fillId="3" borderId="4" xfId="0" applyFont="1" applyFill="1" applyBorder="1" applyAlignment="1">
      <alignment horizontal="center" vertical="center"/>
    </xf>
    <xf numFmtId="0" fontId="14" fillId="3" borderId="6" xfId="0" applyFont="1" applyFill="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9" xfId="0" applyFont="1" applyBorder="1" applyAlignment="1">
      <alignment horizontal="center" vertical="center" wrapText="1"/>
    </xf>
    <xf numFmtId="170" fontId="14" fillId="0" borderId="6" xfId="0" applyNumberFormat="1" applyFont="1" applyBorder="1" applyAlignment="1">
      <alignment horizontal="center"/>
    </xf>
    <xf numFmtId="170" fontId="14" fillId="0" borderId="5" xfId="0" applyNumberFormat="1" applyFont="1" applyBorder="1" applyAlignment="1">
      <alignment horizontal="center"/>
    </xf>
    <xf numFmtId="170" fontId="19" fillId="0" borderId="17" xfId="0" applyNumberFormat="1" applyFont="1" applyBorder="1" applyAlignment="1">
      <alignment horizontal="center" vertical="center"/>
    </xf>
    <xf numFmtId="170" fontId="19" fillId="0" borderId="8" xfId="0" applyNumberFormat="1" applyFont="1" applyBorder="1" applyAlignment="1">
      <alignment horizontal="center" vertical="center"/>
    </xf>
    <xf numFmtId="170" fontId="14" fillId="0" borderId="18" xfId="0" applyNumberFormat="1" applyFont="1" applyBorder="1" applyAlignment="1">
      <alignment horizontal="center" vertical="center"/>
    </xf>
    <xf numFmtId="170" fontId="14" fillId="0" borderId="9" xfId="0" applyNumberFormat="1" applyFont="1" applyBorder="1" applyAlignment="1">
      <alignment horizontal="center" vertical="center"/>
    </xf>
    <xf numFmtId="0" fontId="14" fillId="0" borderId="0" xfId="7" applyFont="1" applyAlignment="1">
      <alignment horizontal="center" vertical="center" wrapText="1"/>
    </xf>
    <xf numFmtId="0" fontId="38" fillId="0" borderId="28" xfId="7" applyFont="1" applyBorder="1" applyAlignment="1">
      <alignment wrapText="1"/>
    </xf>
    <xf numFmtId="0" fontId="38" fillId="0" borderId="0" xfId="7" applyFont="1" applyAlignment="1">
      <alignment wrapText="1"/>
    </xf>
    <xf numFmtId="3" fontId="38" fillId="0" borderId="28" xfId="0" applyNumberFormat="1" applyFont="1" applyBorder="1" applyAlignment="1">
      <alignment vertical="center" wrapText="1"/>
    </xf>
    <xf numFmtId="3" fontId="38" fillId="0" borderId="0" xfId="0" applyNumberFormat="1" applyFont="1" applyAlignment="1">
      <alignment vertical="center" wrapText="1"/>
    </xf>
    <xf numFmtId="0" fontId="14" fillId="0" borderId="18" xfId="7" applyFont="1" applyBorder="1" applyAlignment="1">
      <alignment horizontal="center" vertical="center"/>
    </xf>
    <xf numFmtId="0" fontId="14" fillId="0" borderId="9" xfId="7" applyFont="1" applyBorder="1" applyAlignment="1">
      <alignment horizontal="center" vertical="center"/>
    </xf>
    <xf numFmtId="0" fontId="38" fillId="0" borderId="0" xfId="8" applyFont="1" applyAlignment="1">
      <alignment wrapText="1"/>
    </xf>
    <xf numFmtId="0" fontId="14" fillId="0" borderId="5" xfId="7" applyFont="1" applyBorder="1" applyAlignment="1">
      <alignment horizontal="center" vertical="center" wrapText="1"/>
    </xf>
    <xf numFmtId="0" fontId="14" fillId="0" borderId="12" xfId="7" applyFont="1" applyBorder="1" applyAlignment="1">
      <alignment horizontal="center" vertical="center" wrapText="1"/>
    </xf>
    <xf numFmtId="0" fontId="14" fillId="0" borderId="17" xfId="7" applyFont="1" applyBorder="1" applyAlignment="1">
      <alignment horizontal="center" vertical="center" wrapText="1" shrinkToFit="1"/>
    </xf>
    <xf numFmtId="0" fontId="14" fillId="0" borderId="8" xfId="7" applyFont="1" applyBorder="1" applyAlignment="1">
      <alignment horizontal="center" vertical="center" wrapText="1" shrinkToFit="1"/>
    </xf>
    <xf numFmtId="0" fontId="14" fillId="0" borderId="16" xfId="7" applyFont="1" applyBorder="1" applyAlignment="1">
      <alignment horizontal="center" vertical="center"/>
    </xf>
    <xf numFmtId="0" fontId="14" fillId="0" borderId="11" xfId="7" applyFont="1" applyBorder="1" applyAlignment="1">
      <alignment horizontal="center" vertical="center"/>
    </xf>
    <xf numFmtId="0" fontId="14" fillId="0" borderId="0" xfId="0" applyFont="1" applyAlignment="1">
      <alignment horizontal="right" vertical="center" textRotation="90" wrapText="1"/>
    </xf>
    <xf numFmtId="0" fontId="38" fillId="0" borderId="28" xfId="7" applyFont="1" applyBorder="1" applyAlignment="1">
      <alignment vertical="top" wrapText="1"/>
    </xf>
    <xf numFmtId="0" fontId="14" fillId="0" borderId="16" xfId="8" applyFont="1" applyBorder="1" applyAlignment="1">
      <alignment horizontal="center" vertical="center"/>
    </xf>
    <xf numFmtId="0" fontId="14" fillId="0" borderId="11" xfId="8" applyFont="1" applyBorder="1" applyAlignment="1">
      <alignment horizontal="center" vertical="center"/>
    </xf>
    <xf numFmtId="0" fontId="19" fillId="0" borderId="17" xfId="10" applyFont="1" applyBorder="1" applyAlignment="1">
      <alignment horizontal="center" vertical="center"/>
    </xf>
    <xf numFmtId="0" fontId="19" fillId="0" borderId="8" xfId="10" applyFont="1" applyBorder="1" applyAlignment="1">
      <alignment horizontal="center" vertical="center"/>
    </xf>
    <xf numFmtId="0" fontId="14" fillId="5" borderId="5" xfId="10" applyFont="1" applyFill="1" applyBorder="1" applyAlignment="1">
      <alignment horizontal="center"/>
    </xf>
    <xf numFmtId="0" fontId="14" fillId="5" borderId="4" xfId="10" applyFont="1" applyFill="1" applyBorder="1" applyAlignment="1">
      <alignment horizontal="center"/>
    </xf>
    <xf numFmtId="0" fontId="14" fillId="0" borderId="5" xfId="10" applyFont="1" applyBorder="1" applyAlignment="1">
      <alignment horizontal="center"/>
    </xf>
    <xf numFmtId="0" fontId="14" fillId="0" borderId="4" xfId="10" applyFont="1" applyBorder="1" applyAlignment="1">
      <alignment horizontal="center"/>
    </xf>
    <xf numFmtId="0" fontId="14" fillId="0" borderId="12" xfId="10" applyFont="1" applyBorder="1" applyAlignment="1">
      <alignment horizontal="center"/>
    </xf>
    <xf numFmtId="0" fontId="38" fillId="0" borderId="28" xfId="7" applyFont="1" applyBorder="1" applyAlignment="1">
      <alignment horizontal="left" vertical="center" wrapText="1"/>
    </xf>
    <xf numFmtId="0" fontId="14" fillId="0" borderId="18" xfId="7" applyFont="1" applyBorder="1" applyAlignment="1">
      <alignment horizontal="center" vertical="center" wrapText="1"/>
    </xf>
    <xf numFmtId="0" fontId="14" fillId="0" borderId="9" xfId="7" applyFont="1" applyBorder="1" applyAlignment="1">
      <alignment horizontal="center" vertical="center" wrapText="1"/>
    </xf>
    <xf numFmtId="0" fontId="14" fillId="0" borderId="17" xfId="7" applyFont="1" applyBorder="1" applyAlignment="1">
      <alignment horizontal="center" vertical="center" wrapText="1"/>
    </xf>
    <xf numFmtId="0" fontId="14" fillId="0" borderId="8" xfId="7" applyFont="1" applyBorder="1" applyAlignment="1">
      <alignment horizontal="center" vertical="center" wrapText="1"/>
    </xf>
    <xf numFmtId="0" fontId="14" fillId="0" borderId="16" xfId="7" applyFont="1" applyBorder="1" applyAlignment="1">
      <alignment horizontal="center" vertical="center" wrapText="1"/>
    </xf>
    <xf numFmtId="0" fontId="14" fillId="0" borderId="11" xfId="7" applyFont="1" applyBorder="1" applyAlignment="1">
      <alignment horizontal="center" vertical="center" wrapText="1"/>
    </xf>
    <xf numFmtId="0" fontId="14" fillId="0" borderId="16" xfId="8" applyFont="1" applyBorder="1" applyAlignment="1">
      <alignment horizontal="center" vertical="center" wrapText="1"/>
    </xf>
    <xf numFmtId="0" fontId="14" fillId="0" borderId="11" xfId="8" applyFont="1" applyBorder="1" applyAlignment="1">
      <alignment horizontal="center" vertical="center" wrapText="1"/>
    </xf>
    <xf numFmtId="0" fontId="19" fillId="0" borderId="17" xfId="8" applyFont="1" applyBorder="1" applyAlignment="1">
      <alignment horizontal="center" vertical="center"/>
    </xf>
    <xf numFmtId="0" fontId="19" fillId="0" borderId="8" xfId="8" applyFont="1" applyBorder="1" applyAlignment="1">
      <alignment horizontal="center" vertical="center"/>
    </xf>
    <xf numFmtId="0" fontId="14" fillId="0" borderId="18" xfId="8" applyFont="1" applyBorder="1" applyAlignment="1">
      <alignment horizontal="center" vertical="center"/>
    </xf>
    <xf numFmtId="0" fontId="14" fillId="0" borderId="9" xfId="8" applyFont="1" applyBorder="1" applyAlignment="1">
      <alignment horizontal="center" vertical="center"/>
    </xf>
    <xf numFmtId="0" fontId="14" fillId="0" borderId="5" xfId="8" applyFont="1" applyBorder="1" applyAlignment="1">
      <alignment horizontal="center"/>
    </xf>
    <xf numFmtId="0" fontId="14" fillId="0" borderId="12" xfId="8" applyFont="1" applyBorder="1" applyAlignment="1">
      <alignment horizontal="center"/>
    </xf>
    <xf numFmtId="0" fontId="14" fillId="0" borderId="4" xfId="8" applyFont="1" applyBorder="1" applyAlignment="1">
      <alignment horizontal="center"/>
    </xf>
    <xf numFmtId="0" fontId="14" fillId="0" borderId="0" xfId="8" applyFont="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8" applyFont="1" applyBorder="1" applyAlignment="1">
      <alignment horizontal="center" vertical="center"/>
    </xf>
    <xf numFmtId="0" fontId="14" fillId="0" borderId="5" xfId="8" applyFont="1" applyBorder="1" applyAlignment="1">
      <alignment horizontal="center" vertical="center"/>
    </xf>
    <xf numFmtId="0" fontId="14" fillId="0" borderId="0" xfId="8" applyFont="1" applyAlignment="1">
      <alignment horizontal="right" vertical="center"/>
    </xf>
  </cellXfs>
  <cellStyles count="58">
    <cellStyle name="Accent1 2" xfId="17" xr:uid="{00000000-0005-0000-0000-000000000000}"/>
    <cellStyle name="Accent2 2" xfId="18" xr:uid="{00000000-0005-0000-0000-000001000000}"/>
    <cellStyle name="Accent3 2" xfId="19" xr:uid="{00000000-0005-0000-0000-000002000000}"/>
    <cellStyle name="Accent4 2" xfId="20" xr:uid="{00000000-0005-0000-0000-000003000000}"/>
    <cellStyle name="Accent5 2" xfId="21" xr:uid="{00000000-0005-0000-0000-000004000000}"/>
    <cellStyle name="Accent6 2" xfId="22" xr:uid="{00000000-0005-0000-0000-000005000000}"/>
    <cellStyle name="Bad" xfId="23" xr:uid="{00000000-0005-0000-0000-000006000000}"/>
    <cellStyle name="Bron, Thema en Noten" xfId="1" xr:uid="{00000000-0005-0000-0000-000007000000}"/>
    <cellStyle name="Check Cell" xfId="24" xr:uid="{00000000-0005-0000-0000-000008000000}"/>
    <cellStyle name="Comma 2" xfId="25" xr:uid="{00000000-0005-0000-0000-000009000000}"/>
    <cellStyle name="Euro" xfId="26" xr:uid="{00000000-0005-0000-0000-00000A000000}"/>
    <cellStyle name="Euro 2" xfId="27" xr:uid="{00000000-0005-0000-0000-00000B000000}"/>
    <cellStyle name="Excel Built-in Normal" xfId="28" xr:uid="{00000000-0005-0000-0000-00000C000000}"/>
    <cellStyle name="Excel Built-in Normal 2" xfId="29" xr:uid="{00000000-0005-0000-0000-00000D000000}"/>
    <cellStyle name="Explanatory Text" xfId="30" xr:uid="{00000000-0005-0000-0000-00000E000000}"/>
    <cellStyle name="Good" xfId="31" xr:uid="{00000000-0005-0000-0000-00000F000000}"/>
    <cellStyle name="Grote titel" xfId="2" xr:uid="{00000000-0005-0000-0000-000010000000}"/>
    <cellStyle name="Heading 1" xfId="32" xr:uid="{00000000-0005-0000-0000-000011000000}"/>
    <cellStyle name="Heading 2" xfId="33" xr:uid="{00000000-0005-0000-0000-000012000000}"/>
    <cellStyle name="Heading 3" xfId="34" xr:uid="{00000000-0005-0000-0000-000013000000}"/>
    <cellStyle name="Heading 4" xfId="35" xr:uid="{00000000-0005-0000-0000-000014000000}"/>
    <cellStyle name="Hyperlink 2" xfId="37" xr:uid="{00000000-0005-0000-0000-000015000000}"/>
    <cellStyle name="Kleine titel" xfId="3" xr:uid="{00000000-0005-0000-0000-000016000000}"/>
    <cellStyle name="Kleine titel 2" xfId="38" xr:uid="{00000000-0005-0000-0000-000017000000}"/>
    <cellStyle name="Komma 2" xfId="39" xr:uid="{00000000-0005-0000-0000-000018000000}"/>
    <cellStyle name="Lien hypertexte" xfId="4" builtinId="8"/>
    <cellStyle name="Lien hypertexte 2" xfId="40" xr:uid="{00000000-0005-0000-0000-00001A000000}"/>
    <cellStyle name="Lien hypertexte 3" xfId="36" xr:uid="{00000000-0005-0000-0000-00001B000000}"/>
    <cellStyle name="Milliers" xfId="57" builtinId="3"/>
    <cellStyle name="Milliers_Chômage établissements emploi salarié et indépendant par commune" xfId="5" xr:uid="{00000000-0005-0000-0000-00001C000000}"/>
    <cellStyle name="Monétaire" xfId="6" builtinId="4"/>
    <cellStyle name="Monétaire 2" xfId="41" xr:uid="{00000000-0005-0000-0000-00001E000000}"/>
    <cellStyle name="Monétaire 2 2" xfId="42" xr:uid="{00000000-0005-0000-0000-00001F000000}"/>
    <cellStyle name="Monétaire 3" xfId="43" xr:uid="{00000000-0005-0000-0000-000020000000}"/>
    <cellStyle name="Monétaire 3 2" xfId="44" xr:uid="{00000000-0005-0000-0000-000021000000}"/>
    <cellStyle name="Neutral" xfId="45" xr:uid="{00000000-0005-0000-0000-000022000000}"/>
    <cellStyle name="Normal" xfId="0" builtinId="0"/>
    <cellStyle name="Normal 2" xfId="46" xr:uid="{00000000-0005-0000-0000-000024000000}"/>
    <cellStyle name="Normal 2 2" xfId="47" xr:uid="{00000000-0005-0000-0000-000025000000}"/>
    <cellStyle name="Normal 2 3" xfId="15" xr:uid="{00000000-0005-0000-0000-000026000000}"/>
    <cellStyle name="Normal 3" xfId="48" xr:uid="{00000000-0005-0000-0000-000027000000}"/>
    <cellStyle name="Normal 4" xfId="49" xr:uid="{00000000-0005-0000-0000-000028000000}"/>
    <cellStyle name="Normal 5" xfId="16" xr:uid="{00000000-0005-0000-0000-000029000000}"/>
    <cellStyle name="Normal_BxlCom 2" xfId="14" xr:uid="{00000000-0005-0000-0000-00002A000000}"/>
    <cellStyle name="Normal_CHAII" xfId="7" xr:uid="{00000000-0005-0000-0000-00002B000000}"/>
    <cellStyle name="Normal_Chômage établissements emploi salarié et indépendant par commune" xfId="8" xr:uid="{00000000-0005-0000-0000-00002C000000}"/>
    <cellStyle name="Normal_Communes septembre" xfId="9" xr:uid="{00000000-0005-0000-0000-00002D000000}"/>
    <cellStyle name="Normal_Onss 2001 (actualisé)" xfId="10" xr:uid="{00000000-0005-0000-0000-00002E000000}"/>
    <cellStyle name="Normal_Taux de chômage BNB par commune et classe d'âge détaillée - 2003 à 2007" xfId="11" xr:uid="{00000000-0005-0000-0000-00002F000000}"/>
    <cellStyle name="Output" xfId="50" xr:uid="{00000000-0005-0000-0000-000030000000}"/>
    <cellStyle name="Pourcentage" xfId="12" builtinId="5"/>
    <cellStyle name="Standaard 2" xfId="51" xr:uid="{00000000-0005-0000-0000-000032000000}"/>
    <cellStyle name="Standaard 3" xfId="52" xr:uid="{00000000-0005-0000-0000-000033000000}"/>
    <cellStyle name="Standaard 4" xfId="53" xr:uid="{00000000-0005-0000-0000-000034000000}"/>
    <cellStyle name="Standaard 5" xfId="54" xr:uid="{00000000-0005-0000-0000-000035000000}"/>
    <cellStyle name="Standaard_MG 13-2002" xfId="13" xr:uid="{00000000-0005-0000-0000-000036000000}"/>
    <cellStyle name="Title" xfId="55" xr:uid="{00000000-0005-0000-0000-000037000000}"/>
    <cellStyle name="Total 2" xfId="56"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embres%20Observatoire\Amandine\Etudes\Publications\Observatoire\00M%20Monitoring\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showGridLines="0" tabSelected="1" zoomScaleNormal="100" zoomScaleSheetLayoutView="80" workbookViewId="0"/>
  </sheetViews>
  <sheetFormatPr baseColWidth="10" defaultColWidth="9.140625" defaultRowHeight="11.25"/>
  <cols>
    <col min="1" max="1" width="3.7109375" style="4" customWidth="1"/>
    <col min="2" max="2" width="38.7109375" style="4" customWidth="1"/>
    <col min="3" max="3" width="46.42578125" style="4" customWidth="1"/>
    <col min="4" max="4" width="10.85546875" style="4" bestFit="1" customWidth="1"/>
    <col min="5" max="8" width="9.28515625" style="4" customWidth="1"/>
    <col min="9" max="16384" width="9.140625" style="4"/>
  </cols>
  <sheetData>
    <row r="1" spans="1:11" s="21" customFormat="1" ht="24" customHeight="1">
      <c r="A1" s="49" t="s">
        <v>76</v>
      </c>
      <c r="B1" s="49" t="s">
        <v>108</v>
      </c>
      <c r="C1"/>
      <c r="D1"/>
      <c r="E1"/>
      <c r="F1"/>
      <c r="G1"/>
      <c r="H1"/>
      <c r="I1" s="25"/>
      <c r="J1" s="25"/>
      <c r="K1" s="25"/>
    </row>
    <row r="2" spans="1:11" s="21" customFormat="1" ht="6" customHeight="1">
      <c r="A2" s="49"/>
      <c r="B2" s="49"/>
      <c r="D2" s="25"/>
      <c r="E2" s="25"/>
      <c r="F2" s="25"/>
      <c r="G2" s="25"/>
      <c r="H2" s="25"/>
      <c r="I2" s="42"/>
      <c r="J2" s="42"/>
      <c r="K2" s="42"/>
    </row>
    <row r="3" spans="1:11" s="25" customFormat="1" ht="12.75" customHeight="1">
      <c r="A3" s="85"/>
      <c r="B3" s="375" t="s">
        <v>130</v>
      </c>
      <c r="C3" s="375"/>
      <c r="D3" s="375"/>
      <c r="E3" s="375"/>
      <c r="F3" s="375"/>
      <c r="G3" s="375"/>
      <c r="H3" s="375"/>
    </row>
    <row r="4" spans="1:11" s="25" customFormat="1" ht="12.75" customHeight="1">
      <c r="A4" s="85"/>
      <c r="B4" s="376"/>
      <c r="C4" s="376"/>
      <c r="D4" s="376"/>
      <c r="E4" s="376"/>
      <c r="F4" s="376"/>
      <c r="G4" s="376"/>
      <c r="H4" s="376"/>
    </row>
    <row r="5" spans="1:11" s="25" customFormat="1" ht="12.75" customHeight="1">
      <c r="A5" s="85"/>
      <c r="B5" s="376"/>
      <c r="C5" s="376"/>
      <c r="D5" s="376"/>
      <c r="E5" s="376"/>
      <c r="F5" s="376"/>
      <c r="G5" s="376"/>
      <c r="H5" s="376"/>
    </row>
    <row r="6" spans="1:11" s="25" customFormat="1" ht="12.75" customHeight="1">
      <c r="A6" s="85"/>
      <c r="B6" s="376"/>
      <c r="C6" s="376"/>
      <c r="D6" s="376"/>
      <c r="E6" s="376"/>
      <c r="F6" s="376"/>
      <c r="G6" s="376"/>
      <c r="H6" s="376"/>
    </row>
    <row r="7" spans="1:11" s="21" customFormat="1" ht="4.5" customHeight="1">
      <c r="B7" s="48"/>
      <c r="C7" s="48"/>
      <c r="D7" s="48"/>
      <c r="E7" s="48"/>
      <c r="F7" s="48"/>
      <c r="G7" s="48"/>
      <c r="H7" s="48"/>
      <c r="K7" s="43"/>
    </row>
    <row r="8" spans="1:11" s="21" customFormat="1" ht="4.5" customHeight="1">
      <c r="B8" s="49"/>
    </row>
    <row r="9" spans="1:11" s="25" customFormat="1" ht="12" customHeight="1">
      <c r="B9" s="85" t="s">
        <v>78</v>
      </c>
      <c r="I9" s="44"/>
      <c r="J9" s="44"/>
      <c r="K9" s="44"/>
    </row>
    <row r="10" spans="1:11" s="25" customFormat="1" ht="3" customHeight="1"/>
    <row r="11" spans="1:11" s="25" customFormat="1" ht="12" customHeight="1">
      <c r="B11" s="50" t="s">
        <v>4</v>
      </c>
      <c r="C11" s="77" t="s">
        <v>145</v>
      </c>
      <c r="D11" s="266" t="s">
        <v>210</v>
      </c>
      <c r="F11" s="47"/>
    </row>
    <row r="12" spans="1:11" s="25" customFormat="1" ht="3" customHeight="1">
      <c r="C12" s="50"/>
      <c r="D12" s="47"/>
    </row>
    <row r="13" spans="1:11" s="25" customFormat="1" ht="12" customHeight="1">
      <c r="B13" s="50"/>
      <c r="C13" s="77" t="s">
        <v>141</v>
      </c>
      <c r="D13" s="66">
        <v>2025</v>
      </c>
      <c r="F13" s="47"/>
    </row>
    <row r="14" spans="1:11" s="25" customFormat="1" ht="3" customHeight="1">
      <c r="B14" s="50"/>
      <c r="C14" s="77"/>
      <c r="D14" s="66"/>
      <c r="F14" s="47"/>
    </row>
    <row r="15" spans="1:11" s="25" customFormat="1" ht="12" customHeight="1">
      <c r="B15" s="50"/>
      <c r="C15" s="77" t="s">
        <v>0</v>
      </c>
      <c r="D15" s="66">
        <v>2025</v>
      </c>
      <c r="F15" s="47"/>
    </row>
    <row r="16" spans="1:11" s="21" customFormat="1" ht="3" customHeight="1">
      <c r="B16" s="48"/>
      <c r="C16" s="259"/>
      <c r="D16" s="67"/>
      <c r="E16" s="48"/>
      <c r="F16" s="48"/>
      <c r="G16" s="48"/>
      <c r="H16" s="48"/>
    </row>
    <row r="17" spans="1:11" s="21" customFormat="1" ht="3" customHeight="1">
      <c r="C17" s="47"/>
      <c r="D17" s="47"/>
    </row>
    <row r="18" spans="1:11" s="25" customFormat="1" ht="12" customHeight="1">
      <c r="B18" s="85" t="s">
        <v>84</v>
      </c>
      <c r="C18" s="47"/>
      <c r="D18" s="47"/>
      <c r="I18" s="44"/>
      <c r="J18" s="44"/>
      <c r="K18" s="44"/>
    </row>
    <row r="19" spans="1:11" ht="3" customHeight="1">
      <c r="A19" s="10"/>
      <c r="B19" s="10"/>
      <c r="C19" s="47"/>
      <c r="D19" s="47"/>
      <c r="E19" s="10"/>
      <c r="F19" s="10"/>
      <c r="G19" s="10"/>
      <c r="H19" s="10"/>
    </row>
    <row r="20" spans="1:11" s="46" customFormat="1" ht="12" customHeight="1">
      <c r="A20" s="25"/>
      <c r="B20" s="50" t="s">
        <v>85</v>
      </c>
      <c r="C20" s="77" t="s">
        <v>73</v>
      </c>
      <c r="D20" s="266" t="s">
        <v>211</v>
      </c>
      <c r="E20" s="25"/>
      <c r="F20" s="25"/>
      <c r="G20" s="25"/>
      <c r="H20" s="25"/>
    </row>
    <row r="21" spans="1:11" s="46" customFormat="1" ht="3" customHeight="1">
      <c r="A21" s="25"/>
      <c r="B21" s="50"/>
      <c r="C21" s="50"/>
      <c r="D21" s="260"/>
      <c r="E21" s="25"/>
      <c r="F21" s="25"/>
      <c r="G21" s="25"/>
      <c r="H21" s="25"/>
    </row>
    <row r="22" spans="1:11" s="46" customFormat="1" ht="12" customHeight="1">
      <c r="A22" s="25"/>
      <c r="B22" s="25"/>
      <c r="C22" s="77" t="s">
        <v>126</v>
      </c>
      <c r="D22" s="261">
        <v>2024</v>
      </c>
      <c r="E22" s="25"/>
      <c r="F22" s="25"/>
      <c r="G22" s="25"/>
      <c r="H22" s="25"/>
    </row>
    <row r="23" spans="1:11" s="46" customFormat="1" ht="3" customHeight="1">
      <c r="A23" s="25"/>
      <c r="B23" s="25"/>
      <c r="C23" s="50"/>
      <c r="D23" s="261"/>
      <c r="E23" s="25"/>
      <c r="F23" s="25"/>
      <c r="G23" s="25"/>
      <c r="H23" s="25"/>
    </row>
    <row r="24" spans="1:11" s="46" customFormat="1" ht="12" customHeight="1">
      <c r="A24" s="25"/>
      <c r="B24" s="25"/>
      <c r="C24" s="77" t="s">
        <v>79</v>
      </c>
      <c r="D24" s="261">
        <v>2024</v>
      </c>
      <c r="E24" s="25"/>
      <c r="F24" s="25"/>
      <c r="G24" s="25"/>
      <c r="H24" s="25"/>
    </row>
    <row r="25" spans="1:11" s="46" customFormat="1" ht="3" customHeight="1">
      <c r="A25" s="25"/>
      <c r="B25" s="25"/>
      <c r="C25" s="50"/>
      <c r="D25" s="261"/>
      <c r="E25" s="25"/>
      <c r="F25" s="25"/>
      <c r="G25" s="25"/>
      <c r="H25" s="25"/>
    </row>
    <row r="26" spans="1:11" s="46" customFormat="1" ht="12" customHeight="1">
      <c r="A26" s="25"/>
      <c r="B26" s="25"/>
      <c r="C26" s="77" t="s">
        <v>77</v>
      </c>
      <c r="D26" s="261">
        <v>2024</v>
      </c>
      <c r="E26" s="25"/>
      <c r="F26" s="25"/>
      <c r="G26" s="25"/>
      <c r="H26" s="25"/>
    </row>
    <row r="27" spans="1:11" s="46" customFormat="1" ht="3" customHeight="1">
      <c r="A27" s="25"/>
      <c r="B27" s="25"/>
      <c r="C27" s="50"/>
      <c r="D27" s="47"/>
      <c r="E27" s="25"/>
      <c r="F27" s="25"/>
      <c r="G27" s="25"/>
      <c r="H27" s="25"/>
    </row>
    <row r="28" spans="1:11" s="46" customFormat="1" ht="12" customHeight="1">
      <c r="A28" s="25"/>
      <c r="B28" s="25"/>
      <c r="C28" s="77" t="s">
        <v>80</v>
      </c>
      <c r="D28" s="261">
        <v>2024</v>
      </c>
      <c r="E28" s="25"/>
      <c r="F28" s="25"/>
      <c r="G28" s="25"/>
      <c r="H28" s="25"/>
    </row>
    <row r="29" spans="1:11" s="46" customFormat="1" ht="3" customHeight="1">
      <c r="A29" s="25"/>
      <c r="B29" s="25"/>
      <c r="C29" s="50"/>
      <c r="D29" s="47"/>
      <c r="E29" s="25"/>
      <c r="F29" s="25"/>
      <c r="G29" s="25"/>
      <c r="H29" s="25"/>
    </row>
    <row r="30" spans="1:11" s="46" customFormat="1" ht="12" customHeight="1">
      <c r="A30" s="25"/>
      <c r="B30" s="25"/>
      <c r="C30" s="77" t="s">
        <v>81</v>
      </c>
      <c r="D30" s="261">
        <v>2024</v>
      </c>
      <c r="E30" s="25"/>
      <c r="F30" s="25"/>
      <c r="G30" s="25"/>
      <c r="H30" s="25"/>
      <c r="I30" s="25"/>
    </row>
    <row r="31" spans="1:11" s="21" customFormat="1" ht="3" customHeight="1">
      <c r="B31" s="48"/>
      <c r="C31" s="262"/>
      <c r="D31" s="67"/>
      <c r="E31" s="48"/>
      <c r="F31" s="48"/>
      <c r="G31" s="48"/>
      <c r="H31" s="48"/>
    </row>
    <row r="32" spans="1:11" s="21" customFormat="1" ht="3" customHeight="1">
      <c r="C32" s="25"/>
      <c r="D32" s="47"/>
    </row>
    <row r="33" spans="1:8" s="46" customFormat="1" ht="12" customHeight="1">
      <c r="A33" s="25"/>
      <c r="B33" s="85" t="s">
        <v>82</v>
      </c>
      <c r="C33" s="25"/>
      <c r="D33" s="47"/>
      <c r="E33" s="25"/>
      <c r="F33" s="25"/>
      <c r="G33" s="25"/>
      <c r="H33" s="25"/>
    </row>
    <row r="34" spans="1:8" s="46" customFormat="1" ht="3" customHeight="1">
      <c r="A34" s="25"/>
      <c r="B34" s="25"/>
      <c r="C34" s="25"/>
      <c r="D34" s="47"/>
      <c r="E34" s="25"/>
      <c r="F34" s="25"/>
      <c r="G34" s="25"/>
      <c r="H34" s="25"/>
    </row>
    <row r="35" spans="1:8" s="46" customFormat="1" ht="12" customHeight="1">
      <c r="A35" s="25"/>
      <c r="B35" s="50" t="s">
        <v>85</v>
      </c>
      <c r="C35" s="87" t="s">
        <v>73</v>
      </c>
      <c r="D35" s="266" t="s">
        <v>212</v>
      </c>
      <c r="E35" s="25"/>
      <c r="F35" s="25"/>
      <c r="G35" s="25"/>
      <c r="H35" s="25"/>
    </row>
    <row r="36" spans="1:8" s="46" customFormat="1" ht="3" customHeight="1">
      <c r="A36" s="25"/>
      <c r="B36" s="25"/>
      <c r="C36" s="87"/>
      <c r="D36" s="47"/>
      <c r="E36" s="25"/>
      <c r="F36" s="25"/>
      <c r="G36" s="25"/>
      <c r="H36" s="25"/>
    </row>
    <row r="37" spans="1:8" s="46" customFormat="1" ht="12.75" customHeight="1">
      <c r="A37" s="25"/>
      <c r="B37" s="25"/>
      <c r="C37" s="87" t="s">
        <v>101</v>
      </c>
      <c r="D37" s="266" t="s">
        <v>213</v>
      </c>
      <c r="E37" s="25"/>
      <c r="F37" s="25"/>
      <c r="G37" s="25"/>
      <c r="H37" s="25"/>
    </row>
    <row r="38" spans="1:8" s="21" customFormat="1" ht="3" customHeight="1">
      <c r="B38" s="48"/>
      <c r="C38" s="220"/>
      <c r="D38" s="67"/>
      <c r="E38" s="48"/>
      <c r="F38" s="48"/>
      <c r="G38" s="48"/>
      <c r="H38" s="48"/>
    </row>
    <row r="39" spans="1:8" s="21" customFormat="1" ht="3" customHeight="1">
      <c r="C39" s="50"/>
      <c r="D39" s="47"/>
    </row>
    <row r="40" spans="1:8" s="46" customFormat="1" ht="12" customHeight="1">
      <c r="A40" s="25"/>
      <c r="B40" s="3" t="s">
        <v>83</v>
      </c>
      <c r="C40" s="88"/>
      <c r="D40" s="66"/>
      <c r="E40" s="25"/>
      <c r="F40" s="25"/>
      <c r="G40" s="25"/>
      <c r="H40" s="25"/>
    </row>
    <row r="41" spans="1:8" s="46" customFormat="1" ht="3" customHeight="1">
      <c r="A41" s="25"/>
      <c r="B41" s="25"/>
      <c r="C41" s="88"/>
      <c r="D41" s="66"/>
      <c r="E41" s="25"/>
      <c r="F41" s="25"/>
      <c r="G41" s="25"/>
      <c r="H41" s="25"/>
    </row>
    <row r="42" spans="1:8" s="46" customFormat="1" ht="12" customHeight="1">
      <c r="A42" s="25"/>
      <c r="B42" s="50" t="s">
        <v>102</v>
      </c>
      <c r="C42" s="87" t="s">
        <v>145</v>
      </c>
      <c r="D42" s="266" t="s">
        <v>180</v>
      </c>
      <c r="E42" s="25"/>
      <c r="F42" s="25"/>
      <c r="G42" s="25"/>
      <c r="H42" s="25"/>
    </row>
    <row r="43" spans="1:8" s="46" customFormat="1" ht="3" customHeight="1">
      <c r="A43" s="25"/>
      <c r="B43" s="25"/>
      <c r="C43" s="50"/>
      <c r="D43" s="47"/>
      <c r="E43" s="25"/>
      <c r="F43" s="25"/>
      <c r="G43" s="25"/>
      <c r="H43" s="25"/>
    </row>
    <row r="44" spans="1:8" s="46" customFormat="1" ht="12" customHeight="1">
      <c r="A44" s="25"/>
      <c r="B44" s="25"/>
      <c r="C44" s="87" t="s">
        <v>103</v>
      </c>
      <c r="D44" s="66">
        <v>2023</v>
      </c>
      <c r="E44" s="25"/>
      <c r="F44" s="25"/>
      <c r="G44" s="25"/>
      <c r="H44" s="25"/>
    </row>
    <row r="45" spans="1:8" s="46" customFormat="1" ht="3" customHeight="1">
      <c r="A45" s="25"/>
      <c r="B45" s="25"/>
      <c r="C45" s="87"/>
      <c r="D45" s="47"/>
      <c r="E45" s="25"/>
      <c r="F45" s="25"/>
      <c r="G45" s="25"/>
      <c r="H45" s="25"/>
    </row>
    <row r="46" spans="1:8" s="46" customFormat="1" ht="12" customHeight="1">
      <c r="A46" s="25"/>
      <c r="B46" s="25"/>
      <c r="C46" s="87" t="s">
        <v>127</v>
      </c>
      <c r="D46" s="66">
        <v>2023</v>
      </c>
      <c r="E46" s="25"/>
      <c r="F46" s="25"/>
      <c r="G46" s="25"/>
      <c r="H46" s="25"/>
    </row>
    <row r="47" spans="1:8" s="21" customFormat="1" ht="3" customHeight="1">
      <c r="B47" s="48"/>
      <c r="C47" s="220"/>
      <c r="D47" s="67"/>
      <c r="E47" s="48"/>
      <c r="F47" s="48"/>
      <c r="G47" s="48"/>
      <c r="H47" s="48"/>
    </row>
    <row r="48" spans="1:8" s="21" customFormat="1" ht="3" customHeight="1">
      <c r="C48" s="50"/>
      <c r="D48" s="47"/>
    </row>
    <row r="49" spans="1:8" s="46" customFormat="1" ht="12" customHeight="1">
      <c r="A49" s="25"/>
      <c r="B49" s="3" t="s">
        <v>146</v>
      </c>
      <c r="C49" s="88"/>
      <c r="D49" s="66"/>
      <c r="E49" s="25"/>
      <c r="F49" s="25"/>
      <c r="G49" s="25"/>
      <c r="H49" s="25"/>
    </row>
    <row r="50" spans="1:8" s="46" customFormat="1" ht="3" customHeight="1">
      <c r="A50" s="25"/>
      <c r="B50" s="25"/>
      <c r="C50" s="50"/>
      <c r="D50" s="47"/>
      <c r="E50" s="25"/>
      <c r="F50" s="25"/>
      <c r="G50" s="25"/>
      <c r="H50" s="25"/>
    </row>
    <row r="51" spans="1:8" s="46" customFormat="1" ht="12" customHeight="1">
      <c r="A51" s="25"/>
      <c r="B51" s="50" t="s">
        <v>102</v>
      </c>
      <c r="C51" s="77" t="s">
        <v>145</v>
      </c>
      <c r="D51" s="266" t="s">
        <v>180</v>
      </c>
      <c r="F51" s="25"/>
      <c r="G51" s="25"/>
      <c r="H51" s="25"/>
    </row>
    <row r="52" spans="1:8" s="46" customFormat="1" ht="3" customHeight="1">
      <c r="A52" s="25"/>
      <c r="B52" s="25"/>
      <c r="C52" s="50"/>
      <c r="D52" s="47"/>
      <c r="E52" s="25"/>
      <c r="F52" s="25"/>
      <c r="G52" s="25"/>
      <c r="H52" s="25"/>
    </row>
    <row r="53" spans="1:8" s="46" customFormat="1" ht="12" customHeight="1">
      <c r="A53" s="25"/>
      <c r="C53" s="77" t="s">
        <v>128</v>
      </c>
      <c r="D53" s="66">
        <v>2023</v>
      </c>
      <c r="E53" s="25"/>
      <c r="F53" s="25"/>
      <c r="G53" s="25"/>
      <c r="H53" s="25"/>
    </row>
    <row r="54" spans="1:8" s="46" customFormat="1" ht="3" customHeight="1">
      <c r="A54" s="25"/>
      <c r="B54" s="25"/>
      <c r="C54" s="50"/>
      <c r="D54" s="47"/>
      <c r="E54" s="25"/>
      <c r="F54" s="25"/>
      <c r="G54" s="25"/>
      <c r="H54" s="25"/>
    </row>
    <row r="55" spans="1:8" s="46" customFormat="1" ht="12" customHeight="1">
      <c r="A55" s="25"/>
      <c r="B55" s="50"/>
      <c r="C55" s="77" t="s">
        <v>106</v>
      </c>
      <c r="D55" s="66">
        <v>2023</v>
      </c>
      <c r="F55" s="25"/>
      <c r="G55" s="25"/>
      <c r="H55" s="25"/>
    </row>
    <row r="56" spans="1:8" s="21" customFormat="1" ht="3" customHeight="1">
      <c r="B56" s="48"/>
      <c r="C56" s="221"/>
      <c r="D56" s="67"/>
      <c r="E56" s="48"/>
      <c r="F56" s="48"/>
      <c r="G56" s="48"/>
      <c r="H56" s="48"/>
    </row>
    <row r="57" spans="1:8" s="21" customFormat="1" ht="3" customHeight="1">
      <c r="C57" s="50"/>
      <c r="D57" s="47"/>
    </row>
    <row r="58" spans="1:8" s="46" customFormat="1" ht="12" customHeight="1">
      <c r="A58" s="25"/>
      <c r="B58" s="3" t="s">
        <v>112</v>
      </c>
      <c r="C58" s="50"/>
      <c r="D58" s="47"/>
      <c r="E58" s="25"/>
      <c r="F58" s="25"/>
      <c r="G58" s="25"/>
      <c r="H58" s="25"/>
    </row>
    <row r="59" spans="1:8" s="1" customFormat="1" ht="3" customHeight="1">
      <c r="C59" s="222"/>
      <c r="D59" s="68"/>
    </row>
    <row r="60" spans="1:8" ht="12" customHeight="1">
      <c r="B60" s="50" t="s">
        <v>102</v>
      </c>
      <c r="C60" s="90" t="s">
        <v>145</v>
      </c>
      <c r="D60" s="266" t="s">
        <v>214</v>
      </c>
    </row>
    <row r="61" spans="1:8" ht="3" customHeight="1">
      <c r="B61" s="69"/>
      <c r="C61" s="88"/>
      <c r="D61" s="68"/>
    </row>
    <row r="62" spans="1:8" ht="12" customHeight="1">
      <c r="B62" s="50"/>
      <c r="C62" s="90" t="s">
        <v>129</v>
      </c>
      <c r="D62" s="66">
        <v>2024</v>
      </c>
    </row>
    <row r="63" spans="1:8" s="21" customFormat="1" ht="3" customHeight="1">
      <c r="B63" s="48"/>
      <c r="C63" s="51"/>
      <c r="D63" s="48"/>
      <c r="E63" s="48"/>
      <c r="F63" s="48"/>
      <c r="G63" s="48"/>
      <c r="H63" s="48"/>
    </row>
    <row r="64" spans="1:8" s="21" customFormat="1" ht="3" customHeight="1"/>
  </sheetData>
  <mergeCells count="1">
    <mergeCell ref="B3:H6"/>
  </mergeCells>
  <phoneticPr fontId="6" type="noConversion"/>
  <hyperlinks>
    <hyperlink ref="C11" location="F.1.1!A5" display="Evolution" xr:uid="{00000000-0004-0000-0000-000000000000}"/>
    <hyperlink ref="C13" location="F.1.2!A5" display="Genre, nationalité, classe d'âge et densité" xr:uid="{00000000-0004-0000-0000-000001000000}"/>
    <hyperlink ref="C20" location="F.2.1!A5" display="Genre" xr:uid="{00000000-0004-0000-0000-000002000000}"/>
    <hyperlink ref="C22" location="F.2.2!A5" display="Caractéristiques : genre, classe d’âge, durée d’inactivité, niveau d’études" xr:uid="{00000000-0004-0000-0000-000003000000}"/>
    <hyperlink ref="C24" location="F.2.2.1!A5" display="Classe d’âge et genre" xr:uid="{00000000-0004-0000-0000-000004000000}"/>
    <hyperlink ref="C26" location="F.2.2.2!A5" display="Niveau d'études et genre" xr:uid="{00000000-0004-0000-0000-000005000000}"/>
    <hyperlink ref="C28" location="F.2.2.3!A5" display="Durée d'inactivité et genre" xr:uid="{00000000-0004-0000-0000-000006000000}"/>
    <hyperlink ref="C30" location="F.2.2.4!A5" display="Nationalié et genre" xr:uid="{00000000-0004-0000-0000-000007000000}"/>
    <hyperlink ref="C35" location="F.3.1!A5" display="Genre" xr:uid="{00000000-0004-0000-0000-000008000000}"/>
    <hyperlink ref="C37" location="F.3.2!A5" display="Jeunes de moins de 25 ans et genre" xr:uid="{00000000-0004-0000-0000-000009000000}"/>
    <hyperlink ref="C42" location="F.4.1!A5" display="Evolution" xr:uid="{00000000-0004-0000-0000-00000A000000}"/>
    <hyperlink ref="C46" location="F.4.3!Afdrukbereik" display="Genre, statut, type d'activité et taille d'établissement" xr:uid="{00000000-0004-0000-0000-00000B000000}"/>
    <hyperlink ref="C51" location="F.5.1!A5" display="Evolution" xr:uid="{00000000-0004-0000-0000-00000C000000}"/>
    <hyperlink ref="C55" location="F.5.3!A5" display="Secteur d'activité" xr:uid="{00000000-0004-0000-0000-00000D000000}"/>
    <hyperlink ref="C60" location="F.6.1!A5" display="Evolution" xr:uid="{00000000-0004-0000-0000-00000E000000}"/>
    <hyperlink ref="C62" location="F.6.2!A5" display="Type d'activité et genre" xr:uid="{00000000-0004-0000-0000-00000F000000}"/>
    <hyperlink ref="C53" location="F.5.2!A5" display="Taille d'établissement et type d'activité (privé/public)" xr:uid="{00000000-0004-0000-0000-000010000000}"/>
    <hyperlink ref="C15" location="F.1.3!A5" display="Nationalité" xr:uid="{00000000-0004-0000-0000-000011000000}"/>
    <hyperlink ref="C44" location="F.4.2!Impression_des_titres" display="Secteur d’activité" xr:uid="{00000000-0004-0000-0000-000012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4"/>
  <sheetViews>
    <sheetView showGridLines="0" zoomScaleNormal="100" zoomScaleSheetLayoutView="80" workbookViewId="0"/>
  </sheetViews>
  <sheetFormatPr baseColWidth="10" defaultColWidth="11.42578125" defaultRowHeight="12.75"/>
  <cols>
    <col min="1" max="1" width="23.7109375" customWidth="1"/>
    <col min="2" max="7" width="9" customWidth="1"/>
    <col min="8" max="8" width="9.42578125" customWidth="1"/>
    <col min="9" max="12" width="9" customWidth="1"/>
    <col min="13" max="13" width="9.85546875" customWidth="1"/>
    <col min="14" max="15" width="9.140625" customWidth="1"/>
    <col min="16" max="16" width="9.42578125" customWidth="1"/>
    <col min="17" max="17" width="8.7109375" customWidth="1"/>
  </cols>
  <sheetData>
    <row r="1" spans="1:18" ht="23.25">
      <c r="A1" s="57" t="s">
        <v>109</v>
      </c>
      <c r="B1" s="49"/>
      <c r="J1" s="25"/>
      <c r="K1" s="25"/>
      <c r="L1" s="25"/>
      <c r="P1" s="55" t="s">
        <v>107</v>
      </c>
    </row>
    <row r="2" spans="1:18" s="63" customFormat="1" ht="3" customHeight="1">
      <c r="A2" s="62"/>
    </row>
    <row r="3" spans="1:18" s="63" customFormat="1" ht="15.75" customHeight="1">
      <c r="A3" s="64" t="s">
        <v>110</v>
      </c>
    </row>
    <row r="4" spans="1:18" s="63" customFormat="1" ht="3" customHeight="1">
      <c r="A4" s="64"/>
    </row>
    <row r="5" spans="1:18" s="10" customFormat="1" ht="19.5" customHeight="1">
      <c r="A5" s="53" t="s">
        <v>206</v>
      </c>
      <c r="B5" s="54"/>
      <c r="C5" s="54"/>
      <c r="D5" s="54"/>
      <c r="E5" s="54"/>
      <c r="F5" s="54"/>
      <c r="G5" s="54"/>
      <c r="H5" s="54"/>
      <c r="I5" s="54"/>
      <c r="J5" s="54"/>
      <c r="K5" s="54"/>
      <c r="L5" s="54"/>
      <c r="M5" s="54"/>
      <c r="N5" s="54"/>
      <c r="O5" s="54"/>
      <c r="P5" s="54"/>
    </row>
    <row r="6" spans="1:18" s="10" customFormat="1" ht="6" customHeight="1">
      <c r="A6" s="38"/>
    </row>
    <row r="7" spans="1:18" s="58" customFormat="1" ht="12" customHeight="1">
      <c r="A7" s="381" t="s">
        <v>59</v>
      </c>
      <c r="B7" s="377">
        <v>1995</v>
      </c>
      <c r="C7" s="377">
        <v>1996</v>
      </c>
      <c r="D7" s="377">
        <v>1997</v>
      </c>
      <c r="E7" s="377">
        <v>1998</v>
      </c>
      <c r="F7" s="377">
        <v>1999</v>
      </c>
      <c r="G7" s="377">
        <v>2000</v>
      </c>
      <c r="H7" s="377">
        <v>2001</v>
      </c>
      <c r="I7" s="377">
        <v>2002</v>
      </c>
      <c r="J7" s="377">
        <v>2003</v>
      </c>
      <c r="K7" s="377">
        <v>2004</v>
      </c>
      <c r="L7" s="377">
        <v>2005</v>
      </c>
      <c r="M7" s="379">
        <v>2006</v>
      </c>
      <c r="N7" s="379">
        <v>2007</v>
      </c>
      <c r="O7" s="379">
        <v>2008</v>
      </c>
      <c r="P7" s="379">
        <v>2009</v>
      </c>
    </row>
    <row r="8" spans="1:18" s="58" customFormat="1" ht="12" customHeight="1">
      <c r="A8" s="382"/>
      <c r="B8" s="378"/>
      <c r="C8" s="378"/>
      <c r="D8" s="378"/>
      <c r="E8" s="378"/>
      <c r="F8" s="378"/>
      <c r="G8" s="378"/>
      <c r="H8" s="378"/>
      <c r="I8" s="378"/>
      <c r="J8" s="378"/>
      <c r="K8" s="378"/>
      <c r="L8" s="378"/>
      <c r="M8" s="380"/>
      <c r="N8" s="380"/>
      <c r="O8" s="380"/>
      <c r="P8" s="380"/>
    </row>
    <row r="9" spans="1:18" s="10" customFormat="1" ht="10.5" customHeight="1">
      <c r="A9" s="139" t="s">
        <v>85</v>
      </c>
      <c r="B9" s="140"/>
      <c r="C9" s="140"/>
      <c r="D9" s="140"/>
      <c r="E9" s="140"/>
      <c r="F9" s="140"/>
      <c r="G9" s="140"/>
      <c r="H9" s="140"/>
      <c r="I9" s="140"/>
      <c r="J9" s="140"/>
      <c r="K9" s="140"/>
      <c r="L9" s="140"/>
      <c r="M9" s="141"/>
      <c r="N9" s="141"/>
      <c r="O9" s="141"/>
      <c r="P9" s="141"/>
    </row>
    <row r="10" spans="1:18" s="10" customFormat="1" ht="10.5" customHeight="1">
      <c r="A10" s="142" t="s">
        <v>9</v>
      </c>
      <c r="B10" s="135">
        <v>87920</v>
      </c>
      <c r="C10" s="135">
        <v>87257</v>
      </c>
      <c r="D10" s="135">
        <v>87451</v>
      </c>
      <c r="E10" s="135">
        <v>87532</v>
      </c>
      <c r="F10" s="135">
        <v>87401</v>
      </c>
      <c r="G10" s="135">
        <v>87812</v>
      </c>
      <c r="H10" s="135">
        <v>88822</v>
      </c>
      <c r="I10" s="135">
        <v>90134</v>
      </c>
      <c r="J10" s="135">
        <v>91759</v>
      </c>
      <c r="K10" s="135">
        <v>92755</v>
      </c>
      <c r="L10" s="135">
        <v>93808</v>
      </c>
      <c r="M10" s="130">
        <v>96011</v>
      </c>
      <c r="N10" s="130">
        <v>97601</v>
      </c>
      <c r="O10" s="130">
        <v>99085</v>
      </c>
      <c r="P10" s="130">
        <v>101371</v>
      </c>
    </row>
    <row r="11" spans="1:18" s="10" customFormat="1" ht="10.5" customHeight="1">
      <c r="A11" s="142" t="s">
        <v>10</v>
      </c>
      <c r="B11" s="135">
        <v>29316</v>
      </c>
      <c r="C11" s="135">
        <v>29126</v>
      </c>
      <c r="D11" s="135">
        <v>29033</v>
      </c>
      <c r="E11" s="135">
        <v>28867</v>
      </c>
      <c r="F11" s="135">
        <v>28931</v>
      </c>
      <c r="G11" s="135">
        <v>28804</v>
      </c>
      <c r="H11" s="135">
        <v>28916</v>
      </c>
      <c r="I11" s="135">
        <v>29000</v>
      </c>
      <c r="J11" s="135">
        <v>28992</v>
      </c>
      <c r="K11" s="135">
        <v>29088</v>
      </c>
      <c r="L11" s="135">
        <v>29265</v>
      </c>
      <c r="M11" s="130">
        <v>29552</v>
      </c>
      <c r="N11" s="130">
        <v>29681</v>
      </c>
      <c r="O11" s="130">
        <v>30086</v>
      </c>
      <c r="P11" s="130">
        <v>30456</v>
      </c>
    </row>
    <row r="12" spans="1:18" s="10" customFormat="1" ht="10.5" customHeight="1">
      <c r="A12" s="142" t="s">
        <v>23</v>
      </c>
      <c r="B12" s="135">
        <v>18653</v>
      </c>
      <c r="C12" s="135">
        <v>18351</v>
      </c>
      <c r="D12" s="135">
        <v>18508</v>
      </c>
      <c r="E12" s="135">
        <v>18576</v>
      </c>
      <c r="F12" s="135">
        <v>18669</v>
      </c>
      <c r="G12" s="135">
        <v>18735</v>
      </c>
      <c r="H12" s="135">
        <v>19037</v>
      </c>
      <c r="I12" s="135">
        <v>19320</v>
      </c>
      <c r="J12" s="135">
        <v>19478</v>
      </c>
      <c r="K12" s="135">
        <v>19641</v>
      </c>
      <c r="L12" s="135">
        <v>19968</v>
      </c>
      <c r="M12" s="130">
        <v>20078</v>
      </c>
      <c r="N12" s="130">
        <v>20431</v>
      </c>
      <c r="O12" s="130">
        <v>20976</v>
      </c>
      <c r="P12" s="130">
        <v>21669</v>
      </c>
    </row>
    <row r="13" spans="1:18" s="10" customFormat="1" ht="10.5" customHeight="1">
      <c r="A13" s="142" t="s">
        <v>11</v>
      </c>
      <c r="B13" s="135">
        <v>135681</v>
      </c>
      <c r="C13" s="135">
        <v>133138</v>
      </c>
      <c r="D13" s="135">
        <v>133845</v>
      </c>
      <c r="E13" s="135">
        <v>134046</v>
      </c>
      <c r="F13" s="135">
        <v>134243</v>
      </c>
      <c r="G13" s="135">
        <v>133859</v>
      </c>
      <c r="H13" s="135">
        <v>134395</v>
      </c>
      <c r="I13" s="135">
        <v>136730</v>
      </c>
      <c r="J13" s="135">
        <v>139501</v>
      </c>
      <c r="K13" s="135">
        <v>141312</v>
      </c>
      <c r="L13" s="135">
        <v>142853</v>
      </c>
      <c r="M13" s="130">
        <v>144784</v>
      </c>
      <c r="N13" s="130">
        <v>145917</v>
      </c>
      <c r="O13" s="130">
        <v>148873</v>
      </c>
      <c r="P13" s="130">
        <v>153377</v>
      </c>
    </row>
    <row r="14" spans="1:18" s="10" customFormat="1" ht="10.5" customHeight="1">
      <c r="A14" s="142" t="s">
        <v>12</v>
      </c>
      <c r="B14" s="135">
        <v>38727</v>
      </c>
      <c r="C14" s="135">
        <v>38400</v>
      </c>
      <c r="D14" s="135">
        <v>38315</v>
      </c>
      <c r="E14" s="135">
        <v>39235</v>
      </c>
      <c r="F14" s="135">
        <v>39162</v>
      </c>
      <c r="G14" s="135">
        <v>39404</v>
      </c>
      <c r="H14" s="135">
        <v>39634</v>
      </c>
      <c r="I14" s="135">
        <v>40378</v>
      </c>
      <c r="J14" s="135">
        <v>41019</v>
      </c>
      <c r="K14" s="135">
        <v>41342</v>
      </c>
      <c r="L14" s="135">
        <v>41097</v>
      </c>
      <c r="M14" s="130">
        <v>41740</v>
      </c>
      <c r="N14" s="130">
        <v>42342</v>
      </c>
      <c r="O14" s="130">
        <v>42902</v>
      </c>
      <c r="P14" s="130">
        <v>43512</v>
      </c>
      <c r="R14" s="37"/>
    </row>
    <row r="15" spans="1:18" s="10" customFormat="1" ht="10.5" customHeight="1">
      <c r="A15" s="142" t="s">
        <v>13</v>
      </c>
      <c r="B15" s="135">
        <v>29819</v>
      </c>
      <c r="C15" s="135">
        <v>29644</v>
      </c>
      <c r="D15" s="135">
        <v>30053</v>
      </c>
      <c r="E15" s="135">
        <v>30379</v>
      </c>
      <c r="F15" s="135">
        <v>30806</v>
      </c>
      <c r="G15" s="135">
        <v>31348</v>
      </c>
      <c r="H15" s="135">
        <v>31610</v>
      </c>
      <c r="I15" s="135">
        <v>32089</v>
      </c>
      <c r="J15" s="135">
        <v>32703</v>
      </c>
      <c r="K15" s="135">
        <v>32718</v>
      </c>
      <c r="L15" s="135">
        <v>33069</v>
      </c>
      <c r="M15" s="130">
        <v>33462</v>
      </c>
      <c r="N15" s="130">
        <v>34128</v>
      </c>
      <c r="O15" s="130">
        <v>34727</v>
      </c>
      <c r="P15" s="130">
        <v>35372</v>
      </c>
    </row>
    <row r="16" spans="1:18" s="10" customFormat="1" ht="10.5" customHeight="1">
      <c r="A16" s="142" t="s">
        <v>14</v>
      </c>
      <c r="B16" s="135">
        <v>45577</v>
      </c>
      <c r="C16" s="135">
        <v>45512</v>
      </c>
      <c r="D16" s="135">
        <v>45752</v>
      </c>
      <c r="E16" s="135">
        <v>45365</v>
      </c>
      <c r="F16" s="135">
        <v>45465</v>
      </c>
      <c r="G16" s="135">
        <v>45555</v>
      </c>
      <c r="H16" s="135">
        <v>46048</v>
      </c>
      <c r="I16" s="135">
        <v>46812</v>
      </c>
      <c r="J16" s="135">
        <v>47313</v>
      </c>
      <c r="K16" s="135">
        <v>47426</v>
      </c>
      <c r="L16" s="135">
        <v>47555</v>
      </c>
      <c r="M16" s="130">
        <v>47719</v>
      </c>
      <c r="N16" s="130">
        <v>48284</v>
      </c>
      <c r="O16" s="130">
        <v>48906</v>
      </c>
      <c r="P16" s="130">
        <v>49757</v>
      </c>
    </row>
    <row r="17" spans="1:16" s="10" customFormat="1" ht="10.5" customHeight="1">
      <c r="A17" s="142" t="s">
        <v>15</v>
      </c>
      <c r="B17" s="135">
        <v>20003</v>
      </c>
      <c r="C17" s="135">
        <v>19912</v>
      </c>
      <c r="D17" s="135">
        <v>19735</v>
      </c>
      <c r="E17" s="135">
        <v>19637</v>
      </c>
      <c r="F17" s="135">
        <v>19816</v>
      </c>
      <c r="G17" s="135">
        <v>19757</v>
      </c>
      <c r="H17" s="135">
        <v>19861</v>
      </c>
      <c r="I17" s="135">
        <v>20034</v>
      </c>
      <c r="J17" s="135">
        <v>20247</v>
      </c>
      <c r="K17" s="135">
        <v>20492</v>
      </c>
      <c r="L17" s="135">
        <v>20609</v>
      </c>
      <c r="M17" s="130">
        <v>20970</v>
      </c>
      <c r="N17" s="130">
        <v>21395</v>
      </c>
      <c r="O17" s="130">
        <v>21743</v>
      </c>
      <c r="P17" s="130">
        <v>22160</v>
      </c>
    </row>
    <row r="18" spans="1:16" s="10" customFormat="1" ht="10.5" customHeight="1">
      <c r="A18" s="142" t="s">
        <v>5</v>
      </c>
      <c r="B18" s="135">
        <v>72309</v>
      </c>
      <c r="C18" s="135">
        <v>72358</v>
      </c>
      <c r="D18" s="135">
        <v>71926</v>
      </c>
      <c r="E18" s="135">
        <v>72496</v>
      </c>
      <c r="F18" s="135">
        <v>72524</v>
      </c>
      <c r="G18" s="135">
        <v>73174</v>
      </c>
      <c r="H18" s="135">
        <v>72898</v>
      </c>
      <c r="I18" s="135">
        <v>74377</v>
      </c>
      <c r="J18" s="135">
        <v>75841</v>
      </c>
      <c r="K18" s="135">
        <v>76092</v>
      </c>
      <c r="L18" s="135">
        <v>77729</v>
      </c>
      <c r="M18" s="130">
        <v>77511</v>
      </c>
      <c r="N18" s="130">
        <v>78088</v>
      </c>
      <c r="O18" s="130">
        <v>79768</v>
      </c>
      <c r="P18" s="130">
        <v>80312</v>
      </c>
    </row>
    <row r="19" spans="1:16" s="10" customFormat="1" ht="10.5" customHeight="1">
      <c r="A19" s="142" t="s">
        <v>16</v>
      </c>
      <c r="B19" s="135">
        <v>38855</v>
      </c>
      <c r="C19" s="135">
        <v>38479</v>
      </c>
      <c r="D19" s="135">
        <v>38686</v>
      </c>
      <c r="E19" s="135">
        <v>38855</v>
      </c>
      <c r="F19" s="135">
        <v>39166</v>
      </c>
      <c r="G19" s="135">
        <v>39749</v>
      </c>
      <c r="H19" s="135">
        <v>40075</v>
      </c>
      <c r="I19" s="135">
        <v>40893</v>
      </c>
      <c r="J19" s="135">
        <v>41569</v>
      </c>
      <c r="K19" s="135">
        <v>41938</v>
      </c>
      <c r="L19" s="135">
        <v>42250</v>
      </c>
      <c r="M19" s="130">
        <v>42981</v>
      </c>
      <c r="N19" s="130">
        <v>43564</v>
      </c>
      <c r="O19" s="130">
        <v>44601</v>
      </c>
      <c r="P19" s="130">
        <v>45637</v>
      </c>
    </row>
    <row r="20" spans="1:16" s="10" customFormat="1" ht="10.5" customHeight="1">
      <c r="A20" s="142" t="s">
        <v>17</v>
      </c>
      <c r="B20" s="135">
        <v>16176</v>
      </c>
      <c r="C20" s="135">
        <v>15916</v>
      </c>
      <c r="D20" s="135">
        <v>15791</v>
      </c>
      <c r="E20" s="135">
        <v>15875</v>
      </c>
      <c r="F20" s="135">
        <v>16014</v>
      </c>
      <c r="G20" s="135">
        <v>16211</v>
      </c>
      <c r="H20" s="135">
        <v>16343</v>
      </c>
      <c r="I20" s="135">
        <v>16716</v>
      </c>
      <c r="J20" s="135">
        <v>17021</v>
      </c>
      <c r="K20" s="135">
        <v>17317</v>
      </c>
      <c r="L20" s="135">
        <v>17721</v>
      </c>
      <c r="M20" s="130">
        <v>18157</v>
      </c>
      <c r="N20" s="130">
        <v>18541</v>
      </c>
      <c r="O20" s="130">
        <v>19020</v>
      </c>
      <c r="P20" s="130">
        <v>19380</v>
      </c>
    </row>
    <row r="21" spans="1:16" s="10" customFormat="1" ht="10.5" customHeight="1">
      <c r="A21" s="142" t="s">
        <v>24</v>
      </c>
      <c r="B21" s="135">
        <v>68406</v>
      </c>
      <c r="C21" s="135">
        <v>68513</v>
      </c>
      <c r="D21" s="135">
        <v>68912</v>
      </c>
      <c r="E21" s="135">
        <v>69380</v>
      </c>
      <c r="F21" s="135">
        <v>70075</v>
      </c>
      <c r="G21" s="135">
        <v>71219</v>
      </c>
      <c r="H21" s="135">
        <v>72380</v>
      </c>
      <c r="I21" s="135">
        <v>74662</v>
      </c>
      <c r="J21" s="135">
        <v>76177</v>
      </c>
      <c r="K21" s="135">
        <v>78087</v>
      </c>
      <c r="L21" s="135">
        <v>78520</v>
      </c>
      <c r="M21" s="130">
        <v>79877</v>
      </c>
      <c r="N21" s="130">
        <v>81632</v>
      </c>
      <c r="O21" s="130">
        <v>83674</v>
      </c>
      <c r="P21" s="130">
        <v>85735</v>
      </c>
    </row>
    <row r="22" spans="1:16" s="10" customFormat="1" ht="10.5" customHeight="1">
      <c r="A22" s="142" t="s">
        <v>28</v>
      </c>
      <c r="B22" s="135">
        <v>42663</v>
      </c>
      <c r="C22" s="135">
        <v>42862</v>
      </c>
      <c r="D22" s="135">
        <v>42867</v>
      </c>
      <c r="E22" s="135">
        <v>42891</v>
      </c>
      <c r="F22" s="135">
        <v>42291</v>
      </c>
      <c r="G22" s="135">
        <v>42458</v>
      </c>
      <c r="H22" s="135">
        <v>42254</v>
      </c>
      <c r="I22" s="135">
        <v>42682</v>
      </c>
      <c r="J22" s="135">
        <v>43395</v>
      </c>
      <c r="K22" s="135">
        <v>43897</v>
      </c>
      <c r="L22" s="135">
        <v>43733</v>
      </c>
      <c r="M22" s="130">
        <v>44265</v>
      </c>
      <c r="N22" s="130">
        <v>44767</v>
      </c>
      <c r="O22" s="130">
        <v>45235</v>
      </c>
      <c r="P22" s="130">
        <v>45712</v>
      </c>
    </row>
    <row r="23" spans="1:16" s="10" customFormat="1" ht="10.5" customHeight="1">
      <c r="A23" s="142" t="s">
        <v>42</v>
      </c>
      <c r="B23" s="135">
        <v>21522</v>
      </c>
      <c r="C23" s="135">
        <v>21640</v>
      </c>
      <c r="D23" s="135">
        <v>21911</v>
      </c>
      <c r="E23" s="135">
        <v>21889</v>
      </c>
      <c r="F23" s="135">
        <v>22076</v>
      </c>
      <c r="G23" s="135">
        <v>22097</v>
      </c>
      <c r="H23" s="135">
        <v>22208</v>
      </c>
      <c r="I23" s="135">
        <v>22705</v>
      </c>
      <c r="J23" s="135">
        <v>23070</v>
      </c>
      <c r="K23" s="135">
        <v>23047</v>
      </c>
      <c r="L23" s="135">
        <v>23142</v>
      </c>
      <c r="M23" s="130">
        <v>23557</v>
      </c>
      <c r="N23" s="130">
        <v>23785</v>
      </c>
      <c r="O23" s="130">
        <v>24078</v>
      </c>
      <c r="P23" s="130">
        <v>25185</v>
      </c>
    </row>
    <row r="24" spans="1:16" s="10" customFormat="1" ht="10.5" customHeight="1">
      <c r="A24" s="142" t="s">
        <v>18</v>
      </c>
      <c r="B24" s="135">
        <v>102599</v>
      </c>
      <c r="C24" s="135">
        <v>103422</v>
      </c>
      <c r="D24" s="135">
        <v>104042</v>
      </c>
      <c r="E24" s="135">
        <v>104757</v>
      </c>
      <c r="F24" s="135">
        <v>104748</v>
      </c>
      <c r="G24" s="135">
        <v>105692</v>
      </c>
      <c r="H24" s="135">
        <v>106641</v>
      </c>
      <c r="I24" s="135">
        <v>107736</v>
      </c>
      <c r="J24" s="135">
        <v>109138</v>
      </c>
      <c r="K24" s="135">
        <v>110253</v>
      </c>
      <c r="L24" s="135">
        <v>110375</v>
      </c>
      <c r="M24" s="130">
        <v>111946</v>
      </c>
      <c r="N24" s="130">
        <v>113493</v>
      </c>
      <c r="O24" s="130">
        <v>116039</v>
      </c>
      <c r="P24" s="130">
        <v>118275</v>
      </c>
    </row>
    <row r="25" spans="1:16" s="10" customFormat="1" ht="10.5" customHeight="1">
      <c r="A25" s="142" t="s">
        <v>19</v>
      </c>
      <c r="B25" s="135">
        <v>74040</v>
      </c>
      <c r="C25" s="135">
        <v>73921</v>
      </c>
      <c r="D25" s="135">
        <v>74273</v>
      </c>
      <c r="E25" s="135">
        <v>74272</v>
      </c>
      <c r="F25" s="135">
        <v>74419</v>
      </c>
      <c r="G25" s="135">
        <v>74221</v>
      </c>
      <c r="H25" s="135">
        <v>74668</v>
      </c>
      <c r="I25" s="135">
        <v>74952</v>
      </c>
      <c r="J25" s="135">
        <v>75433</v>
      </c>
      <c r="K25" s="135">
        <v>75122</v>
      </c>
      <c r="L25" s="135">
        <v>74976</v>
      </c>
      <c r="M25" s="130">
        <v>75954</v>
      </c>
      <c r="N25" s="130">
        <v>76576</v>
      </c>
      <c r="O25" s="130">
        <v>76732</v>
      </c>
      <c r="P25" s="130">
        <v>77336</v>
      </c>
    </row>
    <row r="26" spans="1:16" s="10" customFormat="1" ht="10.5" customHeight="1">
      <c r="A26" s="142" t="s">
        <v>20</v>
      </c>
      <c r="B26" s="135">
        <v>24543</v>
      </c>
      <c r="C26" s="135">
        <v>24764</v>
      </c>
      <c r="D26" s="135">
        <v>24905</v>
      </c>
      <c r="E26" s="135">
        <v>24949</v>
      </c>
      <c r="F26" s="135">
        <v>24742</v>
      </c>
      <c r="G26" s="135">
        <v>24773</v>
      </c>
      <c r="H26" s="135">
        <v>24609</v>
      </c>
      <c r="I26" s="135">
        <v>24652</v>
      </c>
      <c r="J26" s="135">
        <v>24420</v>
      </c>
      <c r="K26" s="135">
        <v>24298</v>
      </c>
      <c r="L26" s="135">
        <v>24314</v>
      </c>
      <c r="M26" s="130">
        <v>24056</v>
      </c>
      <c r="N26" s="130">
        <v>24121</v>
      </c>
      <c r="O26" s="130">
        <v>24134</v>
      </c>
      <c r="P26" s="130">
        <v>24166</v>
      </c>
    </row>
    <row r="27" spans="1:16" s="10" customFormat="1" ht="10.5" customHeight="1">
      <c r="A27" s="142" t="s">
        <v>40</v>
      </c>
      <c r="B27" s="135">
        <v>47077</v>
      </c>
      <c r="C27" s="135">
        <v>46796</v>
      </c>
      <c r="D27" s="135">
        <v>46506</v>
      </c>
      <c r="E27" s="135">
        <v>46171</v>
      </c>
      <c r="F27" s="135">
        <v>46056</v>
      </c>
      <c r="G27" s="135">
        <v>46528</v>
      </c>
      <c r="H27" s="135">
        <v>46215</v>
      </c>
      <c r="I27" s="135">
        <v>46706</v>
      </c>
      <c r="J27" s="135">
        <v>47225</v>
      </c>
      <c r="K27" s="135">
        <v>47332</v>
      </c>
      <c r="L27" s="135">
        <v>47845</v>
      </c>
      <c r="M27" s="130">
        <v>47952</v>
      </c>
      <c r="N27" s="130">
        <v>48315</v>
      </c>
      <c r="O27" s="130">
        <v>49261</v>
      </c>
      <c r="P27" s="130">
        <v>50163</v>
      </c>
    </row>
    <row r="28" spans="1:16" s="10" customFormat="1" ht="10.5" customHeight="1">
      <c r="A28" s="142" t="s">
        <v>41</v>
      </c>
      <c r="B28" s="135">
        <v>37694</v>
      </c>
      <c r="C28" s="135">
        <v>38111</v>
      </c>
      <c r="D28" s="135">
        <v>38086</v>
      </c>
      <c r="E28" s="135">
        <v>38003</v>
      </c>
      <c r="F28" s="135">
        <v>37856</v>
      </c>
      <c r="G28" s="135">
        <v>37922</v>
      </c>
      <c r="H28" s="135">
        <v>37791</v>
      </c>
      <c r="I28" s="135">
        <v>37791</v>
      </c>
      <c r="J28" s="135">
        <v>37740</v>
      </c>
      <c r="K28" s="135">
        <v>37742</v>
      </c>
      <c r="L28" s="135">
        <v>37920</v>
      </c>
      <c r="M28" s="130">
        <v>38232</v>
      </c>
      <c r="N28" s="130">
        <v>38554</v>
      </c>
      <c r="O28" s="130">
        <v>38651</v>
      </c>
      <c r="P28" s="130">
        <v>38957</v>
      </c>
    </row>
    <row r="29" spans="1:16" s="11" customFormat="1" ht="12.75" customHeight="1">
      <c r="A29" s="144" t="s">
        <v>21</v>
      </c>
      <c r="B29" s="136">
        <v>951580</v>
      </c>
      <c r="C29" s="136">
        <v>948122</v>
      </c>
      <c r="D29" s="136">
        <v>950597</v>
      </c>
      <c r="E29" s="136">
        <v>953175</v>
      </c>
      <c r="F29" s="136">
        <v>954460</v>
      </c>
      <c r="G29" s="136">
        <v>959318</v>
      </c>
      <c r="H29" s="136">
        <v>964405</v>
      </c>
      <c r="I29" s="136">
        <v>978339</v>
      </c>
      <c r="J29" s="136">
        <v>992041</v>
      </c>
      <c r="K29" s="136">
        <v>999899</v>
      </c>
      <c r="L29" s="136">
        <v>1006749</v>
      </c>
      <c r="M29" s="132">
        <v>1018804</v>
      </c>
      <c r="N29" s="132">
        <v>1031215</v>
      </c>
      <c r="O29" s="132">
        <v>1048491</v>
      </c>
      <c r="P29" s="132">
        <v>1068532</v>
      </c>
    </row>
    <row r="30" spans="1:16" s="10" customFormat="1" ht="10.5" customHeight="1">
      <c r="A30" s="139" t="s">
        <v>99</v>
      </c>
      <c r="B30" s="135"/>
      <c r="C30" s="135"/>
      <c r="D30" s="135"/>
      <c r="E30" s="135"/>
      <c r="F30" s="135"/>
      <c r="G30" s="135"/>
      <c r="H30" s="135"/>
      <c r="I30" s="135"/>
      <c r="J30" s="135"/>
      <c r="K30" s="135"/>
      <c r="L30" s="135"/>
      <c r="M30" s="130"/>
      <c r="N30" s="130"/>
      <c r="O30" s="130"/>
      <c r="P30" s="130"/>
    </row>
    <row r="31" spans="1:16" s="10" customFormat="1" ht="10.5" customHeight="1">
      <c r="A31" s="143" t="s">
        <v>86</v>
      </c>
      <c r="B31" s="135">
        <v>1628710</v>
      </c>
      <c r="C31" s="135">
        <v>1631243</v>
      </c>
      <c r="D31" s="135">
        <v>1635640</v>
      </c>
      <c r="E31" s="135">
        <v>1637857</v>
      </c>
      <c r="F31" s="135">
        <v>1640966</v>
      </c>
      <c r="G31" s="135">
        <v>1643972</v>
      </c>
      <c r="H31" s="135">
        <v>1645652</v>
      </c>
      <c r="I31" s="135">
        <v>1652450</v>
      </c>
      <c r="J31" s="135">
        <v>1661119</v>
      </c>
      <c r="K31" s="135">
        <v>1668812</v>
      </c>
      <c r="L31" s="135">
        <v>1676858</v>
      </c>
      <c r="M31" s="130">
        <v>1688493</v>
      </c>
      <c r="N31" s="130">
        <v>1700570</v>
      </c>
      <c r="O31" s="130">
        <v>1715707</v>
      </c>
      <c r="P31" s="130">
        <v>1731174</v>
      </c>
    </row>
    <row r="32" spans="1:16" s="10" customFormat="1" ht="10.5" customHeight="1">
      <c r="A32" s="143" t="s">
        <v>87</v>
      </c>
      <c r="B32" s="135">
        <v>995266</v>
      </c>
      <c r="C32" s="135">
        <v>999186</v>
      </c>
      <c r="D32" s="135">
        <v>1004692</v>
      </c>
      <c r="E32" s="135">
        <v>1007882</v>
      </c>
      <c r="F32" s="135">
        <v>1011588</v>
      </c>
      <c r="G32" s="135">
        <v>1014704</v>
      </c>
      <c r="H32" s="135">
        <v>1018403</v>
      </c>
      <c r="I32" s="135">
        <v>1022821</v>
      </c>
      <c r="J32" s="135">
        <v>1027839</v>
      </c>
      <c r="K32" s="135">
        <v>1031904</v>
      </c>
      <c r="L32" s="135">
        <v>1037786</v>
      </c>
      <c r="M32" s="130">
        <v>1044133</v>
      </c>
      <c r="N32" s="130">
        <v>1052467</v>
      </c>
      <c r="O32" s="130">
        <v>1060232</v>
      </c>
      <c r="P32" s="130">
        <v>1068838</v>
      </c>
    </row>
    <row r="33" spans="1:16" s="10" customFormat="1" ht="10.5" customHeight="1">
      <c r="A33" s="240" t="s">
        <v>96</v>
      </c>
      <c r="B33" s="241">
        <v>549165</v>
      </c>
      <c r="C33" s="241">
        <v>550507</v>
      </c>
      <c r="D33" s="241">
        <v>552505</v>
      </c>
      <c r="E33" s="241">
        <v>554110</v>
      </c>
      <c r="F33" s="241">
        <v>556321</v>
      </c>
      <c r="G33" s="241">
        <v>558220</v>
      </c>
      <c r="H33" s="241">
        <v>560138</v>
      </c>
      <c r="I33" s="241">
        <v>563370</v>
      </c>
      <c r="J33" s="241">
        <v>565759</v>
      </c>
      <c r="K33" s="241">
        <v>568791</v>
      </c>
      <c r="L33" s="241">
        <v>572697</v>
      </c>
      <c r="M33" s="242">
        <v>576008</v>
      </c>
      <c r="N33" s="242">
        <v>580407</v>
      </c>
      <c r="O33" s="242">
        <v>584416</v>
      </c>
      <c r="P33" s="242">
        <v>588743</v>
      </c>
    </row>
    <row r="34" spans="1:16" s="10" customFormat="1" ht="10.5" customHeight="1">
      <c r="A34" s="240" t="s">
        <v>97</v>
      </c>
      <c r="B34" s="241">
        <v>446101</v>
      </c>
      <c r="C34" s="241">
        <v>448679</v>
      </c>
      <c r="D34" s="241">
        <v>452187</v>
      </c>
      <c r="E34" s="241">
        <v>453772</v>
      </c>
      <c r="F34" s="241">
        <v>455267</v>
      </c>
      <c r="G34" s="241">
        <v>456484</v>
      </c>
      <c r="H34" s="241">
        <v>458265</v>
      </c>
      <c r="I34" s="241">
        <v>459451</v>
      </c>
      <c r="J34" s="241">
        <v>462080</v>
      </c>
      <c r="K34" s="241">
        <v>463113</v>
      </c>
      <c r="L34" s="241">
        <v>465089</v>
      </c>
      <c r="M34" s="242">
        <v>468125</v>
      </c>
      <c r="N34" s="242">
        <v>472060</v>
      </c>
      <c r="O34" s="242">
        <v>475816</v>
      </c>
      <c r="P34" s="242">
        <v>480095</v>
      </c>
    </row>
    <row r="35" spans="1:16" s="10" customFormat="1" ht="10.5" customHeight="1">
      <c r="A35" s="143" t="s">
        <v>89</v>
      </c>
      <c r="B35" s="135">
        <v>1121135</v>
      </c>
      <c r="C35" s="135">
        <v>1122849</v>
      </c>
      <c r="D35" s="135">
        <v>1123786</v>
      </c>
      <c r="E35" s="135">
        <v>1125140</v>
      </c>
      <c r="F35" s="135">
        <v>1127091</v>
      </c>
      <c r="G35" s="135">
        <v>1128774</v>
      </c>
      <c r="H35" s="135">
        <v>1130040</v>
      </c>
      <c r="I35" s="135">
        <v>1132275</v>
      </c>
      <c r="J35" s="135">
        <v>1133931</v>
      </c>
      <c r="K35" s="135">
        <v>1135802</v>
      </c>
      <c r="L35" s="135">
        <v>1138503</v>
      </c>
      <c r="M35" s="130">
        <v>1141866</v>
      </c>
      <c r="N35" s="130">
        <v>1145878</v>
      </c>
      <c r="O35" s="130">
        <v>1150487</v>
      </c>
      <c r="P35" s="130">
        <v>1155290</v>
      </c>
    </row>
    <row r="36" spans="1:16" s="10" customFormat="1" ht="10.5" customHeight="1">
      <c r="A36" s="143" t="s">
        <v>90</v>
      </c>
      <c r="B36" s="135">
        <v>1349382</v>
      </c>
      <c r="C36" s="135">
        <v>1351777</v>
      </c>
      <c r="D36" s="135">
        <v>1354737</v>
      </c>
      <c r="E36" s="135">
        <v>1357576</v>
      </c>
      <c r="F36" s="135">
        <v>1359702</v>
      </c>
      <c r="G36" s="135">
        <v>1361623</v>
      </c>
      <c r="H36" s="135">
        <v>1363672</v>
      </c>
      <c r="I36" s="135">
        <v>1366652</v>
      </c>
      <c r="J36" s="135">
        <v>1370136</v>
      </c>
      <c r="K36" s="135">
        <v>1373720</v>
      </c>
      <c r="L36" s="135">
        <v>1380072</v>
      </c>
      <c r="M36" s="130">
        <v>1389450</v>
      </c>
      <c r="N36" s="130">
        <v>1398253</v>
      </c>
      <c r="O36" s="130">
        <v>1408484</v>
      </c>
      <c r="P36" s="130">
        <v>1420415</v>
      </c>
    </row>
    <row r="37" spans="1:16" s="10" customFormat="1" ht="10.5" customHeight="1">
      <c r="A37" s="143" t="s">
        <v>93</v>
      </c>
      <c r="B37" s="135">
        <v>771613</v>
      </c>
      <c r="C37" s="135">
        <v>775302</v>
      </c>
      <c r="D37" s="135">
        <v>779969</v>
      </c>
      <c r="E37" s="135">
        <v>783927</v>
      </c>
      <c r="F37" s="135">
        <v>787491</v>
      </c>
      <c r="G37" s="135">
        <v>791178</v>
      </c>
      <c r="H37" s="135">
        <v>794785</v>
      </c>
      <c r="I37" s="135">
        <v>798583</v>
      </c>
      <c r="J37" s="135">
        <v>802528</v>
      </c>
      <c r="K37" s="135">
        <v>805786</v>
      </c>
      <c r="L37" s="135">
        <v>809942</v>
      </c>
      <c r="M37" s="130">
        <v>814658</v>
      </c>
      <c r="N37" s="130">
        <v>820272</v>
      </c>
      <c r="O37" s="130">
        <v>826690</v>
      </c>
      <c r="P37" s="130">
        <v>833160</v>
      </c>
    </row>
    <row r="38" spans="1:16" s="11" customFormat="1" ht="12.75" customHeight="1">
      <c r="A38" s="144" t="s">
        <v>38</v>
      </c>
      <c r="B38" s="136">
        <v>5866106</v>
      </c>
      <c r="C38" s="136">
        <v>5880357</v>
      </c>
      <c r="D38" s="136">
        <v>5898824</v>
      </c>
      <c r="E38" s="136">
        <v>5912382</v>
      </c>
      <c r="F38" s="136">
        <v>5926838</v>
      </c>
      <c r="G38" s="136">
        <v>5940251</v>
      </c>
      <c r="H38" s="136">
        <v>5952552</v>
      </c>
      <c r="I38" s="136">
        <v>5972781</v>
      </c>
      <c r="J38" s="136">
        <v>5995553</v>
      </c>
      <c r="K38" s="136">
        <v>6016024</v>
      </c>
      <c r="L38" s="136">
        <v>6043161</v>
      </c>
      <c r="M38" s="132">
        <v>6078600</v>
      </c>
      <c r="N38" s="132">
        <v>6117440</v>
      </c>
      <c r="O38" s="132">
        <v>6161600</v>
      </c>
      <c r="P38" s="132">
        <v>6208877</v>
      </c>
    </row>
    <row r="39" spans="1:16" s="10" customFormat="1" ht="10.5" customHeight="1">
      <c r="A39" s="139" t="s">
        <v>100</v>
      </c>
      <c r="B39" s="135"/>
      <c r="C39" s="135"/>
      <c r="D39" s="135"/>
      <c r="E39" s="135"/>
      <c r="F39" s="135"/>
      <c r="G39" s="135"/>
      <c r="H39" s="135"/>
      <c r="I39" s="135"/>
      <c r="J39" s="135"/>
      <c r="K39" s="135"/>
      <c r="L39" s="135"/>
      <c r="M39" s="130"/>
      <c r="N39" s="130"/>
      <c r="O39" s="130"/>
      <c r="P39" s="130"/>
    </row>
    <row r="40" spans="1:16" s="10" customFormat="1" ht="10.5" customHeight="1">
      <c r="A40" s="143" t="s">
        <v>88</v>
      </c>
      <c r="B40" s="135">
        <v>336505</v>
      </c>
      <c r="C40" s="135">
        <v>339062</v>
      </c>
      <c r="D40" s="135">
        <v>341565</v>
      </c>
      <c r="E40" s="135">
        <v>344508</v>
      </c>
      <c r="F40" s="135">
        <v>347423</v>
      </c>
      <c r="G40" s="135">
        <v>349884</v>
      </c>
      <c r="H40" s="135">
        <v>352018</v>
      </c>
      <c r="I40" s="135">
        <v>355207</v>
      </c>
      <c r="J40" s="135">
        <v>358012</v>
      </c>
      <c r="K40" s="135">
        <v>360717</v>
      </c>
      <c r="L40" s="135">
        <v>363776</v>
      </c>
      <c r="M40" s="130">
        <v>366481</v>
      </c>
      <c r="N40" s="130">
        <v>370460</v>
      </c>
      <c r="O40" s="130">
        <v>373492</v>
      </c>
      <c r="P40" s="130">
        <v>375645</v>
      </c>
    </row>
    <row r="41" spans="1:16" s="10" customFormat="1" ht="10.5" customHeight="1">
      <c r="A41" s="240" t="s">
        <v>98</v>
      </c>
      <c r="B41" s="241">
        <v>336505</v>
      </c>
      <c r="C41" s="241">
        <v>339062</v>
      </c>
      <c r="D41" s="241">
        <v>341565</v>
      </c>
      <c r="E41" s="241">
        <v>344508</v>
      </c>
      <c r="F41" s="241">
        <v>347423</v>
      </c>
      <c r="G41" s="241">
        <v>349884</v>
      </c>
      <c r="H41" s="241">
        <v>352018</v>
      </c>
      <c r="I41" s="241">
        <v>355207</v>
      </c>
      <c r="J41" s="241">
        <v>358012</v>
      </c>
      <c r="K41" s="241">
        <v>360717</v>
      </c>
      <c r="L41" s="241">
        <v>363776</v>
      </c>
      <c r="M41" s="242">
        <v>366481</v>
      </c>
      <c r="N41" s="242">
        <v>370460</v>
      </c>
      <c r="O41" s="242">
        <v>373492</v>
      </c>
      <c r="P41" s="242">
        <v>375645</v>
      </c>
    </row>
    <row r="42" spans="1:16" s="10" customFormat="1" ht="10.5" customHeight="1">
      <c r="A42" s="143" t="s">
        <v>91</v>
      </c>
      <c r="B42" s="135">
        <v>1286649</v>
      </c>
      <c r="C42" s="135">
        <v>1284761</v>
      </c>
      <c r="D42" s="135">
        <v>1284347</v>
      </c>
      <c r="E42" s="135">
        <v>1282783</v>
      </c>
      <c r="F42" s="135">
        <v>1280427</v>
      </c>
      <c r="G42" s="135">
        <v>1279467</v>
      </c>
      <c r="H42" s="135">
        <v>1279823</v>
      </c>
      <c r="I42" s="135">
        <v>1281042</v>
      </c>
      <c r="J42" s="135">
        <v>1281706</v>
      </c>
      <c r="K42" s="135">
        <v>1283200</v>
      </c>
      <c r="L42" s="135">
        <v>1286275</v>
      </c>
      <c r="M42" s="130">
        <v>1290079</v>
      </c>
      <c r="N42" s="130">
        <v>1294844</v>
      </c>
      <c r="O42" s="130">
        <v>1300097</v>
      </c>
      <c r="P42" s="130">
        <v>1304436</v>
      </c>
    </row>
    <row r="43" spans="1:16" s="10" customFormat="1" ht="10.5" customHeight="1">
      <c r="A43" s="143" t="s">
        <v>92</v>
      </c>
      <c r="B43" s="135">
        <v>1015007</v>
      </c>
      <c r="C43" s="135">
        <v>1013729</v>
      </c>
      <c r="D43" s="135">
        <v>1014941</v>
      </c>
      <c r="E43" s="135">
        <v>1016762</v>
      </c>
      <c r="F43" s="135">
        <v>1018259</v>
      </c>
      <c r="G43" s="135">
        <v>1019442</v>
      </c>
      <c r="H43" s="135">
        <v>1020042</v>
      </c>
      <c r="I43" s="135">
        <v>1024130</v>
      </c>
      <c r="J43" s="135">
        <v>1025842</v>
      </c>
      <c r="K43" s="135">
        <v>1029605</v>
      </c>
      <c r="L43" s="135">
        <v>1034024</v>
      </c>
      <c r="M43" s="130">
        <v>1040297</v>
      </c>
      <c r="N43" s="130">
        <v>1047414</v>
      </c>
      <c r="O43" s="130">
        <v>1053722</v>
      </c>
      <c r="P43" s="130">
        <v>1060035</v>
      </c>
    </row>
    <row r="44" spans="1:16" s="10" customFormat="1" ht="10.5" customHeight="1">
      <c r="A44" s="143" t="s">
        <v>94</v>
      </c>
      <c r="B44" s="135">
        <v>240281</v>
      </c>
      <c r="C44" s="135">
        <v>241339</v>
      </c>
      <c r="D44" s="135">
        <v>242526</v>
      </c>
      <c r="E44" s="135">
        <v>243790</v>
      </c>
      <c r="F44" s="135">
        <v>245140</v>
      </c>
      <c r="G44" s="135">
        <v>246820</v>
      </c>
      <c r="H44" s="135">
        <v>248750</v>
      </c>
      <c r="I44" s="135">
        <v>250406</v>
      </c>
      <c r="J44" s="135">
        <v>252295</v>
      </c>
      <c r="K44" s="135">
        <v>254120</v>
      </c>
      <c r="L44" s="135">
        <v>256004</v>
      </c>
      <c r="M44" s="130">
        <v>258547</v>
      </c>
      <c r="N44" s="130">
        <v>261178</v>
      </c>
      <c r="O44" s="130">
        <v>264084</v>
      </c>
      <c r="P44" s="130">
        <v>266950</v>
      </c>
    </row>
    <row r="45" spans="1:16" s="10" customFormat="1" ht="10.5" customHeight="1">
      <c r="A45" s="143" t="s">
        <v>95</v>
      </c>
      <c r="B45" s="135">
        <v>434446</v>
      </c>
      <c r="C45" s="135">
        <v>435677</v>
      </c>
      <c r="D45" s="135">
        <v>437426</v>
      </c>
      <c r="E45" s="135">
        <v>438864</v>
      </c>
      <c r="F45" s="135">
        <v>441205</v>
      </c>
      <c r="G45" s="135">
        <v>443903</v>
      </c>
      <c r="H45" s="135">
        <v>445824</v>
      </c>
      <c r="I45" s="135">
        <v>447775</v>
      </c>
      <c r="J45" s="135">
        <v>450395</v>
      </c>
      <c r="K45" s="135">
        <v>452856</v>
      </c>
      <c r="L45" s="135">
        <v>455863</v>
      </c>
      <c r="M45" s="130">
        <v>458574</v>
      </c>
      <c r="N45" s="130">
        <v>461983</v>
      </c>
      <c r="O45" s="130">
        <v>465380</v>
      </c>
      <c r="P45" s="130">
        <v>468605</v>
      </c>
    </row>
    <row r="46" spans="1:16" s="11" customFormat="1" ht="12.75" customHeight="1">
      <c r="A46" s="144" t="s">
        <v>39</v>
      </c>
      <c r="B46" s="136">
        <v>3312888</v>
      </c>
      <c r="C46" s="136">
        <v>3314568</v>
      </c>
      <c r="D46" s="136">
        <v>3320805</v>
      </c>
      <c r="E46" s="136">
        <v>3326707</v>
      </c>
      <c r="F46" s="136">
        <v>3332454</v>
      </c>
      <c r="G46" s="136">
        <v>3339516</v>
      </c>
      <c r="H46" s="136">
        <v>3346457</v>
      </c>
      <c r="I46" s="136">
        <v>3358560</v>
      </c>
      <c r="J46" s="136">
        <v>3368250</v>
      </c>
      <c r="K46" s="136">
        <v>3380498</v>
      </c>
      <c r="L46" s="136">
        <v>3395942</v>
      </c>
      <c r="M46" s="132">
        <v>3413978</v>
      </c>
      <c r="N46" s="132">
        <v>3435879</v>
      </c>
      <c r="O46" s="132">
        <v>3456775</v>
      </c>
      <c r="P46" s="132">
        <v>3475671</v>
      </c>
    </row>
    <row r="47" spans="1:16" s="11" customFormat="1" ht="15" customHeight="1">
      <c r="A47" s="145" t="s">
        <v>71</v>
      </c>
      <c r="B47" s="147">
        <v>10130574</v>
      </c>
      <c r="C47" s="147">
        <v>10143047</v>
      </c>
      <c r="D47" s="147">
        <v>10170226</v>
      </c>
      <c r="E47" s="147">
        <v>10192264</v>
      </c>
      <c r="F47" s="147">
        <v>10213752</v>
      </c>
      <c r="G47" s="147">
        <v>10239085</v>
      </c>
      <c r="H47" s="147">
        <v>10263414</v>
      </c>
      <c r="I47" s="147">
        <v>10309680</v>
      </c>
      <c r="J47" s="147">
        <v>10355844</v>
      </c>
      <c r="K47" s="147">
        <v>10396421</v>
      </c>
      <c r="L47" s="147">
        <v>10445852</v>
      </c>
      <c r="M47" s="148">
        <v>10511382</v>
      </c>
      <c r="N47" s="148">
        <v>10584534</v>
      </c>
      <c r="O47" s="148">
        <v>10666866</v>
      </c>
      <c r="P47" s="148">
        <v>10753080</v>
      </c>
    </row>
    <row r="48" spans="1:16" s="11" customFormat="1" ht="4.5" customHeight="1">
      <c r="A48" s="8"/>
      <c r="B48" s="45"/>
      <c r="C48" s="45"/>
      <c r="D48" s="45"/>
      <c r="E48" s="45"/>
      <c r="F48" s="45"/>
      <c r="G48" s="45"/>
      <c r="H48" s="45"/>
      <c r="I48" s="45"/>
      <c r="J48" s="45"/>
      <c r="K48" s="45"/>
      <c r="L48" s="45"/>
      <c r="M48" s="45"/>
      <c r="O48" s="59"/>
    </row>
    <row r="49" spans="1:19" s="56" customFormat="1" ht="9" customHeight="1">
      <c r="A49" s="56" t="s">
        <v>155</v>
      </c>
    </row>
    <row r="50" spans="1:19" ht="4.5" customHeight="1">
      <c r="A50" s="38"/>
      <c r="B50" s="10"/>
      <c r="C50" s="10"/>
      <c r="D50" s="10"/>
      <c r="E50" s="10"/>
      <c r="F50" s="10"/>
      <c r="G50" s="10"/>
      <c r="H50" s="10"/>
      <c r="I50" s="10"/>
      <c r="J50" s="10"/>
      <c r="K50" s="10"/>
      <c r="L50" s="10"/>
      <c r="M50" s="10"/>
    </row>
    <row r="51" spans="1:19" s="58" customFormat="1" ht="12" customHeight="1">
      <c r="A51" s="381" t="s">
        <v>59</v>
      </c>
      <c r="B51" s="377">
        <v>2010</v>
      </c>
      <c r="C51" s="377">
        <v>2011</v>
      </c>
      <c r="D51" s="377">
        <v>2012</v>
      </c>
      <c r="E51" s="377">
        <v>2013</v>
      </c>
      <c r="F51" s="377">
        <v>2014</v>
      </c>
      <c r="G51" s="377">
        <v>2015</v>
      </c>
      <c r="H51" s="377">
        <v>2016</v>
      </c>
      <c r="I51" s="377">
        <v>2017</v>
      </c>
      <c r="J51" s="377">
        <v>2018</v>
      </c>
      <c r="K51" s="377">
        <v>2019</v>
      </c>
      <c r="L51" s="377">
        <v>2020</v>
      </c>
      <c r="M51" s="377">
        <v>2021</v>
      </c>
      <c r="N51" s="377">
        <v>2022</v>
      </c>
      <c r="O51" s="377">
        <v>2023</v>
      </c>
      <c r="P51" s="377">
        <v>2024</v>
      </c>
      <c r="Q51" s="377">
        <v>2025</v>
      </c>
      <c r="R51" s="383" t="s">
        <v>207</v>
      </c>
      <c r="S51" s="384"/>
    </row>
    <row r="52" spans="1:19" s="58" customFormat="1" ht="12" customHeight="1">
      <c r="A52" s="382"/>
      <c r="B52" s="378"/>
      <c r="C52" s="378"/>
      <c r="D52" s="378"/>
      <c r="E52" s="378"/>
      <c r="F52" s="378"/>
      <c r="G52" s="378"/>
      <c r="H52" s="378"/>
      <c r="I52" s="378"/>
      <c r="J52" s="378"/>
      <c r="K52" s="378"/>
      <c r="L52" s="378"/>
      <c r="M52" s="378"/>
      <c r="N52" s="378"/>
      <c r="O52" s="378"/>
      <c r="P52" s="378"/>
      <c r="Q52" s="378"/>
      <c r="R52" s="347" t="s">
        <v>114</v>
      </c>
      <c r="S52" s="146" t="s">
        <v>27</v>
      </c>
    </row>
    <row r="53" spans="1:19" ht="10.5" customHeight="1">
      <c r="A53" s="139" t="s">
        <v>85</v>
      </c>
      <c r="B53" s="140"/>
      <c r="C53" s="140"/>
      <c r="D53" s="140"/>
      <c r="E53" s="140"/>
      <c r="F53" s="140"/>
      <c r="G53" s="140"/>
      <c r="H53" s="140"/>
      <c r="I53" s="281"/>
      <c r="J53" s="281"/>
      <c r="K53" s="281"/>
      <c r="L53" s="281"/>
      <c r="M53" s="281"/>
      <c r="N53" s="281"/>
      <c r="O53" s="281"/>
      <c r="P53" s="281"/>
      <c r="Q53" s="281"/>
      <c r="R53" s="140"/>
      <c r="S53" s="346"/>
    </row>
    <row r="54" spans="1:19" ht="10.5" customHeight="1">
      <c r="A54" s="142" t="s">
        <v>9</v>
      </c>
      <c r="B54" s="135">
        <v>104647</v>
      </c>
      <c r="C54" s="135">
        <v>107912</v>
      </c>
      <c r="D54" s="135">
        <v>111279</v>
      </c>
      <c r="E54" s="135">
        <v>113462</v>
      </c>
      <c r="F54" s="135">
        <v>115178</v>
      </c>
      <c r="G54" s="135">
        <v>116332</v>
      </c>
      <c r="H54" s="135">
        <v>117412</v>
      </c>
      <c r="I54" s="135">
        <v>118241</v>
      </c>
      <c r="J54" s="135">
        <v>118382</v>
      </c>
      <c r="K54" s="135">
        <v>119714</v>
      </c>
      <c r="L54" s="135">
        <v>120887</v>
      </c>
      <c r="M54" s="135">
        <v>121929</v>
      </c>
      <c r="N54" s="135">
        <v>122547</v>
      </c>
      <c r="O54" s="135">
        <v>125065</v>
      </c>
      <c r="P54" s="135">
        <v>126581</v>
      </c>
      <c r="Q54" s="135">
        <v>128724</v>
      </c>
      <c r="R54" s="135">
        <f t="shared" ref="R54:R73" si="0">Q54-P54</f>
        <v>2143</v>
      </c>
      <c r="S54" s="152">
        <f t="shared" ref="S54:S73" si="1">((Q54/P54)-1)*100</f>
        <v>1.692987099169696</v>
      </c>
    </row>
    <row r="55" spans="1:19" ht="10.5" customHeight="1">
      <c r="A55" s="142" t="s">
        <v>10</v>
      </c>
      <c r="B55" s="135">
        <v>30811</v>
      </c>
      <c r="C55" s="135">
        <v>31408</v>
      </c>
      <c r="D55" s="135">
        <v>31963</v>
      </c>
      <c r="E55" s="135">
        <v>32350</v>
      </c>
      <c r="F55" s="135">
        <v>32560</v>
      </c>
      <c r="G55" s="135">
        <v>32835</v>
      </c>
      <c r="H55" s="135">
        <v>33161</v>
      </c>
      <c r="I55" s="135">
        <v>33313</v>
      </c>
      <c r="J55" s="135">
        <v>33740</v>
      </c>
      <c r="K55" s="135">
        <v>34013</v>
      </c>
      <c r="L55" s="135">
        <v>34404</v>
      </c>
      <c r="M55" s="135">
        <v>34723</v>
      </c>
      <c r="N55" s="135">
        <v>34986</v>
      </c>
      <c r="O55" s="135">
        <v>35346</v>
      </c>
      <c r="P55" s="135">
        <v>35350</v>
      </c>
      <c r="Q55" s="135">
        <v>35698</v>
      </c>
      <c r="R55" s="135">
        <f t="shared" si="0"/>
        <v>348</v>
      </c>
      <c r="S55" s="152">
        <f t="shared" si="1"/>
        <v>0.9844413012729758</v>
      </c>
    </row>
    <row r="56" spans="1:19" ht="10.5" customHeight="1">
      <c r="A56" s="142" t="s">
        <v>23</v>
      </c>
      <c r="B56" s="135">
        <v>22185</v>
      </c>
      <c r="C56" s="135">
        <v>22770</v>
      </c>
      <c r="D56" s="135">
        <v>22931</v>
      </c>
      <c r="E56" s="135">
        <v>23410</v>
      </c>
      <c r="F56" s="135">
        <v>23690</v>
      </c>
      <c r="G56" s="135">
        <v>23927</v>
      </c>
      <c r="H56" s="135">
        <v>24224</v>
      </c>
      <c r="I56" s="135">
        <v>24701</v>
      </c>
      <c r="J56" s="135">
        <v>24830</v>
      </c>
      <c r="K56" s="135">
        <v>25179</v>
      </c>
      <c r="L56" s="135">
        <v>25502</v>
      </c>
      <c r="M56" s="135">
        <v>25441</v>
      </c>
      <c r="N56" s="135">
        <v>25298</v>
      </c>
      <c r="O56" s="135">
        <v>25396</v>
      </c>
      <c r="P56" s="135">
        <v>25787</v>
      </c>
      <c r="Q56" s="135">
        <v>25803</v>
      </c>
      <c r="R56" s="135">
        <f t="shared" si="0"/>
        <v>16</v>
      </c>
      <c r="S56" s="152">
        <f t="shared" si="1"/>
        <v>6.2046767751189336E-2</v>
      </c>
    </row>
    <row r="57" spans="1:19" ht="10.5" customHeight="1">
      <c r="A57" s="142" t="s">
        <v>11</v>
      </c>
      <c r="B57" s="135">
        <v>157673</v>
      </c>
      <c r="C57" s="135">
        <v>163210</v>
      </c>
      <c r="D57" s="135">
        <v>166497</v>
      </c>
      <c r="E57" s="135">
        <v>168576</v>
      </c>
      <c r="F57" s="135">
        <v>170407</v>
      </c>
      <c r="G57" s="135">
        <v>175534</v>
      </c>
      <c r="H57" s="135">
        <v>178552</v>
      </c>
      <c r="I57" s="135">
        <v>176545</v>
      </c>
      <c r="J57" s="135">
        <v>179277</v>
      </c>
      <c r="K57" s="135">
        <v>181726</v>
      </c>
      <c r="L57" s="135">
        <v>185103</v>
      </c>
      <c r="M57" s="135">
        <v>186916</v>
      </c>
      <c r="N57" s="135">
        <v>188737</v>
      </c>
      <c r="O57" s="135">
        <v>194291</v>
      </c>
      <c r="P57" s="135">
        <v>196828</v>
      </c>
      <c r="Q57" s="135">
        <v>198314</v>
      </c>
      <c r="R57" s="135">
        <f t="shared" si="0"/>
        <v>1486</v>
      </c>
      <c r="S57" s="152">
        <f t="shared" si="1"/>
        <v>0.75497388582925762</v>
      </c>
    </row>
    <row r="58" spans="1:19" ht="10.5" customHeight="1">
      <c r="A58" s="142" t="s">
        <v>12</v>
      </c>
      <c r="B58" s="135">
        <v>44352</v>
      </c>
      <c r="C58" s="135">
        <v>45257</v>
      </c>
      <c r="D58" s="135">
        <v>45502</v>
      </c>
      <c r="E58" s="135">
        <v>46228</v>
      </c>
      <c r="F58" s="135">
        <v>46427</v>
      </c>
      <c r="G58" s="135">
        <v>46773</v>
      </c>
      <c r="H58" s="135">
        <v>47180</v>
      </c>
      <c r="I58" s="135">
        <v>47414</v>
      </c>
      <c r="J58" s="135">
        <v>47786</v>
      </c>
      <c r="K58" s="135">
        <v>48367</v>
      </c>
      <c r="L58" s="135">
        <v>48473</v>
      </c>
      <c r="M58" s="135">
        <v>48331</v>
      </c>
      <c r="N58" s="135">
        <v>48535</v>
      </c>
      <c r="O58" s="135">
        <v>49558</v>
      </c>
      <c r="P58" s="135">
        <v>49775</v>
      </c>
      <c r="Q58" s="135">
        <v>49131</v>
      </c>
      <c r="R58" s="135">
        <f t="shared" si="0"/>
        <v>-644</v>
      </c>
      <c r="S58" s="152">
        <f t="shared" si="1"/>
        <v>-1.2938221998995525</v>
      </c>
    </row>
    <row r="59" spans="1:19" ht="10.5" customHeight="1">
      <c r="A59" s="142" t="s">
        <v>13</v>
      </c>
      <c r="B59" s="135">
        <v>35803</v>
      </c>
      <c r="C59" s="135">
        <v>36492</v>
      </c>
      <c r="D59" s="135">
        <v>37009</v>
      </c>
      <c r="E59" s="135">
        <v>37364</v>
      </c>
      <c r="F59" s="135">
        <v>37957</v>
      </c>
      <c r="G59" s="135">
        <v>38448</v>
      </c>
      <c r="H59" s="135">
        <v>39556</v>
      </c>
      <c r="I59" s="135">
        <v>40394</v>
      </c>
      <c r="J59" s="135">
        <v>41131</v>
      </c>
      <c r="K59" s="135">
        <v>41763</v>
      </c>
      <c r="L59" s="135">
        <v>42656</v>
      </c>
      <c r="M59" s="135">
        <v>43061</v>
      </c>
      <c r="N59" s="135">
        <v>43608</v>
      </c>
      <c r="O59" s="135">
        <v>44255</v>
      </c>
      <c r="P59" s="135">
        <v>45234</v>
      </c>
      <c r="Q59" s="135">
        <v>45892</v>
      </c>
      <c r="R59" s="135">
        <f t="shared" si="0"/>
        <v>658</v>
      </c>
      <c r="S59" s="152">
        <f t="shared" si="1"/>
        <v>1.4546580006190135</v>
      </c>
    </row>
    <row r="60" spans="1:19" ht="10.5" customHeight="1">
      <c r="A60" s="142" t="s">
        <v>14</v>
      </c>
      <c r="B60" s="135">
        <v>50258</v>
      </c>
      <c r="C60" s="135">
        <v>51838</v>
      </c>
      <c r="D60" s="135">
        <v>53312</v>
      </c>
      <c r="E60" s="135">
        <v>54024</v>
      </c>
      <c r="F60" s="135">
        <v>54524</v>
      </c>
      <c r="G60" s="135">
        <v>55012</v>
      </c>
      <c r="H60" s="135">
        <v>55613</v>
      </c>
      <c r="I60" s="135">
        <v>55746</v>
      </c>
      <c r="J60" s="135">
        <v>56008</v>
      </c>
      <c r="K60" s="135">
        <v>56289</v>
      </c>
      <c r="L60" s="135">
        <v>56581</v>
      </c>
      <c r="M60" s="135">
        <v>56281</v>
      </c>
      <c r="N60" s="135">
        <v>56616</v>
      </c>
      <c r="O60" s="135">
        <v>57724</v>
      </c>
      <c r="P60" s="135">
        <v>58044</v>
      </c>
      <c r="Q60" s="135">
        <v>58675</v>
      </c>
      <c r="R60" s="135">
        <f t="shared" si="0"/>
        <v>631</v>
      </c>
      <c r="S60" s="152">
        <f t="shared" si="1"/>
        <v>1.0871063331265862</v>
      </c>
    </row>
    <row r="61" spans="1:19" ht="10.5" customHeight="1">
      <c r="A61" s="142" t="s">
        <v>15</v>
      </c>
      <c r="B61" s="135">
        <v>22589</v>
      </c>
      <c r="C61" s="135">
        <v>23059</v>
      </c>
      <c r="D61" s="135">
        <v>23383</v>
      </c>
      <c r="E61" s="135">
        <v>23664</v>
      </c>
      <c r="F61" s="135">
        <v>23836</v>
      </c>
      <c r="G61" s="135">
        <v>24066</v>
      </c>
      <c r="H61" s="135">
        <v>24269</v>
      </c>
      <c r="I61" s="135">
        <v>24596</v>
      </c>
      <c r="J61" s="135">
        <v>24865</v>
      </c>
      <c r="K61" s="135">
        <v>24902</v>
      </c>
      <c r="L61" s="135">
        <v>25234</v>
      </c>
      <c r="M61" s="135">
        <v>25189</v>
      </c>
      <c r="N61" s="135">
        <v>25252</v>
      </c>
      <c r="O61" s="135">
        <v>25548</v>
      </c>
      <c r="P61" s="135">
        <v>25564</v>
      </c>
      <c r="Q61" s="135">
        <v>25693</v>
      </c>
      <c r="R61" s="135">
        <f t="shared" si="0"/>
        <v>129</v>
      </c>
      <c r="S61" s="152">
        <f t="shared" si="1"/>
        <v>0.50461586606165287</v>
      </c>
    </row>
    <row r="62" spans="1:19" ht="10.5" customHeight="1">
      <c r="A62" s="142" t="s">
        <v>5</v>
      </c>
      <c r="B62" s="135">
        <v>80183</v>
      </c>
      <c r="C62" s="135">
        <v>82202</v>
      </c>
      <c r="D62" s="135">
        <v>83425</v>
      </c>
      <c r="E62" s="135">
        <v>84216</v>
      </c>
      <c r="F62" s="135">
        <v>83332</v>
      </c>
      <c r="G62" s="135">
        <v>84754</v>
      </c>
      <c r="H62" s="135">
        <v>85541</v>
      </c>
      <c r="I62" s="135">
        <v>86244</v>
      </c>
      <c r="J62" s="135">
        <v>86513</v>
      </c>
      <c r="K62" s="135">
        <v>86876</v>
      </c>
      <c r="L62" s="135">
        <v>87632</v>
      </c>
      <c r="M62" s="135">
        <v>87488</v>
      </c>
      <c r="N62" s="135">
        <v>87052</v>
      </c>
      <c r="O62" s="135">
        <v>88521</v>
      </c>
      <c r="P62" s="135">
        <v>89278</v>
      </c>
      <c r="Q62" s="135">
        <v>89897</v>
      </c>
      <c r="R62" s="135">
        <f t="shared" si="0"/>
        <v>619</v>
      </c>
      <c r="S62" s="152">
        <f t="shared" si="1"/>
        <v>0.69333990456774686</v>
      </c>
    </row>
    <row r="63" spans="1:19" ht="10.5" customHeight="1">
      <c r="A63" s="142" t="s">
        <v>16</v>
      </c>
      <c r="B63" s="135">
        <v>46818</v>
      </c>
      <c r="C63" s="135">
        <v>47947</v>
      </c>
      <c r="D63" s="135">
        <v>48805</v>
      </c>
      <c r="E63" s="135">
        <v>49411</v>
      </c>
      <c r="F63" s="135">
        <v>50237</v>
      </c>
      <c r="G63" s="135">
        <v>50724</v>
      </c>
      <c r="H63" s="135">
        <v>51426</v>
      </c>
      <c r="I63" s="135">
        <v>51933</v>
      </c>
      <c r="J63" s="135">
        <v>52201</v>
      </c>
      <c r="K63" s="135">
        <v>52536</v>
      </c>
      <c r="L63" s="135">
        <v>52728</v>
      </c>
      <c r="M63" s="135">
        <v>52854</v>
      </c>
      <c r="N63" s="135">
        <v>52751</v>
      </c>
      <c r="O63" s="135">
        <v>53704</v>
      </c>
      <c r="P63" s="135">
        <v>54107</v>
      </c>
      <c r="Q63" s="135">
        <v>54390</v>
      </c>
      <c r="R63" s="135">
        <f t="shared" si="0"/>
        <v>283</v>
      </c>
      <c r="S63" s="152">
        <f t="shared" si="1"/>
        <v>0.52303768458794586</v>
      </c>
    </row>
    <row r="64" spans="1:19" ht="10.5" customHeight="1">
      <c r="A64" s="142" t="s">
        <v>17</v>
      </c>
      <c r="B64" s="135">
        <v>19812</v>
      </c>
      <c r="C64" s="135">
        <v>20261</v>
      </c>
      <c r="D64" s="135">
        <v>20661</v>
      </c>
      <c r="E64" s="135">
        <v>21025</v>
      </c>
      <c r="F64" s="135">
        <v>21317</v>
      </c>
      <c r="G64" s="135">
        <v>21525</v>
      </c>
      <c r="H64" s="135">
        <v>21638</v>
      </c>
      <c r="I64" s="135">
        <v>21609</v>
      </c>
      <c r="J64" s="135">
        <v>21774</v>
      </c>
      <c r="K64" s="135">
        <v>21990</v>
      </c>
      <c r="L64" s="135">
        <v>21959</v>
      </c>
      <c r="M64" s="135">
        <v>21873</v>
      </c>
      <c r="N64" s="135">
        <v>22023</v>
      </c>
      <c r="O64" s="135">
        <v>22563</v>
      </c>
      <c r="P64" s="135">
        <v>22648</v>
      </c>
      <c r="Q64" s="135">
        <v>22979</v>
      </c>
      <c r="R64" s="135">
        <f t="shared" si="0"/>
        <v>331</v>
      </c>
      <c r="S64" s="152">
        <f t="shared" si="1"/>
        <v>1.4614977039915322</v>
      </c>
    </row>
    <row r="65" spans="1:19" ht="10.5" customHeight="1">
      <c r="A65" s="142" t="s">
        <v>24</v>
      </c>
      <c r="B65" s="135">
        <v>88181</v>
      </c>
      <c r="C65" s="135">
        <v>91733</v>
      </c>
      <c r="D65" s="135">
        <v>93893</v>
      </c>
      <c r="E65" s="135">
        <v>94653</v>
      </c>
      <c r="F65" s="135">
        <v>94854</v>
      </c>
      <c r="G65" s="135">
        <v>95576</v>
      </c>
      <c r="H65" s="135">
        <v>96586</v>
      </c>
      <c r="I65" s="135">
        <v>96629</v>
      </c>
      <c r="J65" s="135">
        <v>97005</v>
      </c>
      <c r="K65" s="135">
        <v>97462</v>
      </c>
      <c r="L65" s="135">
        <v>97979</v>
      </c>
      <c r="M65" s="135">
        <v>98112</v>
      </c>
      <c r="N65" s="135">
        <v>97697</v>
      </c>
      <c r="O65" s="135">
        <v>98270</v>
      </c>
      <c r="P65" s="135">
        <v>98365</v>
      </c>
      <c r="Q65" s="135">
        <v>98713</v>
      </c>
      <c r="R65" s="135">
        <f t="shared" si="0"/>
        <v>348</v>
      </c>
      <c r="S65" s="152">
        <f t="shared" si="1"/>
        <v>0.35378437452346922</v>
      </c>
    </row>
    <row r="66" spans="1:19" ht="10.5" customHeight="1">
      <c r="A66" s="142" t="s">
        <v>28</v>
      </c>
      <c r="B66" s="135">
        <v>46981</v>
      </c>
      <c r="C66" s="135">
        <v>48439</v>
      </c>
      <c r="D66" s="135">
        <v>49492</v>
      </c>
      <c r="E66" s="135">
        <v>50377</v>
      </c>
      <c r="F66" s="135">
        <v>50460</v>
      </c>
      <c r="G66" s="135">
        <v>50472</v>
      </c>
      <c r="H66" s="135">
        <v>50659</v>
      </c>
      <c r="I66" s="135">
        <v>50471</v>
      </c>
      <c r="J66" s="135">
        <v>50002</v>
      </c>
      <c r="K66" s="135">
        <v>50267</v>
      </c>
      <c r="L66" s="135">
        <v>49678</v>
      </c>
      <c r="M66" s="135">
        <v>49196</v>
      </c>
      <c r="N66" s="135">
        <v>48837</v>
      </c>
      <c r="O66" s="135">
        <v>49323</v>
      </c>
      <c r="P66" s="135">
        <v>49293</v>
      </c>
      <c r="Q66" s="135">
        <v>48827</v>
      </c>
      <c r="R66" s="135">
        <f t="shared" si="0"/>
        <v>-466</v>
      </c>
      <c r="S66" s="152">
        <f t="shared" si="1"/>
        <v>-0.94536749639908546</v>
      </c>
    </row>
    <row r="67" spans="1:19" ht="10.5" customHeight="1">
      <c r="A67" s="142" t="s">
        <v>42</v>
      </c>
      <c r="B67" s="135">
        <v>26338</v>
      </c>
      <c r="C67" s="135">
        <v>27358</v>
      </c>
      <c r="D67" s="135">
        <v>27134</v>
      </c>
      <c r="E67" s="135">
        <v>27207</v>
      </c>
      <c r="F67" s="135">
        <v>27447</v>
      </c>
      <c r="G67" s="135">
        <v>27332</v>
      </c>
      <c r="H67" s="135">
        <v>27402</v>
      </c>
      <c r="I67" s="135">
        <v>27115</v>
      </c>
      <c r="J67" s="135">
        <v>27032</v>
      </c>
      <c r="K67" s="135">
        <v>27457</v>
      </c>
      <c r="L67" s="135">
        <v>27497</v>
      </c>
      <c r="M67" s="135">
        <v>27124</v>
      </c>
      <c r="N67" s="135">
        <v>26965</v>
      </c>
      <c r="O67" s="135">
        <v>27068</v>
      </c>
      <c r="P67" s="135">
        <v>26895</v>
      </c>
      <c r="Q67" s="135">
        <v>27258</v>
      </c>
      <c r="R67" s="135">
        <f t="shared" si="0"/>
        <v>363</v>
      </c>
      <c r="S67" s="152">
        <f t="shared" si="1"/>
        <v>1.3496932515337345</v>
      </c>
    </row>
    <row r="68" spans="1:19" ht="10.5" customHeight="1">
      <c r="A68" s="142" t="s">
        <v>18</v>
      </c>
      <c r="B68" s="135">
        <v>121232</v>
      </c>
      <c r="C68" s="135">
        <v>125656</v>
      </c>
      <c r="D68" s="135">
        <v>127747</v>
      </c>
      <c r="E68" s="135">
        <v>130587</v>
      </c>
      <c r="F68" s="135">
        <v>131604</v>
      </c>
      <c r="G68" s="135">
        <v>131030</v>
      </c>
      <c r="H68" s="135">
        <v>132590</v>
      </c>
      <c r="I68" s="135">
        <v>133042</v>
      </c>
      <c r="J68" s="135">
        <v>133010</v>
      </c>
      <c r="K68" s="135">
        <v>133309</v>
      </c>
      <c r="L68" s="135">
        <v>132799</v>
      </c>
      <c r="M68" s="135">
        <v>131451</v>
      </c>
      <c r="N68" s="135">
        <v>130690</v>
      </c>
      <c r="O68" s="135">
        <v>130775</v>
      </c>
      <c r="P68" s="135">
        <v>130405</v>
      </c>
      <c r="Q68" s="135">
        <v>129775</v>
      </c>
      <c r="R68" s="135">
        <f t="shared" si="0"/>
        <v>-630</v>
      </c>
      <c r="S68" s="152">
        <f t="shared" si="1"/>
        <v>-0.48311031018749562</v>
      </c>
    </row>
    <row r="69" spans="1:19" ht="10.5" customHeight="1">
      <c r="A69" s="142" t="s">
        <v>19</v>
      </c>
      <c r="B69" s="135">
        <v>77589</v>
      </c>
      <c r="C69" s="135">
        <v>78288</v>
      </c>
      <c r="D69" s="135">
        <v>79610</v>
      </c>
      <c r="E69" s="135">
        <v>80487</v>
      </c>
      <c r="F69" s="135">
        <v>81089</v>
      </c>
      <c r="G69" s="135">
        <v>81280</v>
      </c>
      <c r="H69" s="135">
        <v>81944</v>
      </c>
      <c r="I69" s="135">
        <v>82307</v>
      </c>
      <c r="J69" s="135">
        <v>82275</v>
      </c>
      <c r="K69" s="135">
        <v>83024</v>
      </c>
      <c r="L69" s="135">
        <v>83980</v>
      </c>
      <c r="M69" s="135">
        <v>84774</v>
      </c>
      <c r="N69" s="135">
        <v>85099</v>
      </c>
      <c r="O69" s="135">
        <v>86101</v>
      </c>
      <c r="P69" s="135">
        <v>86806</v>
      </c>
      <c r="Q69" s="135">
        <v>87194</v>
      </c>
      <c r="R69" s="135">
        <f t="shared" si="0"/>
        <v>388</v>
      </c>
      <c r="S69" s="152">
        <f t="shared" si="1"/>
        <v>0.44697371149460263</v>
      </c>
    </row>
    <row r="70" spans="1:19" ht="10.5" customHeight="1">
      <c r="A70" s="142" t="s">
        <v>20</v>
      </c>
      <c r="B70" s="135">
        <v>24260</v>
      </c>
      <c r="C70" s="135">
        <v>24249</v>
      </c>
      <c r="D70" s="135">
        <v>24303</v>
      </c>
      <c r="E70" s="135">
        <v>24467</v>
      </c>
      <c r="F70" s="135">
        <v>24408</v>
      </c>
      <c r="G70" s="135">
        <v>24454</v>
      </c>
      <c r="H70" s="135">
        <v>24619</v>
      </c>
      <c r="I70" s="135">
        <v>24871</v>
      </c>
      <c r="J70" s="135">
        <v>25012</v>
      </c>
      <c r="K70" s="135">
        <v>25184</v>
      </c>
      <c r="L70" s="135">
        <v>25332</v>
      </c>
      <c r="M70" s="135">
        <v>25221</v>
      </c>
      <c r="N70" s="135">
        <v>25187</v>
      </c>
      <c r="O70" s="135">
        <v>25392</v>
      </c>
      <c r="P70" s="135">
        <v>25295</v>
      </c>
      <c r="Q70" s="135">
        <v>25327</v>
      </c>
      <c r="R70" s="135">
        <f t="shared" si="0"/>
        <v>32</v>
      </c>
      <c r="S70" s="152">
        <f t="shared" si="1"/>
        <v>0.12650721486460181</v>
      </c>
    </row>
    <row r="71" spans="1:19" ht="10.5" customHeight="1">
      <c r="A71" s="142" t="s">
        <v>40</v>
      </c>
      <c r="B71" s="135">
        <v>50749</v>
      </c>
      <c r="C71" s="135">
        <v>51515</v>
      </c>
      <c r="D71" s="135">
        <v>51871</v>
      </c>
      <c r="E71" s="135">
        <v>52592</v>
      </c>
      <c r="F71" s="135">
        <v>53318</v>
      </c>
      <c r="G71" s="135">
        <v>54022</v>
      </c>
      <c r="H71" s="135">
        <v>54311</v>
      </c>
      <c r="I71" s="135">
        <v>55216</v>
      </c>
      <c r="J71" s="135">
        <v>56303</v>
      </c>
      <c r="K71" s="135">
        <v>56660</v>
      </c>
      <c r="L71" s="135">
        <v>57712</v>
      </c>
      <c r="M71" s="135">
        <v>58010</v>
      </c>
      <c r="N71" s="135">
        <v>58541</v>
      </c>
      <c r="O71" s="135">
        <v>59778</v>
      </c>
      <c r="P71" s="135">
        <v>60771</v>
      </c>
      <c r="Q71" s="135">
        <v>60956</v>
      </c>
      <c r="R71" s="135">
        <f t="shared" si="0"/>
        <v>185</v>
      </c>
      <c r="S71" s="152">
        <f t="shared" si="1"/>
        <v>0.30442151684191288</v>
      </c>
    </row>
    <row r="72" spans="1:19" ht="10.5" customHeight="1">
      <c r="A72" s="142" t="s">
        <v>41</v>
      </c>
      <c r="B72" s="135">
        <v>39077</v>
      </c>
      <c r="C72" s="135">
        <v>39494</v>
      </c>
      <c r="D72" s="135">
        <v>40037</v>
      </c>
      <c r="E72" s="135">
        <v>40535</v>
      </c>
      <c r="F72" s="135">
        <v>40841</v>
      </c>
      <c r="G72" s="135">
        <v>41077</v>
      </c>
      <c r="H72" s="135">
        <v>41207</v>
      </c>
      <c r="I72" s="135">
        <v>41217</v>
      </c>
      <c r="J72" s="135">
        <v>41580</v>
      </c>
      <c r="K72" s="135">
        <v>41824</v>
      </c>
      <c r="L72" s="135">
        <v>42119</v>
      </c>
      <c r="M72" s="135">
        <v>41996</v>
      </c>
      <c r="N72" s="135">
        <v>42216</v>
      </c>
      <c r="O72" s="135">
        <v>42497</v>
      </c>
      <c r="P72" s="135">
        <v>42571</v>
      </c>
      <c r="Q72" s="135">
        <v>42549</v>
      </c>
      <c r="R72" s="135">
        <f t="shared" si="0"/>
        <v>-22</v>
      </c>
      <c r="S72" s="152">
        <f t="shared" si="1"/>
        <v>-5.1678372601071665E-2</v>
      </c>
    </row>
    <row r="73" spans="1:19" ht="12.75" customHeight="1">
      <c r="A73" s="144" t="s">
        <v>21</v>
      </c>
      <c r="B73" s="136">
        <v>1089538</v>
      </c>
      <c r="C73" s="136">
        <v>1119088</v>
      </c>
      <c r="D73" s="136">
        <v>1138854</v>
      </c>
      <c r="E73" s="136">
        <v>1154635</v>
      </c>
      <c r="F73" s="136">
        <v>1163486</v>
      </c>
      <c r="G73" s="136">
        <v>1175173</v>
      </c>
      <c r="H73" s="136">
        <v>1187890</v>
      </c>
      <c r="I73" s="136">
        <v>1191604</v>
      </c>
      <c r="J73" s="136">
        <v>1198726</v>
      </c>
      <c r="K73" s="136">
        <v>1208542</v>
      </c>
      <c r="L73" s="136">
        <v>1218255</v>
      </c>
      <c r="M73" s="136">
        <v>1219970</v>
      </c>
      <c r="N73" s="136">
        <v>1222637</v>
      </c>
      <c r="O73" s="136">
        <v>1241175</v>
      </c>
      <c r="P73" s="136">
        <v>1249597</v>
      </c>
      <c r="Q73" s="136">
        <v>1255795</v>
      </c>
      <c r="R73" s="136">
        <f t="shared" si="0"/>
        <v>6198</v>
      </c>
      <c r="S73" s="153">
        <f t="shared" si="1"/>
        <v>0.49599991037110325</v>
      </c>
    </row>
    <row r="74" spans="1:19" ht="10.5" customHeight="1">
      <c r="A74" s="139" t="s">
        <v>99</v>
      </c>
      <c r="B74" s="135"/>
      <c r="C74" s="135"/>
      <c r="D74" s="135"/>
      <c r="E74" s="135"/>
      <c r="F74" s="135"/>
      <c r="G74" s="135"/>
      <c r="H74" s="135"/>
      <c r="I74" s="281"/>
      <c r="J74" s="281"/>
      <c r="K74" s="281"/>
      <c r="L74" s="281"/>
      <c r="M74" s="281"/>
      <c r="N74" s="281"/>
      <c r="O74" s="281"/>
      <c r="P74" s="281"/>
      <c r="Q74" s="281"/>
      <c r="R74" s="281"/>
      <c r="S74" s="337"/>
    </row>
    <row r="75" spans="1:19" ht="10.5" customHeight="1">
      <c r="A75" s="143" t="s">
        <v>86</v>
      </c>
      <c r="B75" s="135">
        <v>1744862</v>
      </c>
      <c r="C75" s="135">
        <v>1764773</v>
      </c>
      <c r="D75" s="135">
        <v>1781904</v>
      </c>
      <c r="E75" s="135">
        <v>1793377</v>
      </c>
      <c r="F75" s="135">
        <v>1802719</v>
      </c>
      <c r="G75" s="135">
        <v>1813282</v>
      </c>
      <c r="H75" s="135">
        <v>1824136</v>
      </c>
      <c r="I75" s="135">
        <v>1836030</v>
      </c>
      <c r="J75" s="135">
        <v>1847486</v>
      </c>
      <c r="K75" s="135">
        <v>1857986</v>
      </c>
      <c r="L75" s="135">
        <v>1869730</v>
      </c>
      <c r="M75" s="135">
        <v>1875524</v>
      </c>
      <c r="N75" s="135">
        <v>1886609</v>
      </c>
      <c r="O75" s="135">
        <v>1910952</v>
      </c>
      <c r="P75" s="135">
        <v>1926522</v>
      </c>
      <c r="Q75" s="135">
        <v>1921189</v>
      </c>
      <c r="R75" s="135">
        <f t="shared" ref="R75:R82" si="2">Q75-P75</f>
        <v>-5333</v>
      </c>
      <c r="S75" s="152">
        <f t="shared" ref="S75:S82" si="3">((Q75/P75)-1)*100</f>
        <v>-0.27682009341185587</v>
      </c>
    </row>
    <row r="76" spans="1:19" ht="10.5" customHeight="1">
      <c r="A76" s="143" t="s">
        <v>87</v>
      </c>
      <c r="B76" s="135">
        <v>1076924</v>
      </c>
      <c r="C76" s="135">
        <v>1086446</v>
      </c>
      <c r="D76" s="135">
        <v>1094751</v>
      </c>
      <c r="E76" s="135">
        <v>1101280</v>
      </c>
      <c r="F76" s="135">
        <v>1107266</v>
      </c>
      <c r="G76" s="135">
        <v>1114299</v>
      </c>
      <c r="H76" s="135">
        <v>1121693</v>
      </c>
      <c r="I76" s="135">
        <v>1129849</v>
      </c>
      <c r="J76" s="135">
        <v>1138489</v>
      </c>
      <c r="K76" s="135">
        <v>1146175</v>
      </c>
      <c r="L76" s="135">
        <v>1155843</v>
      </c>
      <c r="M76" s="135">
        <v>1162084</v>
      </c>
      <c r="N76" s="135">
        <v>1173440</v>
      </c>
      <c r="O76" s="135">
        <v>1187483</v>
      </c>
      <c r="P76" s="135">
        <v>1196773</v>
      </c>
      <c r="Q76" s="248">
        <v>1204541</v>
      </c>
      <c r="R76" s="135">
        <f t="shared" si="2"/>
        <v>7768</v>
      </c>
      <c r="S76" s="152">
        <f t="shared" si="3"/>
        <v>0.6490788144451809</v>
      </c>
    </row>
    <row r="77" spans="1:19" ht="10.5" customHeight="1">
      <c r="A77" s="240" t="s">
        <v>96</v>
      </c>
      <c r="B77" s="241">
        <v>593455</v>
      </c>
      <c r="C77" s="241">
        <v>598944</v>
      </c>
      <c r="D77" s="241">
        <v>604097</v>
      </c>
      <c r="E77" s="241">
        <v>608736</v>
      </c>
      <c r="F77" s="241">
        <v>612613</v>
      </c>
      <c r="G77" s="241">
        <v>617330</v>
      </c>
      <c r="H77" s="241">
        <v>622234</v>
      </c>
      <c r="I77" s="241">
        <v>627247</v>
      </c>
      <c r="J77" s="241">
        <v>632134</v>
      </c>
      <c r="K77" s="241">
        <v>637441</v>
      </c>
      <c r="L77" s="241">
        <v>643766</v>
      </c>
      <c r="M77" s="241">
        <v>649086</v>
      </c>
      <c r="N77" s="241">
        <v>655700</v>
      </c>
      <c r="O77" s="241">
        <v>664201</v>
      </c>
      <c r="P77" s="241">
        <v>669330</v>
      </c>
      <c r="Q77" s="241">
        <v>673503</v>
      </c>
      <c r="R77" s="241">
        <f t="shared" si="2"/>
        <v>4173</v>
      </c>
      <c r="S77" s="338">
        <f t="shared" si="3"/>
        <v>0.62345928017570884</v>
      </c>
    </row>
    <row r="78" spans="1:19" ht="10.5" customHeight="1">
      <c r="A78" s="240" t="s">
        <v>97</v>
      </c>
      <c r="B78" s="241">
        <v>483469</v>
      </c>
      <c r="C78" s="241">
        <v>487502</v>
      </c>
      <c r="D78" s="241">
        <v>490654</v>
      </c>
      <c r="E78" s="241">
        <v>492544</v>
      </c>
      <c r="F78" s="241">
        <v>494653</v>
      </c>
      <c r="G78" s="241">
        <v>496969</v>
      </c>
      <c r="H78" s="241">
        <v>499459</v>
      </c>
      <c r="I78" s="241">
        <v>502602</v>
      </c>
      <c r="J78" s="241">
        <v>506355</v>
      </c>
      <c r="K78" s="241">
        <v>508734</v>
      </c>
      <c r="L78" s="241">
        <v>512077</v>
      </c>
      <c r="M78" s="241">
        <v>512998</v>
      </c>
      <c r="N78" s="241">
        <v>517740</v>
      </c>
      <c r="O78" s="241">
        <v>523282</v>
      </c>
      <c r="P78" s="241">
        <v>527443</v>
      </c>
      <c r="Q78" s="241">
        <v>531038</v>
      </c>
      <c r="R78" s="241">
        <f t="shared" si="2"/>
        <v>3595</v>
      </c>
      <c r="S78" s="338">
        <f t="shared" si="3"/>
        <v>0.68159023818687992</v>
      </c>
    </row>
    <row r="79" spans="1:19" ht="10.5" customHeight="1">
      <c r="A79" s="143" t="s">
        <v>89</v>
      </c>
      <c r="B79" s="135">
        <v>1159366</v>
      </c>
      <c r="C79" s="135">
        <v>1164967</v>
      </c>
      <c r="D79" s="135">
        <v>1169990</v>
      </c>
      <c r="E79" s="135">
        <v>1173019</v>
      </c>
      <c r="F79" s="135">
        <v>1175508</v>
      </c>
      <c r="G79" s="135">
        <v>1178996</v>
      </c>
      <c r="H79" s="135">
        <v>1181828</v>
      </c>
      <c r="I79" s="135">
        <v>1186532</v>
      </c>
      <c r="J79" s="135">
        <v>1191059</v>
      </c>
      <c r="K79" s="135">
        <v>1195796</v>
      </c>
      <c r="L79" s="135">
        <v>1200945</v>
      </c>
      <c r="M79" s="135">
        <v>1203312</v>
      </c>
      <c r="N79" s="135">
        <v>1209011</v>
      </c>
      <c r="O79" s="135">
        <v>1220026</v>
      </c>
      <c r="P79" s="135">
        <v>1226375</v>
      </c>
      <c r="Q79" s="135">
        <v>1231585</v>
      </c>
      <c r="R79" s="135">
        <f t="shared" si="2"/>
        <v>5210</v>
      </c>
      <c r="S79" s="152">
        <f t="shared" si="3"/>
        <v>0.4248292732647041</v>
      </c>
    </row>
    <row r="80" spans="1:19" ht="10.5" customHeight="1">
      <c r="A80" s="143" t="s">
        <v>90</v>
      </c>
      <c r="B80" s="135">
        <v>1432326</v>
      </c>
      <c r="C80" s="135">
        <v>1445831</v>
      </c>
      <c r="D80" s="135">
        <v>1454716</v>
      </c>
      <c r="E80" s="135">
        <v>1460944</v>
      </c>
      <c r="F80" s="135">
        <v>1468932</v>
      </c>
      <c r="G80" s="135">
        <v>1477346</v>
      </c>
      <c r="H80" s="135">
        <v>1486722</v>
      </c>
      <c r="I80" s="135">
        <v>1496187</v>
      </c>
      <c r="J80" s="135">
        <v>1505053</v>
      </c>
      <c r="K80" s="135">
        <v>1515064</v>
      </c>
      <c r="L80" s="135">
        <v>1525255</v>
      </c>
      <c r="M80" s="135">
        <v>1531745</v>
      </c>
      <c r="N80" s="135">
        <v>1543865</v>
      </c>
      <c r="O80" s="135">
        <v>1561316</v>
      </c>
      <c r="P80" s="135">
        <v>1572002</v>
      </c>
      <c r="Q80" s="135">
        <v>1602532</v>
      </c>
      <c r="R80" s="135">
        <f t="shared" si="2"/>
        <v>30530</v>
      </c>
      <c r="S80" s="152">
        <f t="shared" si="3"/>
        <v>1.9421094884103152</v>
      </c>
    </row>
    <row r="81" spans="1:19" ht="10.5" customHeight="1">
      <c r="A81" s="143" t="s">
        <v>93</v>
      </c>
      <c r="B81" s="135">
        <v>838505</v>
      </c>
      <c r="C81" s="135">
        <v>844621</v>
      </c>
      <c r="D81" s="135">
        <v>849404</v>
      </c>
      <c r="E81" s="135">
        <v>853239</v>
      </c>
      <c r="F81" s="135">
        <v>856280</v>
      </c>
      <c r="G81" s="135">
        <v>860204</v>
      </c>
      <c r="H81" s="135">
        <v>863425</v>
      </c>
      <c r="I81" s="135">
        <v>867413</v>
      </c>
      <c r="J81" s="135">
        <v>870880</v>
      </c>
      <c r="K81" s="135">
        <v>874048</v>
      </c>
      <c r="L81" s="135">
        <v>877370</v>
      </c>
      <c r="M81" s="135">
        <v>880397</v>
      </c>
      <c r="N81" s="135">
        <v>885951</v>
      </c>
      <c r="O81" s="135">
        <v>895030</v>
      </c>
      <c r="P81" s="135">
        <v>900098</v>
      </c>
      <c r="Q81" s="135">
        <v>904919</v>
      </c>
      <c r="R81" s="135">
        <f t="shared" si="2"/>
        <v>4821</v>
      </c>
      <c r="S81" s="152">
        <f t="shared" si="3"/>
        <v>0.53560834486912068</v>
      </c>
    </row>
    <row r="82" spans="1:19" ht="12.75" customHeight="1">
      <c r="A82" s="144" t="s">
        <v>38</v>
      </c>
      <c r="B82" s="136">
        <v>6251983</v>
      </c>
      <c r="C82" s="136">
        <v>6306638</v>
      </c>
      <c r="D82" s="136">
        <v>6350765</v>
      </c>
      <c r="E82" s="136">
        <v>6381859</v>
      </c>
      <c r="F82" s="136">
        <v>6410705</v>
      </c>
      <c r="G82" s="136">
        <v>6444127</v>
      </c>
      <c r="H82" s="136">
        <v>6477804</v>
      </c>
      <c r="I82" s="136">
        <v>6516011</v>
      </c>
      <c r="J82" s="136">
        <v>6552967</v>
      </c>
      <c r="K82" s="136">
        <v>6589069</v>
      </c>
      <c r="L82" s="136">
        <v>6629143</v>
      </c>
      <c r="M82" s="136">
        <v>6653062</v>
      </c>
      <c r="N82" s="136">
        <v>6698876</v>
      </c>
      <c r="O82" s="136">
        <v>6774807</v>
      </c>
      <c r="P82" s="136">
        <v>6821770</v>
      </c>
      <c r="Q82" s="136">
        <v>6864766</v>
      </c>
      <c r="R82" s="136">
        <f t="shared" si="2"/>
        <v>42996</v>
      </c>
      <c r="S82" s="153">
        <f t="shared" si="3"/>
        <v>0.63027630658905043</v>
      </c>
    </row>
    <row r="83" spans="1:19" ht="10.5" customHeight="1">
      <c r="A83" s="139" t="s">
        <v>100</v>
      </c>
      <c r="B83" s="135"/>
      <c r="C83" s="135"/>
      <c r="D83" s="135"/>
      <c r="E83" s="135"/>
      <c r="F83" s="135"/>
      <c r="G83" s="135"/>
      <c r="H83" s="135"/>
      <c r="I83" s="135"/>
      <c r="J83" s="135"/>
      <c r="K83" s="135"/>
      <c r="L83" s="135"/>
      <c r="M83" s="135"/>
      <c r="N83" s="135"/>
      <c r="O83" s="135"/>
      <c r="P83" s="135"/>
      <c r="Q83" s="135"/>
      <c r="R83" s="135"/>
      <c r="S83" s="152"/>
    </row>
    <row r="84" spans="1:19" ht="22.5" customHeight="1">
      <c r="A84" s="143" t="s">
        <v>88</v>
      </c>
      <c r="B84" s="135">
        <v>379515</v>
      </c>
      <c r="C84" s="135">
        <v>382866</v>
      </c>
      <c r="D84" s="135">
        <v>385990</v>
      </c>
      <c r="E84" s="135">
        <v>388526</v>
      </c>
      <c r="F84" s="135">
        <v>390966</v>
      </c>
      <c r="G84" s="135">
        <v>393700</v>
      </c>
      <c r="H84" s="135">
        <v>396840</v>
      </c>
      <c r="I84" s="135">
        <v>399123</v>
      </c>
      <c r="J84" s="135">
        <v>401106</v>
      </c>
      <c r="K84" s="135">
        <v>403599</v>
      </c>
      <c r="L84" s="135">
        <v>406019</v>
      </c>
      <c r="M84" s="135">
        <v>407397</v>
      </c>
      <c r="N84" s="135">
        <v>409782</v>
      </c>
      <c r="O84" s="135">
        <v>412934</v>
      </c>
      <c r="P84" s="135">
        <v>414130</v>
      </c>
      <c r="Q84" s="135">
        <v>415381</v>
      </c>
      <c r="R84" s="135">
        <f t="shared" ref="R84:R91" si="4">Q84-P84</f>
        <v>1251</v>
      </c>
      <c r="S84" s="152">
        <f t="shared" ref="S84:S91" si="5">((Q84/P84)-1)*100</f>
        <v>0.30207905730084139</v>
      </c>
    </row>
    <row r="85" spans="1:19" ht="11.25" customHeight="1">
      <c r="A85" s="240" t="s">
        <v>98</v>
      </c>
      <c r="B85" s="241">
        <v>379515</v>
      </c>
      <c r="C85" s="241">
        <v>382866</v>
      </c>
      <c r="D85" s="241">
        <v>385990</v>
      </c>
      <c r="E85" s="241">
        <v>388526</v>
      </c>
      <c r="F85" s="241">
        <v>390966</v>
      </c>
      <c r="G85" s="241">
        <v>393700</v>
      </c>
      <c r="H85" s="241">
        <v>396840</v>
      </c>
      <c r="I85" s="241">
        <v>399123</v>
      </c>
      <c r="J85" s="241">
        <v>401106</v>
      </c>
      <c r="K85" s="241">
        <v>403599</v>
      </c>
      <c r="L85" s="241">
        <v>406019</v>
      </c>
      <c r="M85" s="241">
        <v>407397</v>
      </c>
      <c r="N85" s="241">
        <v>409782</v>
      </c>
      <c r="O85" s="241">
        <v>412934</v>
      </c>
      <c r="P85" s="241">
        <v>414130</v>
      </c>
      <c r="Q85" s="241">
        <v>415381</v>
      </c>
      <c r="R85" s="241">
        <f t="shared" si="4"/>
        <v>1251</v>
      </c>
      <c r="S85" s="338">
        <f t="shared" si="5"/>
        <v>0.30207905730084139</v>
      </c>
    </row>
    <row r="86" spans="1:19" ht="11.25" customHeight="1">
      <c r="A86" s="143" t="s">
        <v>91</v>
      </c>
      <c r="B86" s="135">
        <v>1309880</v>
      </c>
      <c r="C86" s="135">
        <v>1317284</v>
      </c>
      <c r="D86" s="135">
        <v>1323196</v>
      </c>
      <c r="E86" s="135">
        <v>1328760</v>
      </c>
      <c r="F86" s="135">
        <v>1332042</v>
      </c>
      <c r="G86" s="135">
        <v>1335360</v>
      </c>
      <c r="H86" s="135">
        <v>1337157</v>
      </c>
      <c r="I86" s="135">
        <v>1339562</v>
      </c>
      <c r="J86" s="135">
        <v>1341645</v>
      </c>
      <c r="K86" s="135">
        <v>1344241</v>
      </c>
      <c r="L86" s="135">
        <v>1346840</v>
      </c>
      <c r="M86" s="135">
        <v>1345947</v>
      </c>
      <c r="N86" s="135">
        <v>1351127</v>
      </c>
      <c r="O86" s="135">
        <v>1356895</v>
      </c>
      <c r="P86" s="135">
        <v>1360074</v>
      </c>
      <c r="Q86" s="135">
        <v>1365328</v>
      </c>
      <c r="R86" s="135">
        <f t="shared" si="4"/>
        <v>5254</v>
      </c>
      <c r="S86" s="152">
        <f t="shared" si="5"/>
        <v>0.38630251001048332</v>
      </c>
    </row>
    <row r="87" spans="1:19" ht="22.5" customHeight="1">
      <c r="A87" s="143" t="s">
        <v>92</v>
      </c>
      <c r="B87" s="135">
        <v>1067685</v>
      </c>
      <c r="C87" s="135">
        <v>1077203</v>
      </c>
      <c r="D87" s="135">
        <v>1083400</v>
      </c>
      <c r="E87" s="135">
        <v>1087729</v>
      </c>
      <c r="F87" s="135">
        <v>1091734</v>
      </c>
      <c r="G87" s="135">
        <v>1094791</v>
      </c>
      <c r="H87" s="135">
        <v>1098688</v>
      </c>
      <c r="I87" s="135">
        <v>1102531</v>
      </c>
      <c r="J87" s="135">
        <v>1105326</v>
      </c>
      <c r="K87" s="135">
        <v>1106992</v>
      </c>
      <c r="L87" s="135">
        <v>1109800</v>
      </c>
      <c r="M87" s="135">
        <v>1109067</v>
      </c>
      <c r="N87" s="135">
        <v>1110989</v>
      </c>
      <c r="O87" s="135">
        <v>1115518</v>
      </c>
      <c r="P87" s="135">
        <v>1119038</v>
      </c>
      <c r="Q87" s="135">
        <v>1122925</v>
      </c>
      <c r="R87" s="135">
        <f t="shared" si="4"/>
        <v>3887</v>
      </c>
      <c r="S87" s="152">
        <f t="shared" si="5"/>
        <v>0.34735192191863717</v>
      </c>
    </row>
    <row r="88" spans="1:19" ht="11.25" customHeight="1">
      <c r="A88" s="143" t="s">
        <v>94</v>
      </c>
      <c r="B88" s="135">
        <v>269023</v>
      </c>
      <c r="C88" s="135">
        <v>271352</v>
      </c>
      <c r="D88" s="135">
        <v>273638</v>
      </c>
      <c r="E88" s="135">
        <v>275594</v>
      </c>
      <c r="F88" s="135">
        <v>276846</v>
      </c>
      <c r="G88" s="135">
        <v>278748</v>
      </c>
      <c r="H88" s="135">
        <v>280327</v>
      </c>
      <c r="I88" s="135">
        <v>281972</v>
      </c>
      <c r="J88" s="135">
        <v>283227</v>
      </c>
      <c r="K88" s="135">
        <v>284638</v>
      </c>
      <c r="L88" s="135">
        <v>286752</v>
      </c>
      <c r="M88" s="135">
        <v>288722</v>
      </c>
      <c r="N88" s="135">
        <v>291143</v>
      </c>
      <c r="O88" s="135">
        <v>293967</v>
      </c>
      <c r="P88" s="135">
        <v>295146</v>
      </c>
      <c r="Q88" s="135">
        <v>296008</v>
      </c>
      <c r="R88" s="135">
        <f t="shared" si="4"/>
        <v>862</v>
      </c>
      <c r="S88" s="152">
        <f t="shared" si="5"/>
        <v>0.2920588454527584</v>
      </c>
    </row>
    <row r="89" spans="1:19" ht="11.25" customHeight="1">
      <c r="A89" s="143" t="s">
        <v>95</v>
      </c>
      <c r="B89" s="135">
        <v>472281</v>
      </c>
      <c r="C89" s="135">
        <v>476835</v>
      </c>
      <c r="D89" s="135">
        <v>480105</v>
      </c>
      <c r="E89" s="135">
        <v>482451</v>
      </c>
      <c r="F89" s="135">
        <v>484737</v>
      </c>
      <c r="G89" s="135">
        <v>487145</v>
      </c>
      <c r="H89" s="135">
        <v>489204</v>
      </c>
      <c r="I89" s="135">
        <v>491285</v>
      </c>
      <c r="J89" s="135">
        <v>493073</v>
      </c>
      <c r="K89" s="135">
        <v>494325</v>
      </c>
      <c r="L89" s="135">
        <v>495832</v>
      </c>
      <c r="M89" s="135">
        <v>497073</v>
      </c>
      <c r="N89" s="135">
        <v>499454</v>
      </c>
      <c r="O89" s="135">
        <v>502261</v>
      </c>
      <c r="P89" s="135">
        <v>503895</v>
      </c>
      <c r="Q89" s="135">
        <v>505348</v>
      </c>
      <c r="R89" s="135">
        <f t="shared" si="4"/>
        <v>1453</v>
      </c>
      <c r="S89" s="152">
        <f t="shared" si="5"/>
        <v>0.28835372448625662</v>
      </c>
    </row>
    <row r="90" spans="1:19" ht="12.75" customHeight="1">
      <c r="A90" s="144" t="s">
        <v>39</v>
      </c>
      <c r="B90" s="136">
        <v>3498384</v>
      </c>
      <c r="C90" s="136">
        <v>3525540</v>
      </c>
      <c r="D90" s="136">
        <v>3546329</v>
      </c>
      <c r="E90" s="136">
        <v>3563060</v>
      </c>
      <c r="F90" s="136">
        <v>3576325</v>
      </c>
      <c r="G90" s="136">
        <v>3589744</v>
      </c>
      <c r="H90" s="136">
        <v>3602216</v>
      </c>
      <c r="I90" s="136">
        <v>4013596</v>
      </c>
      <c r="J90" s="136">
        <v>3624377</v>
      </c>
      <c r="K90" s="136">
        <v>3633795</v>
      </c>
      <c r="L90" s="136">
        <v>3645243</v>
      </c>
      <c r="M90" s="136">
        <v>3648206</v>
      </c>
      <c r="N90" s="136">
        <v>3662495</v>
      </c>
      <c r="O90" s="136">
        <v>3681575</v>
      </c>
      <c r="P90" s="136">
        <v>3692283</v>
      </c>
      <c r="Q90" s="136">
        <v>3704990</v>
      </c>
      <c r="R90" s="136">
        <f t="shared" si="4"/>
        <v>12707</v>
      </c>
      <c r="S90" s="153">
        <f t="shared" si="5"/>
        <v>0.34415021817124636</v>
      </c>
    </row>
    <row r="91" spans="1:19" ht="15" customHeight="1">
      <c r="A91" s="145" t="s">
        <v>71</v>
      </c>
      <c r="B91" s="147">
        <v>10839905</v>
      </c>
      <c r="C91" s="147">
        <v>10951266</v>
      </c>
      <c r="D91" s="147">
        <v>11035948</v>
      </c>
      <c r="E91" s="147">
        <v>11099554</v>
      </c>
      <c r="F91" s="147">
        <v>11150516</v>
      </c>
      <c r="G91" s="147">
        <v>11209044</v>
      </c>
      <c r="H91" s="147">
        <v>11267910</v>
      </c>
      <c r="I91" s="147">
        <v>11322088</v>
      </c>
      <c r="J91" s="147">
        <v>11376070</v>
      </c>
      <c r="K91" s="147">
        <v>11431406</v>
      </c>
      <c r="L91" s="147">
        <v>11492641</v>
      </c>
      <c r="M91" s="147">
        <v>11521238</v>
      </c>
      <c r="N91" s="147">
        <v>11584008</v>
      </c>
      <c r="O91" s="147">
        <v>11697557</v>
      </c>
      <c r="P91" s="147">
        <v>11763650</v>
      </c>
      <c r="Q91" s="147">
        <v>11825551</v>
      </c>
      <c r="R91" s="147">
        <f t="shared" si="4"/>
        <v>61901</v>
      </c>
      <c r="S91" s="275">
        <f t="shared" si="5"/>
        <v>0.52620572696400192</v>
      </c>
    </row>
    <row r="92" spans="1:19" ht="6" customHeight="1">
      <c r="A92" s="8"/>
      <c r="B92" s="45"/>
      <c r="C92" s="45"/>
      <c r="D92" s="45"/>
      <c r="E92" s="45"/>
      <c r="F92" s="45"/>
      <c r="G92" s="45"/>
      <c r="H92" s="45"/>
      <c r="I92" s="45"/>
      <c r="J92" s="45"/>
      <c r="K92" s="237"/>
      <c r="L92" s="238"/>
      <c r="M92" s="10"/>
    </row>
    <row r="93" spans="1:19" s="65" customFormat="1" ht="11.25">
      <c r="A93" s="56" t="s">
        <v>155</v>
      </c>
      <c r="B93" s="56"/>
      <c r="C93" s="56"/>
      <c r="D93" s="56"/>
      <c r="E93" s="56"/>
      <c r="F93" s="56"/>
      <c r="G93" s="56"/>
      <c r="H93" s="56"/>
      <c r="I93" s="56"/>
      <c r="J93" s="56"/>
      <c r="K93" s="31"/>
      <c r="L93" s="31"/>
      <c r="M93" s="10"/>
    </row>
    <row r="94" spans="1:19">
      <c r="A94" s="10"/>
      <c r="B94" s="10"/>
      <c r="C94" s="10"/>
      <c r="D94" s="10"/>
      <c r="E94" s="10"/>
      <c r="F94" s="10"/>
      <c r="G94" s="10"/>
      <c r="H94" s="10"/>
      <c r="I94" s="10"/>
      <c r="J94" s="10"/>
      <c r="K94" s="45"/>
      <c r="L94" s="45"/>
      <c r="M94" s="11"/>
    </row>
    <row r="95" spans="1:19">
      <c r="A95" s="10"/>
      <c r="B95" s="10"/>
      <c r="C95" s="10"/>
      <c r="D95" s="10"/>
      <c r="E95" s="10"/>
      <c r="F95" s="10"/>
      <c r="G95" s="10"/>
      <c r="H95" s="10"/>
      <c r="I95" s="10"/>
      <c r="J95" s="10"/>
      <c r="K95" s="56"/>
      <c r="L95" s="56"/>
      <c r="M95" s="65"/>
    </row>
    <row r="96" spans="1:19">
      <c r="A96" s="10"/>
      <c r="B96" s="10"/>
      <c r="C96" s="10"/>
      <c r="D96" s="10"/>
      <c r="E96" s="10"/>
      <c r="F96" s="10"/>
      <c r="G96" s="10"/>
      <c r="H96" s="10"/>
      <c r="I96" s="10"/>
      <c r="J96" s="10"/>
      <c r="K96" s="10"/>
      <c r="L96" s="10"/>
    </row>
    <row r="97" spans="1:14">
      <c r="A97" s="10"/>
      <c r="B97" s="10"/>
      <c r="C97" s="10"/>
      <c r="D97" s="10"/>
      <c r="E97" s="10"/>
      <c r="F97" s="10"/>
      <c r="G97" s="10"/>
      <c r="H97" s="10"/>
      <c r="I97" s="10"/>
      <c r="J97" s="10"/>
      <c r="K97" s="10"/>
      <c r="L97" s="10"/>
      <c r="M97" s="10"/>
    </row>
    <row r="98" spans="1:14">
      <c r="A98" s="10"/>
      <c r="B98" s="10"/>
      <c r="C98" s="10"/>
      <c r="D98" s="10"/>
      <c r="E98" s="10"/>
      <c r="F98" s="10"/>
      <c r="G98" s="10"/>
      <c r="H98" s="10"/>
      <c r="I98" s="10"/>
      <c r="J98" s="10"/>
      <c r="K98" s="10"/>
      <c r="L98" s="10"/>
      <c r="M98" s="10"/>
    </row>
    <row r="99" spans="1:14">
      <c r="A99" s="10"/>
      <c r="B99" s="10"/>
      <c r="C99" s="10"/>
      <c r="D99" s="10"/>
      <c r="E99" s="10"/>
      <c r="F99" s="10"/>
      <c r="G99" s="10"/>
      <c r="H99" s="10"/>
      <c r="I99" s="10"/>
      <c r="J99" s="10"/>
      <c r="K99" s="10"/>
      <c r="L99" s="10"/>
      <c r="M99" s="10"/>
    </row>
    <row r="100" spans="1:14">
      <c r="A100" s="10"/>
      <c r="B100" s="10"/>
      <c r="C100" s="10"/>
      <c r="D100" s="10"/>
      <c r="E100" s="10"/>
      <c r="F100" s="10"/>
      <c r="G100" s="10"/>
      <c r="H100" s="10"/>
      <c r="I100" s="10"/>
      <c r="J100" s="10"/>
      <c r="K100" s="10"/>
      <c r="L100" s="10"/>
      <c r="M100" s="10"/>
    </row>
    <row r="101" spans="1:14">
      <c r="A101" s="10"/>
      <c r="B101" s="10"/>
      <c r="C101" s="10"/>
      <c r="D101" s="10"/>
      <c r="E101" s="10"/>
      <c r="F101" s="10"/>
      <c r="G101" s="10"/>
      <c r="H101" s="10"/>
      <c r="I101" s="10"/>
      <c r="J101" s="10"/>
      <c r="K101" s="10"/>
      <c r="L101" s="10"/>
      <c r="M101" s="10"/>
    </row>
    <row r="102" spans="1:14">
      <c r="A102" s="10"/>
      <c r="B102" s="10"/>
      <c r="C102" s="10"/>
      <c r="D102" s="10"/>
      <c r="E102" s="10"/>
      <c r="F102" s="10"/>
      <c r="G102" s="10"/>
      <c r="H102" s="10"/>
      <c r="I102" s="10"/>
      <c r="J102" s="10"/>
      <c r="K102" s="10"/>
      <c r="L102" s="10"/>
      <c r="M102" s="10"/>
    </row>
    <row r="103" spans="1:14">
      <c r="A103" s="10"/>
      <c r="B103" s="10"/>
      <c r="C103" s="10"/>
      <c r="D103" s="10"/>
      <c r="E103" s="10"/>
      <c r="F103" s="10"/>
      <c r="G103" s="10"/>
      <c r="H103" s="10"/>
      <c r="I103" s="10"/>
      <c r="J103" s="10"/>
      <c r="K103" s="10"/>
      <c r="L103" s="10"/>
      <c r="M103" s="10"/>
      <c r="N103" s="10"/>
    </row>
    <row r="104" spans="1:14">
      <c r="A104" s="10"/>
      <c r="B104" s="10"/>
      <c r="C104" s="10"/>
      <c r="D104" s="10"/>
      <c r="E104" s="10"/>
      <c r="F104" s="10"/>
      <c r="G104" s="10"/>
      <c r="H104" s="10"/>
      <c r="I104" s="10"/>
      <c r="J104" s="10"/>
      <c r="K104" s="10"/>
      <c r="L104" s="10"/>
      <c r="M104" s="10"/>
      <c r="N104" s="10"/>
    </row>
    <row r="105" spans="1:14">
      <c r="A105" s="10"/>
      <c r="B105" s="10"/>
      <c r="C105" s="10"/>
      <c r="D105" s="10"/>
      <c r="E105" s="10"/>
      <c r="F105" s="10"/>
      <c r="G105" s="10"/>
      <c r="H105" s="10"/>
      <c r="I105" s="10"/>
      <c r="J105" s="10"/>
      <c r="K105" s="10"/>
      <c r="L105" s="10"/>
      <c r="M105" s="10"/>
      <c r="N105" s="10"/>
    </row>
    <row r="106" spans="1:14">
      <c r="A106" s="10"/>
      <c r="B106" s="10"/>
      <c r="C106" s="10"/>
      <c r="D106" s="10"/>
      <c r="E106" s="10"/>
      <c r="F106" s="10"/>
      <c r="G106" s="10"/>
      <c r="H106" s="10"/>
      <c r="I106" s="10"/>
      <c r="J106" s="10"/>
      <c r="K106" s="10"/>
      <c r="L106" s="10"/>
      <c r="M106" s="10"/>
      <c r="N106" s="10"/>
    </row>
    <row r="107" spans="1:14">
      <c r="A107" s="10"/>
      <c r="B107" s="10"/>
      <c r="C107" s="10"/>
      <c r="D107" s="10"/>
      <c r="E107" s="10"/>
      <c r="F107" s="10"/>
      <c r="G107" s="10"/>
      <c r="H107" s="10"/>
      <c r="I107" s="10"/>
      <c r="J107" s="10"/>
      <c r="K107" s="10"/>
      <c r="L107" s="10"/>
      <c r="M107" s="10"/>
      <c r="N107" s="10"/>
    </row>
    <row r="108" spans="1:14">
      <c r="A108" s="10"/>
      <c r="B108" s="10"/>
      <c r="C108" s="10"/>
      <c r="D108" s="10"/>
      <c r="E108" s="10"/>
      <c r="F108" s="10"/>
      <c r="G108" s="10"/>
      <c r="H108" s="10"/>
      <c r="I108" s="10"/>
      <c r="J108" s="10"/>
      <c r="K108" s="10"/>
      <c r="L108" s="10"/>
      <c r="M108" s="10"/>
      <c r="N108" s="10"/>
    </row>
    <row r="109" spans="1:14">
      <c r="A109" s="10"/>
      <c r="B109" s="10"/>
      <c r="C109" s="10"/>
      <c r="D109" s="10"/>
      <c r="E109" s="10"/>
      <c r="F109" s="10"/>
      <c r="G109" s="10"/>
      <c r="H109" s="10"/>
      <c r="I109" s="10"/>
      <c r="J109" s="10"/>
      <c r="K109" s="10"/>
      <c r="L109" s="10"/>
      <c r="M109" s="10"/>
      <c r="N109" s="10"/>
    </row>
    <row r="110" spans="1:14">
      <c r="A110" s="10"/>
      <c r="B110" s="10"/>
      <c r="C110" s="10"/>
      <c r="D110" s="10"/>
      <c r="E110" s="10"/>
      <c r="F110" s="10"/>
      <c r="G110" s="10"/>
      <c r="H110" s="10"/>
      <c r="I110" s="10"/>
      <c r="J110" s="10"/>
      <c r="K110" s="10"/>
      <c r="L110" s="10"/>
      <c r="M110" s="10"/>
      <c r="N110" s="10"/>
    </row>
    <row r="111" spans="1:14">
      <c r="A111" s="10"/>
      <c r="B111" s="10"/>
      <c r="C111" s="10"/>
      <c r="D111" s="10"/>
      <c r="E111" s="10"/>
      <c r="F111" s="10"/>
      <c r="G111" s="10"/>
      <c r="H111" s="10"/>
      <c r="I111" s="10"/>
      <c r="J111" s="10"/>
      <c r="K111" s="10"/>
      <c r="L111" s="10"/>
      <c r="M111" s="10"/>
      <c r="N111" s="10"/>
    </row>
    <row r="112" spans="1:14">
      <c r="A112" s="10"/>
      <c r="B112" s="10"/>
      <c r="C112" s="10"/>
      <c r="D112" s="10"/>
      <c r="E112" s="10"/>
      <c r="F112" s="10"/>
      <c r="G112" s="10"/>
      <c r="H112" s="10"/>
      <c r="I112" s="10"/>
      <c r="J112" s="10"/>
      <c r="K112" s="10"/>
      <c r="L112" s="10"/>
      <c r="M112" s="10"/>
      <c r="N112" s="10"/>
    </row>
    <row r="113" spans="1:14">
      <c r="A113" s="10"/>
      <c r="B113" s="10"/>
      <c r="C113" s="10"/>
      <c r="D113" s="10"/>
      <c r="E113" s="10"/>
      <c r="F113" s="10"/>
      <c r="G113" s="10"/>
      <c r="H113" s="10"/>
      <c r="I113" s="10"/>
      <c r="J113" s="10"/>
      <c r="K113" s="10"/>
      <c r="L113" s="10"/>
      <c r="M113" s="10"/>
      <c r="N113" s="10"/>
    </row>
    <row r="114" spans="1:14">
      <c r="A114" s="10"/>
      <c r="B114" s="10"/>
      <c r="C114" s="10"/>
      <c r="D114" s="10"/>
      <c r="E114" s="10"/>
      <c r="F114" s="10"/>
      <c r="G114" s="10"/>
      <c r="H114" s="10"/>
      <c r="I114" s="10"/>
      <c r="J114" s="10"/>
      <c r="K114" s="10"/>
      <c r="L114" s="10"/>
      <c r="M114" s="10"/>
      <c r="N114" s="10"/>
    </row>
    <row r="115" spans="1:14">
      <c r="A115" s="10"/>
      <c r="B115" s="10"/>
      <c r="C115" s="10"/>
      <c r="D115" s="10"/>
      <c r="E115" s="10"/>
      <c r="F115" s="10"/>
      <c r="G115" s="10"/>
      <c r="H115" s="10"/>
      <c r="I115" s="10"/>
      <c r="J115" s="10"/>
      <c r="K115" s="10"/>
      <c r="L115" s="10"/>
      <c r="M115" s="10"/>
      <c r="N115" s="10"/>
    </row>
    <row r="116" spans="1:14">
      <c r="A116" s="10"/>
      <c r="B116" s="10"/>
      <c r="C116" s="10"/>
      <c r="D116" s="10"/>
      <c r="E116" s="10"/>
      <c r="F116" s="10"/>
      <c r="G116" s="10"/>
      <c r="H116" s="10"/>
      <c r="I116" s="10"/>
      <c r="J116" s="10"/>
      <c r="K116" s="10"/>
      <c r="L116" s="10"/>
      <c r="M116" s="10"/>
      <c r="N116" s="10"/>
    </row>
    <row r="117" spans="1:14">
      <c r="F117" s="10"/>
      <c r="G117" s="10"/>
    </row>
    <row r="118" spans="1:14">
      <c r="F118" s="10"/>
      <c r="G118" s="10"/>
    </row>
    <row r="119" spans="1:14">
      <c r="F119" s="10"/>
      <c r="G119" s="10"/>
    </row>
    <row r="120" spans="1:14">
      <c r="F120" s="10"/>
      <c r="G120" s="10"/>
    </row>
    <row r="121" spans="1:14">
      <c r="F121" s="10"/>
      <c r="G121" s="10"/>
    </row>
    <row r="122" spans="1:14">
      <c r="F122" s="10"/>
      <c r="G122" s="10"/>
    </row>
    <row r="123" spans="1:14">
      <c r="F123" s="10"/>
      <c r="G123" s="10"/>
    </row>
    <row r="124" spans="1:14">
      <c r="F124" s="10"/>
      <c r="G124" s="10"/>
    </row>
  </sheetData>
  <mergeCells count="34">
    <mergeCell ref="R51:S51"/>
    <mergeCell ref="J7:J8"/>
    <mergeCell ref="P7:P8"/>
    <mergeCell ref="N51:N52"/>
    <mergeCell ref="G51:G52"/>
    <mergeCell ref="L51:L52"/>
    <mergeCell ref="M51:M52"/>
    <mergeCell ref="N7:N8"/>
    <mergeCell ref="J51:J52"/>
    <mergeCell ref="O7:O8"/>
    <mergeCell ref="K51:K52"/>
    <mergeCell ref="O51:O52"/>
    <mergeCell ref="A7:A8"/>
    <mergeCell ref="B7:B8"/>
    <mergeCell ref="A51:A52"/>
    <mergeCell ref="C51:C52"/>
    <mergeCell ref="C7:C8"/>
    <mergeCell ref="D7:D8"/>
    <mergeCell ref="E7:E8"/>
    <mergeCell ref="B51:B52"/>
    <mergeCell ref="E51:E52"/>
    <mergeCell ref="D51:D52"/>
    <mergeCell ref="F51:F52"/>
    <mergeCell ref="I51:I52"/>
    <mergeCell ref="H51:H52"/>
    <mergeCell ref="Q51:Q52"/>
    <mergeCell ref="F7:F8"/>
    <mergeCell ref="G7:G8"/>
    <mergeCell ref="M7:M8"/>
    <mergeCell ref="H7:H8"/>
    <mergeCell ref="I7:I8"/>
    <mergeCell ref="K7:K8"/>
    <mergeCell ref="L7:L8"/>
    <mergeCell ref="P51:P52"/>
  </mergeCells>
  <phoneticPr fontId="6" type="noConversion"/>
  <hyperlinks>
    <hyperlink ref="P1" location="F!A1" display="Retour au menu" xr:uid="{00000000-0004-0000-0100-000000000000}"/>
  </hyperlinks>
  <pageMargins left="0.7" right="0.7" top="0.75" bottom="0.75" header="0.3" footer="0.3"/>
  <pageSetup paperSize="9" scale="6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showGridLines="0" zoomScaleNormal="100" zoomScaleSheetLayoutView="80" workbookViewId="0"/>
  </sheetViews>
  <sheetFormatPr baseColWidth="10" defaultColWidth="11.42578125" defaultRowHeight="12.75"/>
  <cols>
    <col min="1" max="1" width="23.7109375" customWidth="1"/>
    <col min="2" max="9" width="12.42578125" customWidth="1"/>
  </cols>
  <sheetData>
    <row r="1" spans="1:9" ht="23.25">
      <c r="A1" s="57" t="s">
        <v>109</v>
      </c>
      <c r="I1" s="55" t="s">
        <v>107</v>
      </c>
    </row>
    <row r="2" spans="1:9" s="63" customFormat="1" ht="3" customHeight="1">
      <c r="A2" s="62"/>
    </row>
    <row r="3" spans="1:9" s="63" customFormat="1" ht="15.75" customHeight="1">
      <c r="A3" s="64" t="s">
        <v>110</v>
      </c>
    </row>
    <row r="4" spans="1:9" s="63" customFormat="1" ht="3" customHeight="1">
      <c r="A4" s="64"/>
    </row>
    <row r="5" spans="1:9" s="10" customFormat="1">
      <c r="A5" s="385" t="s">
        <v>208</v>
      </c>
      <c r="B5" s="385"/>
      <c r="C5" s="385"/>
      <c r="D5" s="385"/>
      <c r="E5" s="385"/>
      <c r="F5" s="385"/>
      <c r="G5" s="385"/>
      <c r="H5" s="385"/>
      <c r="I5" s="385"/>
    </row>
    <row r="6" spans="1:9" s="10" customFormat="1" ht="6" customHeight="1">
      <c r="A6" s="38"/>
    </row>
    <row r="7" spans="1:9" s="58" customFormat="1" ht="12" customHeight="1">
      <c r="A7" s="381" t="s">
        <v>59</v>
      </c>
      <c r="B7" s="379" t="s">
        <v>8</v>
      </c>
      <c r="C7" s="387" t="s">
        <v>73</v>
      </c>
      <c r="D7" s="387"/>
      <c r="E7" s="387" t="s">
        <v>2</v>
      </c>
      <c r="F7" s="387"/>
      <c r="G7" s="387"/>
      <c r="H7" s="391" t="s">
        <v>142</v>
      </c>
      <c r="I7" s="389" t="s">
        <v>111</v>
      </c>
    </row>
    <row r="8" spans="1:9" s="58" customFormat="1" ht="11.25">
      <c r="A8" s="382"/>
      <c r="B8" s="380"/>
      <c r="C8" s="156" t="s">
        <v>6</v>
      </c>
      <c r="D8" s="156" t="s">
        <v>7</v>
      </c>
      <c r="E8" s="156" t="s">
        <v>152</v>
      </c>
      <c r="F8" s="156" t="s">
        <v>153</v>
      </c>
      <c r="G8" s="156" t="s">
        <v>3</v>
      </c>
      <c r="H8" s="392"/>
      <c r="I8" s="390"/>
    </row>
    <row r="9" spans="1:9" s="10" customFormat="1" ht="10.5" customHeight="1">
      <c r="A9" s="139" t="s">
        <v>85</v>
      </c>
      <c r="B9" s="273"/>
      <c r="C9" s="151"/>
      <c r="D9" s="151"/>
      <c r="E9" s="151"/>
      <c r="F9" s="151"/>
      <c r="G9" s="151"/>
      <c r="H9" s="282"/>
      <c r="I9" s="273"/>
    </row>
    <row r="10" spans="1:9" s="10" customFormat="1" ht="10.5" customHeight="1">
      <c r="A10" s="142" t="s">
        <v>9</v>
      </c>
      <c r="B10" s="135">
        <v>128724</v>
      </c>
      <c r="C10" s="135">
        <v>64323</v>
      </c>
      <c r="D10" s="135">
        <v>64401</v>
      </c>
      <c r="E10" s="135">
        <v>32622</v>
      </c>
      <c r="F10" s="135">
        <v>80473</v>
      </c>
      <c r="G10" s="135">
        <v>15629</v>
      </c>
      <c r="H10" s="365">
        <v>17.739999999999998</v>
      </c>
      <c r="I10" s="130">
        <f>B10/H10</f>
        <v>7256.1443066516358</v>
      </c>
    </row>
    <row r="11" spans="1:9" s="10" customFormat="1" ht="10.5" customHeight="1">
      <c r="A11" s="142" t="s">
        <v>10</v>
      </c>
      <c r="B11" s="135">
        <v>35698</v>
      </c>
      <c r="C11" s="135">
        <v>16978</v>
      </c>
      <c r="D11" s="135">
        <v>18720</v>
      </c>
      <c r="E11" s="135">
        <v>7221</v>
      </c>
      <c r="F11" s="135">
        <v>22545</v>
      </c>
      <c r="G11" s="135">
        <v>5932</v>
      </c>
      <c r="H11" s="365">
        <v>9.0299999999999994</v>
      </c>
      <c r="I11" s="130">
        <f t="shared" ref="I11:I34" si="0">B11/H11</f>
        <v>3953.2668881506092</v>
      </c>
    </row>
    <row r="12" spans="1:9" s="10" customFormat="1" ht="10.5" customHeight="1">
      <c r="A12" s="142" t="s">
        <v>23</v>
      </c>
      <c r="B12" s="135">
        <v>25803</v>
      </c>
      <c r="C12" s="135">
        <v>12520</v>
      </c>
      <c r="D12" s="135">
        <v>13283</v>
      </c>
      <c r="E12" s="135">
        <v>6252</v>
      </c>
      <c r="F12" s="135">
        <v>15501</v>
      </c>
      <c r="G12" s="135">
        <v>4050</v>
      </c>
      <c r="H12" s="365">
        <v>2.95</v>
      </c>
      <c r="I12" s="130">
        <f t="shared" si="0"/>
        <v>8746.779661016948</v>
      </c>
    </row>
    <row r="13" spans="1:9" s="10" customFormat="1" ht="10.5" customHeight="1">
      <c r="A13" s="142" t="s">
        <v>11</v>
      </c>
      <c r="B13" s="135">
        <v>198314</v>
      </c>
      <c r="C13" s="135">
        <v>101004</v>
      </c>
      <c r="D13" s="135">
        <v>97310</v>
      </c>
      <c r="E13" s="135">
        <v>42198</v>
      </c>
      <c r="F13" s="135">
        <v>134025</v>
      </c>
      <c r="G13" s="135">
        <v>22091</v>
      </c>
      <c r="H13" s="365">
        <v>32.61</v>
      </c>
      <c r="I13" s="130">
        <f t="shared" si="0"/>
        <v>6081.3860778902181</v>
      </c>
    </row>
    <row r="14" spans="1:9" s="10" customFormat="1" ht="10.5" customHeight="1">
      <c r="A14" s="142" t="s">
        <v>12</v>
      </c>
      <c r="B14" s="135">
        <v>49131</v>
      </c>
      <c r="C14" s="135">
        <v>23539</v>
      </c>
      <c r="D14" s="135">
        <v>25592</v>
      </c>
      <c r="E14" s="135">
        <v>7909</v>
      </c>
      <c r="F14" s="135">
        <v>35728</v>
      </c>
      <c r="G14" s="135">
        <v>5494</v>
      </c>
      <c r="H14" s="365">
        <v>3.15</v>
      </c>
      <c r="I14" s="130">
        <f t="shared" si="0"/>
        <v>15597.142857142857</v>
      </c>
    </row>
    <row r="15" spans="1:9" s="10" customFormat="1" ht="10.5" customHeight="1">
      <c r="A15" s="142" t="s">
        <v>13</v>
      </c>
      <c r="B15" s="135">
        <v>45892</v>
      </c>
      <c r="C15" s="135">
        <v>22171</v>
      </c>
      <c r="D15" s="135">
        <v>23721</v>
      </c>
      <c r="E15" s="135">
        <v>10706</v>
      </c>
      <c r="F15" s="135">
        <v>28476</v>
      </c>
      <c r="G15" s="135">
        <v>6710</v>
      </c>
      <c r="H15" s="365">
        <v>5.07</v>
      </c>
      <c r="I15" s="130">
        <f t="shared" si="0"/>
        <v>9051.6765285996044</v>
      </c>
    </row>
    <row r="16" spans="1:9" s="10" customFormat="1" ht="10.5" customHeight="1">
      <c r="A16" s="142" t="s">
        <v>14</v>
      </c>
      <c r="B16" s="135">
        <v>58675</v>
      </c>
      <c r="C16" s="135">
        <v>28449</v>
      </c>
      <c r="D16" s="135">
        <v>30226</v>
      </c>
      <c r="E16" s="135">
        <v>12386</v>
      </c>
      <c r="F16" s="135">
        <v>38703</v>
      </c>
      <c r="G16" s="135">
        <v>7586</v>
      </c>
      <c r="H16" s="365">
        <v>6.25</v>
      </c>
      <c r="I16" s="130">
        <f t="shared" si="0"/>
        <v>9388</v>
      </c>
    </row>
    <row r="17" spans="1:9" s="10" customFormat="1" ht="10.5" customHeight="1">
      <c r="A17" s="142" t="s">
        <v>15</v>
      </c>
      <c r="B17" s="135">
        <v>25693</v>
      </c>
      <c r="C17" s="135">
        <v>12400</v>
      </c>
      <c r="D17" s="135">
        <v>13293</v>
      </c>
      <c r="E17" s="135">
        <v>5996</v>
      </c>
      <c r="F17" s="135">
        <v>15490</v>
      </c>
      <c r="G17" s="135">
        <v>4207</v>
      </c>
      <c r="H17" s="365">
        <v>2.46</v>
      </c>
      <c r="I17" s="130">
        <f t="shared" si="0"/>
        <v>10444.308943089431</v>
      </c>
    </row>
    <row r="18" spans="1:9" s="10" customFormat="1" ht="10.5" customHeight="1">
      <c r="A18" s="142" t="s">
        <v>5</v>
      </c>
      <c r="B18" s="135">
        <v>89897</v>
      </c>
      <c r="C18" s="135">
        <v>43195</v>
      </c>
      <c r="D18" s="135">
        <v>46702</v>
      </c>
      <c r="E18" s="135">
        <v>12232</v>
      </c>
      <c r="F18" s="135">
        <v>67539</v>
      </c>
      <c r="G18" s="135">
        <v>10126</v>
      </c>
      <c r="H18" s="365">
        <v>6.34</v>
      </c>
      <c r="I18" s="130">
        <f t="shared" si="0"/>
        <v>14179.337539432177</v>
      </c>
    </row>
    <row r="19" spans="1:9" s="10" customFormat="1" ht="10.5" customHeight="1">
      <c r="A19" s="142" t="s">
        <v>16</v>
      </c>
      <c r="B19" s="135">
        <v>54390</v>
      </c>
      <c r="C19" s="135">
        <v>26385</v>
      </c>
      <c r="D19" s="135">
        <v>28005</v>
      </c>
      <c r="E19" s="135">
        <v>12733</v>
      </c>
      <c r="F19" s="135">
        <v>33740</v>
      </c>
      <c r="G19" s="135">
        <v>7917</v>
      </c>
      <c r="H19" s="365">
        <v>5.04</v>
      </c>
      <c r="I19" s="130">
        <f t="shared" si="0"/>
        <v>10791.666666666666</v>
      </c>
    </row>
    <row r="20" spans="1:9" s="10" customFormat="1" ht="10.5" customHeight="1">
      <c r="A20" s="142" t="s">
        <v>17</v>
      </c>
      <c r="B20" s="135">
        <v>22979</v>
      </c>
      <c r="C20" s="135">
        <v>11483</v>
      </c>
      <c r="D20" s="135">
        <v>11496</v>
      </c>
      <c r="E20" s="135">
        <v>5893</v>
      </c>
      <c r="F20" s="135">
        <v>14614</v>
      </c>
      <c r="G20" s="135">
        <v>2472</v>
      </c>
      <c r="H20" s="365">
        <v>1.17</v>
      </c>
      <c r="I20" s="130">
        <f t="shared" si="0"/>
        <v>19640.170940170941</v>
      </c>
    </row>
    <row r="21" spans="1:9" s="10" customFormat="1" ht="10.5" customHeight="1">
      <c r="A21" s="142" t="s">
        <v>24</v>
      </c>
      <c r="B21" s="135">
        <v>98713</v>
      </c>
      <c r="C21" s="135">
        <v>49112</v>
      </c>
      <c r="D21" s="135">
        <v>49601</v>
      </c>
      <c r="E21" s="135">
        <v>26800</v>
      </c>
      <c r="F21" s="135">
        <v>60392</v>
      </c>
      <c r="G21" s="135">
        <v>11521</v>
      </c>
      <c r="H21" s="365">
        <v>5.89</v>
      </c>
      <c r="I21" s="130">
        <f t="shared" si="0"/>
        <v>16759.422750424448</v>
      </c>
    </row>
    <row r="22" spans="1:9" s="10" customFormat="1" ht="10.5" customHeight="1">
      <c r="A22" s="142" t="s">
        <v>28</v>
      </c>
      <c r="B22" s="135">
        <v>48827</v>
      </c>
      <c r="C22" s="135">
        <v>24378</v>
      </c>
      <c r="D22" s="135">
        <v>24449</v>
      </c>
      <c r="E22" s="135">
        <v>7928</v>
      </c>
      <c r="F22" s="135">
        <v>35859</v>
      </c>
      <c r="G22" s="135">
        <v>5040</v>
      </c>
      <c r="H22" s="365">
        <v>2.52</v>
      </c>
      <c r="I22" s="130">
        <f t="shared" si="0"/>
        <v>19375.79365079365</v>
      </c>
    </row>
    <row r="23" spans="1:9" s="10" customFormat="1" ht="10.5" customHeight="1">
      <c r="A23" s="142" t="s">
        <v>42</v>
      </c>
      <c r="B23" s="135">
        <v>27258</v>
      </c>
      <c r="C23" s="135">
        <v>14354</v>
      </c>
      <c r="D23" s="135">
        <v>12904</v>
      </c>
      <c r="E23" s="135">
        <v>5722</v>
      </c>
      <c r="F23" s="135">
        <v>19018</v>
      </c>
      <c r="G23" s="135">
        <v>2518</v>
      </c>
      <c r="H23" s="365">
        <v>1.1399999999999999</v>
      </c>
      <c r="I23" s="130">
        <f t="shared" si="0"/>
        <v>23910.526315789477</v>
      </c>
    </row>
    <row r="24" spans="1:9" s="10" customFormat="1" ht="10.5" customHeight="1">
      <c r="A24" s="142" t="s">
        <v>18</v>
      </c>
      <c r="B24" s="135">
        <v>129775</v>
      </c>
      <c r="C24" s="135">
        <v>64259</v>
      </c>
      <c r="D24" s="135">
        <v>65516</v>
      </c>
      <c r="E24" s="135">
        <v>29938</v>
      </c>
      <c r="F24" s="135">
        <v>86153</v>
      </c>
      <c r="G24" s="135">
        <v>13684</v>
      </c>
      <c r="H24" s="365">
        <v>8.14</v>
      </c>
      <c r="I24" s="130">
        <f t="shared" si="0"/>
        <v>15942.874692874691</v>
      </c>
    </row>
    <row r="25" spans="1:9" s="10" customFormat="1" ht="10.5" customHeight="1">
      <c r="A25" s="142" t="s">
        <v>19</v>
      </c>
      <c r="B25" s="135">
        <v>87194</v>
      </c>
      <c r="C25" s="135">
        <v>40617</v>
      </c>
      <c r="D25" s="135">
        <v>46577</v>
      </c>
      <c r="E25" s="135">
        <v>17118</v>
      </c>
      <c r="F25" s="135">
        <v>53612</v>
      </c>
      <c r="G25" s="135">
        <v>16464</v>
      </c>
      <c r="H25" s="365">
        <v>22.91</v>
      </c>
      <c r="I25" s="130">
        <f t="shared" si="0"/>
        <v>3805.9362723701438</v>
      </c>
    </row>
    <row r="26" spans="1:9" s="10" customFormat="1" ht="10.5" customHeight="1">
      <c r="A26" s="142" t="s">
        <v>20</v>
      </c>
      <c r="B26" s="135">
        <v>25327</v>
      </c>
      <c r="C26" s="135">
        <v>11682</v>
      </c>
      <c r="D26" s="135">
        <v>13645</v>
      </c>
      <c r="E26" s="135">
        <v>4850</v>
      </c>
      <c r="F26" s="135">
        <v>15211</v>
      </c>
      <c r="G26" s="135">
        <v>5266</v>
      </c>
      <c r="H26" s="365">
        <v>12.93</v>
      </c>
      <c r="I26" s="130">
        <f t="shared" si="0"/>
        <v>1958.7780355761795</v>
      </c>
    </row>
    <row r="27" spans="1:9" s="10" customFormat="1" ht="10.5" customHeight="1">
      <c r="A27" s="142" t="s">
        <v>40</v>
      </c>
      <c r="B27" s="135">
        <v>60956</v>
      </c>
      <c r="C27" s="135">
        <v>28499</v>
      </c>
      <c r="D27" s="135">
        <v>32457</v>
      </c>
      <c r="E27" s="135">
        <v>11551</v>
      </c>
      <c r="F27" s="135">
        <v>39236</v>
      </c>
      <c r="G27" s="135">
        <v>10169</v>
      </c>
      <c r="H27" s="365">
        <v>7.22</v>
      </c>
      <c r="I27" s="130">
        <f t="shared" si="0"/>
        <v>8442.6592797783942</v>
      </c>
    </row>
    <row r="28" spans="1:9" s="10" customFormat="1" ht="10.5" customHeight="1">
      <c r="A28" s="142" t="s">
        <v>41</v>
      </c>
      <c r="B28" s="135">
        <v>42549</v>
      </c>
      <c r="C28" s="135">
        <v>19997</v>
      </c>
      <c r="D28" s="135">
        <v>22552</v>
      </c>
      <c r="E28" s="135">
        <v>8685</v>
      </c>
      <c r="F28" s="135">
        <v>25689</v>
      </c>
      <c r="G28" s="135">
        <v>8175</v>
      </c>
      <c r="H28" s="365">
        <v>8.85</v>
      </c>
      <c r="I28" s="130">
        <f t="shared" si="0"/>
        <v>4807.7966101694919</v>
      </c>
    </row>
    <row r="29" spans="1:9" s="11" customFormat="1" ht="12.75" customHeight="1">
      <c r="A29" s="144" t="s">
        <v>21</v>
      </c>
      <c r="B29" s="136">
        <v>1255795</v>
      </c>
      <c r="C29" s="136">
        <v>615345</v>
      </c>
      <c r="D29" s="136">
        <v>640450</v>
      </c>
      <c r="E29" s="136">
        <v>268740</v>
      </c>
      <c r="F29" s="136">
        <v>822004</v>
      </c>
      <c r="G29" s="136">
        <v>165051</v>
      </c>
      <c r="H29" s="350">
        <f>SUM(H10:H28)</f>
        <v>161.41000000000003</v>
      </c>
      <c r="I29" s="363">
        <f t="shared" si="0"/>
        <v>7780.1561241558747</v>
      </c>
    </row>
    <row r="30" spans="1:9" s="10" customFormat="1" ht="10.5" customHeight="1">
      <c r="A30" s="143" t="s">
        <v>87</v>
      </c>
      <c r="B30" s="130">
        <v>1204541</v>
      </c>
      <c r="C30" s="135">
        <v>591332</v>
      </c>
      <c r="D30" s="135">
        <v>613209</v>
      </c>
      <c r="E30" s="135">
        <v>244084</v>
      </c>
      <c r="F30" s="135">
        <v>713948</v>
      </c>
      <c r="G30" s="135">
        <v>246509</v>
      </c>
      <c r="H30" s="282">
        <v>2118</v>
      </c>
      <c r="I30" s="37">
        <f t="shared" si="0"/>
        <v>568.71624173748819</v>
      </c>
    </row>
    <row r="31" spans="1:9" s="11" customFormat="1" ht="12.75" customHeight="1">
      <c r="A31" s="145" t="s">
        <v>38</v>
      </c>
      <c r="B31" s="148">
        <v>6864766</v>
      </c>
      <c r="C31" s="147">
        <v>3399819</v>
      </c>
      <c r="D31" s="147">
        <v>3464947</v>
      </c>
      <c r="E31" s="147">
        <v>1315768</v>
      </c>
      <c r="F31" s="147">
        <v>4057347</v>
      </c>
      <c r="G31" s="147">
        <v>1491651</v>
      </c>
      <c r="H31" s="351">
        <v>13522</v>
      </c>
      <c r="I31" s="364">
        <f t="shared" si="0"/>
        <v>507.67386481289748</v>
      </c>
    </row>
    <row r="32" spans="1:9" s="10" customFormat="1" ht="10.5" customHeight="1">
      <c r="A32" s="143" t="s">
        <v>88</v>
      </c>
      <c r="B32" s="130">
        <v>415381</v>
      </c>
      <c r="C32" s="135">
        <v>201342</v>
      </c>
      <c r="D32" s="135">
        <v>214039</v>
      </c>
      <c r="E32" s="135">
        <v>81212</v>
      </c>
      <c r="F32" s="135">
        <v>246390</v>
      </c>
      <c r="G32" s="135">
        <v>87779</v>
      </c>
      <c r="H32" s="282">
        <v>1097</v>
      </c>
      <c r="I32" s="37">
        <f t="shared" si="0"/>
        <v>378.65177757520513</v>
      </c>
    </row>
    <row r="33" spans="1:9" s="11" customFormat="1" ht="12.75" customHeight="1">
      <c r="A33" s="145" t="s">
        <v>39</v>
      </c>
      <c r="B33" s="148">
        <v>3704990</v>
      </c>
      <c r="C33" s="147">
        <v>1814858</v>
      </c>
      <c r="D33" s="147">
        <v>1890132</v>
      </c>
      <c r="E33" s="147">
        <v>736262</v>
      </c>
      <c r="F33" s="147">
        <v>2220115</v>
      </c>
      <c r="G33" s="147">
        <v>748613</v>
      </c>
      <c r="H33" s="351">
        <v>16901</v>
      </c>
      <c r="I33" s="364">
        <f t="shared" si="0"/>
        <v>219.21720608248032</v>
      </c>
    </row>
    <row r="34" spans="1:9" s="11" customFormat="1" ht="15" customHeight="1">
      <c r="A34" s="144" t="s">
        <v>71</v>
      </c>
      <c r="B34" s="132">
        <v>11825551</v>
      </c>
      <c r="C34" s="136">
        <v>5830022</v>
      </c>
      <c r="D34" s="136">
        <v>5995529</v>
      </c>
      <c r="E34" s="136">
        <v>2320770</v>
      </c>
      <c r="F34" s="136">
        <v>7099466</v>
      </c>
      <c r="G34" s="136">
        <v>2405315</v>
      </c>
      <c r="H34" s="350">
        <f>SUM(H29,H31,H33)</f>
        <v>30584.41</v>
      </c>
      <c r="I34" s="363">
        <f t="shared" si="0"/>
        <v>386.65290584320576</v>
      </c>
    </row>
    <row r="35" spans="1:9" s="11" customFormat="1" ht="4.5" customHeight="1">
      <c r="A35" s="8"/>
      <c r="B35" s="45"/>
      <c r="C35" s="45"/>
      <c r="D35" s="45"/>
      <c r="E35" s="59"/>
      <c r="F35" s="45"/>
      <c r="G35" s="59"/>
      <c r="H35" s="59"/>
      <c r="I35" s="45"/>
    </row>
    <row r="36" spans="1:9" s="56" customFormat="1" ht="9" customHeight="1">
      <c r="A36" s="56" t="s">
        <v>155</v>
      </c>
    </row>
    <row r="37" spans="1:9" ht="4.5" customHeight="1"/>
    <row r="38" spans="1:9" s="58" customFormat="1" ht="12" customHeight="1">
      <c r="A38" s="381" t="s">
        <v>60</v>
      </c>
      <c r="B38" s="379" t="s">
        <v>8</v>
      </c>
      <c r="C38" s="387" t="s">
        <v>73</v>
      </c>
      <c r="D38" s="387"/>
      <c r="E38" s="386" t="s">
        <v>2</v>
      </c>
      <c r="F38" s="387"/>
      <c r="G38" s="388"/>
    </row>
    <row r="39" spans="1:9" s="58" customFormat="1" ht="12" customHeight="1">
      <c r="A39" s="382"/>
      <c r="B39" s="380"/>
      <c r="C39" s="156" t="s">
        <v>6</v>
      </c>
      <c r="D39" s="156" t="s">
        <v>7</v>
      </c>
      <c r="E39" s="156" t="s">
        <v>152</v>
      </c>
      <c r="F39" s="156" t="s">
        <v>153</v>
      </c>
      <c r="G39" s="149" t="s">
        <v>3</v>
      </c>
    </row>
    <row r="40" spans="1:9" ht="10.5" customHeight="1">
      <c r="A40" s="139" t="s">
        <v>85</v>
      </c>
      <c r="B40" s="273"/>
      <c r="C40" s="151"/>
      <c r="D40" s="151"/>
      <c r="E40" s="284"/>
      <c r="F40" s="157"/>
      <c r="G40" s="246"/>
    </row>
    <row r="41" spans="1:9" ht="10.5" customHeight="1">
      <c r="A41" s="142" t="s">
        <v>9</v>
      </c>
      <c r="B41" s="135">
        <f>B10/$B10*100</f>
        <v>100</v>
      </c>
      <c r="C41" s="283">
        <f t="shared" ref="C41:G41" si="1">C10/$B10*100</f>
        <v>49.969702619558127</v>
      </c>
      <c r="D41" s="137">
        <f t="shared" si="1"/>
        <v>50.03029738044188</v>
      </c>
      <c r="E41" s="137">
        <f t="shared" si="1"/>
        <v>25.342593455765826</v>
      </c>
      <c r="F41" s="137">
        <f t="shared" si="1"/>
        <v>62.515925546129701</v>
      </c>
      <c r="G41" s="152">
        <f t="shared" si="1"/>
        <v>12.141480998104472</v>
      </c>
    </row>
    <row r="42" spans="1:9" ht="10.5" customHeight="1">
      <c r="A42" s="142" t="s">
        <v>10</v>
      </c>
      <c r="B42" s="135">
        <f t="shared" ref="B42:G42" si="2">B11/$B11*100</f>
        <v>100</v>
      </c>
      <c r="C42" s="283">
        <f t="shared" si="2"/>
        <v>47.560087399854332</v>
      </c>
      <c r="D42" s="137">
        <f t="shared" si="2"/>
        <v>52.439912600145668</v>
      </c>
      <c r="E42" s="137">
        <f t="shared" si="2"/>
        <v>20.228023978934395</v>
      </c>
      <c r="F42" s="137">
        <f t="shared" si="2"/>
        <v>63.154798588156204</v>
      </c>
      <c r="G42" s="152">
        <f t="shared" si="2"/>
        <v>16.617177432909408</v>
      </c>
    </row>
    <row r="43" spans="1:9" ht="10.5" customHeight="1">
      <c r="A43" s="142" t="s">
        <v>23</v>
      </c>
      <c r="B43" s="135">
        <f t="shared" ref="B43:G43" si="3">B12/$B12*100</f>
        <v>100</v>
      </c>
      <c r="C43" s="283">
        <f t="shared" si="3"/>
        <v>48.521489749253966</v>
      </c>
      <c r="D43" s="137">
        <f t="shared" si="3"/>
        <v>51.478510250746034</v>
      </c>
      <c r="E43" s="137">
        <f t="shared" si="3"/>
        <v>24.229740727822346</v>
      </c>
      <c r="F43" s="137">
        <f t="shared" si="3"/>
        <v>60.074409952331123</v>
      </c>
      <c r="G43" s="152">
        <f t="shared" si="3"/>
        <v>15.695849319846531</v>
      </c>
    </row>
    <row r="44" spans="1:9" ht="10.5" customHeight="1">
      <c r="A44" s="142" t="s">
        <v>11</v>
      </c>
      <c r="B44" s="135">
        <f t="shared" ref="B44:G44" si="4">B13/$B13*100</f>
        <v>100</v>
      </c>
      <c r="C44" s="283">
        <f t="shared" si="4"/>
        <v>50.931351291386385</v>
      </c>
      <c r="D44" s="137">
        <f t="shared" si="4"/>
        <v>49.068648708613608</v>
      </c>
      <c r="E44" s="137">
        <f t="shared" si="4"/>
        <v>21.278376715713463</v>
      </c>
      <c r="F44" s="137">
        <f t="shared" si="4"/>
        <v>67.582218098570962</v>
      </c>
      <c r="G44" s="152">
        <f t="shared" si="4"/>
        <v>11.139405185715583</v>
      </c>
    </row>
    <row r="45" spans="1:9" ht="10.5" customHeight="1">
      <c r="A45" s="142" t="s">
        <v>12</v>
      </c>
      <c r="B45" s="135">
        <f t="shared" ref="B45:G45" si="5">B14/$B14*100</f>
        <v>100</v>
      </c>
      <c r="C45" s="283">
        <f t="shared" si="5"/>
        <v>47.910687753149745</v>
      </c>
      <c r="D45" s="137">
        <f t="shared" si="5"/>
        <v>52.089312246850263</v>
      </c>
      <c r="E45" s="137">
        <f t="shared" si="5"/>
        <v>16.097779406077628</v>
      </c>
      <c r="F45" s="137">
        <f t="shared" si="5"/>
        <v>72.719871364311743</v>
      </c>
      <c r="G45" s="152">
        <f t="shared" si="5"/>
        <v>11.182349229610633</v>
      </c>
    </row>
    <row r="46" spans="1:9" ht="10.5" customHeight="1">
      <c r="A46" s="142" t="s">
        <v>13</v>
      </c>
      <c r="B46" s="135">
        <f t="shared" ref="B46:G46" si="6">B15/$B15*100</f>
        <v>100</v>
      </c>
      <c r="C46" s="283">
        <f t="shared" si="6"/>
        <v>48.311252505883381</v>
      </c>
      <c r="D46" s="137">
        <f t="shared" si="6"/>
        <v>51.688747494116626</v>
      </c>
      <c r="E46" s="137">
        <f t="shared" si="6"/>
        <v>23.32868473808071</v>
      </c>
      <c r="F46" s="137">
        <f t="shared" si="6"/>
        <v>62.050030506406351</v>
      </c>
      <c r="G46" s="152">
        <f t="shared" si="6"/>
        <v>14.621284755512942</v>
      </c>
    </row>
    <row r="47" spans="1:9" ht="10.5" customHeight="1">
      <c r="A47" s="142" t="s">
        <v>14</v>
      </c>
      <c r="B47" s="135">
        <f t="shared" ref="B47:G47" si="7">B16/$B16*100</f>
        <v>100</v>
      </c>
      <c r="C47" s="283">
        <f t="shared" si="7"/>
        <v>48.48572645930976</v>
      </c>
      <c r="D47" s="137">
        <f t="shared" si="7"/>
        <v>51.514273540690247</v>
      </c>
      <c r="E47" s="137">
        <f t="shared" si="7"/>
        <v>21.109501491265444</v>
      </c>
      <c r="F47" s="137">
        <f t="shared" si="7"/>
        <v>65.961653174265024</v>
      </c>
      <c r="G47" s="152">
        <f t="shared" si="7"/>
        <v>12.928845334469536</v>
      </c>
    </row>
    <row r="48" spans="1:9" ht="10.5" customHeight="1">
      <c r="A48" s="142" t="s">
        <v>15</v>
      </c>
      <c r="B48" s="135">
        <f t="shared" ref="B48:G48" si="8">B17/$B17*100</f>
        <v>100</v>
      </c>
      <c r="C48" s="283">
        <f t="shared" si="8"/>
        <v>48.262172576188064</v>
      </c>
      <c r="D48" s="137">
        <f t="shared" si="8"/>
        <v>51.737827423811936</v>
      </c>
      <c r="E48" s="137">
        <f t="shared" si="8"/>
        <v>23.337095707001907</v>
      </c>
      <c r="F48" s="137">
        <f t="shared" si="8"/>
        <v>60.288794613318807</v>
      </c>
      <c r="G48" s="152">
        <f t="shared" si="8"/>
        <v>16.37410967967929</v>
      </c>
    </row>
    <row r="49" spans="1:7" ht="10.5" customHeight="1">
      <c r="A49" s="142" t="s">
        <v>5</v>
      </c>
      <c r="B49" s="135">
        <f t="shared" ref="B49:G49" si="9">B18/$B18*100</f>
        <v>100</v>
      </c>
      <c r="C49" s="283">
        <f t="shared" si="9"/>
        <v>48.049434352648028</v>
      </c>
      <c r="D49" s="137">
        <f t="shared" si="9"/>
        <v>51.950565647351965</v>
      </c>
      <c r="E49" s="137">
        <f t="shared" si="9"/>
        <v>13.606683204111372</v>
      </c>
      <c r="F49" s="137">
        <f t="shared" si="9"/>
        <v>75.129314660111007</v>
      </c>
      <c r="G49" s="152">
        <f t="shared" si="9"/>
        <v>11.264002135777613</v>
      </c>
    </row>
    <row r="50" spans="1:7" ht="10.5" customHeight="1">
      <c r="A50" s="142" t="s">
        <v>16</v>
      </c>
      <c r="B50" s="135">
        <f t="shared" ref="B50:G50" si="10">B19/$B19*100</f>
        <v>100</v>
      </c>
      <c r="C50" s="283">
        <f t="shared" si="10"/>
        <v>48.510755653612797</v>
      </c>
      <c r="D50" s="137">
        <f t="shared" si="10"/>
        <v>51.48924434638721</v>
      </c>
      <c r="E50" s="137">
        <f t="shared" si="10"/>
        <v>23.410553410553412</v>
      </c>
      <c r="F50" s="137">
        <f t="shared" si="10"/>
        <v>62.03346203346203</v>
      </c>
      <c r="G50" s="152">
        <f t="shared" si="10"/>
        <v>14.555984555984555</v>
      </c>
    </row>
    <row r="51" spans="1:7" ht="10.5" customHeight="1">
      <c r="A51" s="142" t="s">
        <v>17</v>
      </c>
      <c r="B51" s="135">
        <f t="shared" ref="B51:G51" si="11">B20/$B20*100</f>
        <v>100</v>
      </c>
      <c r="C51" s="283">
        <f t="shared" si="11"/>
        <v>49.971713303450976</v>
      </c>
      <c r="D51" s="137">
        <f t="shared" si="11"/>
        <v>50.028286696549017</v>
      </c>
      <c r="E51" s="137">
        <f t="shared" si="11"/>
        <v>25.645154271291176</v>
      </c>
      <c r="F51" s="137">
        <f t="shared" si="11"/>
        <v>63.597197441141915</v>
      </c>
      <c r="G51" s="152">
        <f t="shared" si="11"/>
        <v>10.757648287566909</v>
      </c>
    </row>
    <row r="52" spans="1:7" ht="10.5" customHeight="1">
      <c r="A52" s="142" t="s">
        <v>24</v>
      </c>
      <c r="B52" s="135">
        <f t="shared" ref="B52:G52" si="12">B21/$B21*100</f>
        <v>100</v>
      </c>
      <c r="C52" s="283">
        <f t="shared" si="12"/>
        <v>49.752312258770374</v>
      </c>
      <c r="D52" s="137">
        <f t="shared" si="12"/>
        <v>50.247687741229626</v>
      </c>
      <c r="E52" s="137">
        <f t="shared" si="12"/>
        <v>27.149412944596961</v>
      </c>
      <c r="F52" s="137">
        <f t="shared" si="12"/>
        <v>61.179378602615664</v>
      </c>
      <c r="G52" s="152">
        <f t="shared" si="12"/>
        <v>11.671208452787374</v>
      </c>
    </row>
    <row r="53" spans="1:7" ht="10.5" customHeight="1">
      <c r="A53" s="142" t="s">
        <v>28</v>
      </c>
      <c r="B53" s="135">
        <f t="shared" ref="B53:G53" si="13">B22/$B22*100</f>
        <v>100</v>
      </c>
      <c r="C53" s="283">
        <f t="shared" si="13"/>
        <v>49.927294324861244</v>
      </c>
      <c r="D53" s="137">
        <f t="shared" si="13"/>
        <v>50.072705675138749</v>
      </c>
      <c r="E53" s="137">
        <f t="shared" si="13"/>
        <v>16.236918098592991</v>
      </c>
      <c r="F53" s="137">
        <f t="shared" si="13"/>
        <v>73.440924078890774</v>
      </c>
      <c r="G53" s="152">
        <f t="shared" si="13"/>
        <v>10.322157822516232</v>
      </c>
    </row>
    <row r="54" spans="1:7" ht="10.5" customHeight="1">
      <c r="A54" s="142" t="s">
        <v>42</v>
      </c>
      <c r="B54" s="135">
        <f t="shared" ref="B54:G54" si="14">B23/$B23*100</f>
        <v>100</v>
      </c>
      <c r="C54" s="283">
        <f t="shared" si="14"/>
        <v>52.659769608922147</v>
      </c>
      <c r="D54" s="137">
        <f t="shared" si="14"/>
        <v>47.340230391077846</v>
      </c>
      <c r="E54" s="137">
        <f t="shared" si="14"/>
        <v>20.992002347934552</v>
      </c>
      <c r="F54" s="137">
        <f t="shared" si="14"/>
        <v>69.770342651698584</v>
      </c>
      <c r="G54" s="152">
        <f t="shared" si="14"/>
        <v>9.2376550003668658</v>
      </c>
    </row>
    <row r="55" spans="1:7" ht="10.5" customHeight="1">
      <c r="A55" s="142" t="s">
        <v>18</v>
      </c>
      <c r="B55" s="135">
        <f t="shared" ref="B55:G55" si="15">B24/$B24*100</f>
        <v>100</v>
      </c>
      <c r="C55" s="283">
        <f t="shared" si="15"/>
        <v>49.51570025043344</v>
      </c>
      <c r="D55" s="137">
        <f t="shared" si="15"/>
        <v>50.484299749566553</v>
      </c>
      <c r="E55" s="137">
        <f t="shared" si="15"/>
        <v>23.069158158350991</v>
      </c>
      <c r="F55" s="137">
        <f t="shared" si="15"/>
        <v>66.386438065883254</v>
      </c>
      <c r="G55" s="152">
        <f t="shared" si="15"/>
        <v>10.544403775765748</v>
      </c>
    </row>
    <row r="56" spans="1:7" ht="10.5" customHeight="1">
      <c r="A56" s="142" t="s">
        <v>19</v>
      </c>
      <c r="B56" s="135">
        <f t="shared" ref="B56:G56" si="16">B25/$B25*100</f>
        <v>100</v>
      </c>
      <c r="C56" s="283">
        <f t="shared" si="16"/>
        <v>46.582333646810561</v>
      </c>
      <c r="D56" s="137">
        <f t="shared" si="16"/>
        <v>53.417666353189439</v>
      </c>
      <c r="E56" s="137">
        <f t="shared" si="16"/>
        <v>19.632084776475445</v>
      </c>
      <c r="F56" s="137">
        <f t="shared" si="16"/>
        <v>61.485882056104778</v>
      </c>
      <c r="G56" s="152">
        <f t="shared" si="16"/>
        <v>18.882033167419777</v>
      </c>
    </row>
    <row r="57" spans="1:7" ht="10.5" customHeight="1">
      <c r="A57" s="142" t="s">
        <v>20</v>
      </c>
      <c r="B57" s="135">
        <f t="shared" ref="B57:G57" si="17">B26/$B26*100</f>
        <v>100</v>
      </c>
      <c r="C57" s="283">
        <f t="shared" si="17"/>
        <v>46.124689067003594</v>
      </c>
      <c r="D57" s="137">
        <f t="shared" si="17"/>
        <v>53.875310932996413</v>
      </c>
      <c r="E57" s="137">
        <f t="shared" si="17"/>
        <v>19.149524223161055</v>
      </c>
      <c r="F57" s="137">
        <f t="shared" si="17"/>
        <v>60.058435661546959</v>
      </c>
      <c r="G57" s="152">
        <f t="shared" si="17"/>
        <v>20.792040115291982</v>
      </c>
    </row>
    <row r="58" spans="1:7" ht="10.5" customHeight="1">
      <c r="A58" s="142" t="s">
        <v>40</v>
      </c>
      <c r="B58" s="135">
        <f t="shared" ref="B58:G58" si="18">B27/$B27*100</f>
        <v>100</v>
      </c>
      <c r="C58" s="283">
        <f t="shared" si="18"/>
        <v>46.753395892118903</v>
      </c>
      <c r="D58" s="137">
        <f t="shared" si="18"/>
        <v>53.24660410788109</v>
      </c>
      <c r="E58" s="137">
        <f t="shared" si="18"/>
        <v>18.949734234529824</v>
      </c>
      <c r="F58" s="137">
        <f t="shared" si="18"/>
        <v>64.367740665397989</v>
      </c>
      <c r="G58" s="152">
        <f t="shared" si="18"/>
        <v>16.682525100072183</v>
      </c>
    </row>
    <row r="59" spans="1:7" ht="10.5" customHeight="1">
      <c r="A59" s="142" t="s">
        <v>41</v>
      </c>
      <c r="B59" s="135">
        <f t="shared" ref="B59:G59" si="19">B28/$B28*100</f>
        <v>100</v>
      </c>
      <c r="C59" s="283">
        <f t="shared" si="19"/>
        <v>46.997579261557263</v>
      </c>
      <c r="D59" s="137">
        <f t="shared" si="19"/>
        <v>53.002420738442737</v>
      </c>
      <c r="E59" s="137">
        <f t="shared" si="19"/>
        <v>20.411760558415004</v>
      </c>
      <c r="F59" s="137">
        <f t="shared" si="19"/>
        <v>60.375096947049286</v>
      </c>
      <c r="G59" s="152">
        <f t="shared" si="19"/>
        <v>19.213142494535713</v>
      </c>
    </row>
    <row r="60" spans="1:7" ht="12.75" customHeight="1">
      <c r="A60" s="144" t="s">
        <v>21</v>
      </c>
      <c r="B60" s="136">
        <f t="shared" ref="B60:G60" si="20">B29/$B29*100</f>
        <v>100</v>
      </c>
      <c r="C60" s="138">
        <f t="shared" si="20"/>
        <v>49.000433988031489</v>
      </c>
      <c r="D60" s="138">
        <f t="shared" si="20"/>
        <v>50.999566011968511</v>
      </c>
      <c r="E60" s="138">
        <f t="shared" si="20"/>
        <v>21.399989647991909</v>
      </c>
      <c r="F60" s="138">
        <f t="shared" si="20"/>
        <v>65.456861987824439</v>
      </c>
      <c r="G60" s="153">
        <f t="shared" si="20"/>
        <v>13.143148364183643</v>
      </c>
    </row>
    <row r="61" spans="1:7" s="10" customFormat="1" ht="10.5" customHeight="1">
      <c r="A61" s="143" t="s">
        <v>87</v>
      </c>
      <c r="B61" s="130">
        <f t="shared" ref="B61:G61" si="21">B30/$B30*100</f>
        <v>100</v>
      </c>
      <c r="C61" s="137">
        <f t="shared" si="21"/>
        <v>49.091894754931545</v>
      </c>
      <c r="D61" s="137">
        <f t="shared" si="21"/>
        <v>50.908105245068455</v>
      </c>
      <c r="E61" s="137">
        <f t="shared" si="21"/>
        <v>20.263652295770754</v>
      </c>
      <c r="F61" s="137">
        <f t="shared" si="21"/>
        <v>59.271373909231819</v>
      </c>
      <c r="G61" s="152">
        <f t="shared" si="21"/>
        <v>20.46497379499743</v>
      </c>
    </row>
    <row r="62" spans="1:7" s="11" customFormat="1" ht="12.75" customHeight="1">
      <c r="A62" s="145" t="s">
        <v>38</v>
      </c>
      <c r="B62" s="148">
        <f t="shared" ref="B62:G62" si="22">B31/$B31*100</f>
        <v>100</v>
      </c>
      <c r="C62" s="274">
        <f t="shared" si="22"/>
        <v>49.525635688091917</v>
      </c>
      <c r="D62" s="274">
        <f t="shared" si="22"/>
        <v>50.474364311908083</v>
      </c>
      <c r="E62" s="274">
        <f t="shared" si="22"/>
        <v>19.166975247226198</v>
      </c>
      <c r="F62" s="274">
        <f t="shared" si="22"/>
        <v>59.103937410248221</v>
      </c>
      <c r="G62" s="275">
        <f t="shared" si="22"/>
        <v>21.729087342525585</v>
      </c>
    </row>
    <row r="63" spans="1:7" s="10" customFormat="1" ht="10.5" customHeight="1">
      <c r="A63" s="143" t="s">
        <v>88</v>
      </c>
      <c r="B63" s="130">
        <f t="shared" ref="B63:G63" si="23">B32/$B32*100</f>
        <v>100</v>
      </c>
      <c r="C63" s="137">
        <f t="shared" si="23"/>
        <v>48.471644105050544</v>
      </c>
      <c r="D63" s="137">
        <f t="shared" si="23"/>
        <v>51.528355894949449</v>
      </c>
      <c r="E63" s="137">
        <f t="shared" si="23"/>
        <v>19.551207204951599</v>
      </c>
      <c r="F63" s="137">
        <f t="shared" si="23"/>
        <v>59.316627385460578</v>
      </c>
      <c r="G63" s="152">
        <f t="shared" si="23"/>
        <v>21.132165409587824</v>
      </c>
    </row>
    <row r="64" spans="1:7" s="11" customFormat="1" ht="12.75" customHeight="1">
      <c r="A64" s="145" t="s">
        <v>39</v>
      </c>
      <c r="B64" s="148">
        <f t="shared" ref="B64:G64" si="24">B33/$B33*100</f>
        <v>100</v>
      </c>
      <c r="C64" s="274">
        <f t="shared" si="24"/>
        <v>48.984153803384082</v>
      </c>
      <c r="D64" s="274">
        <f t="shared" si="24"/>
        <v>51.015846196615911</v>
      </c>
      <c r="E64" s="274">
        <f t="shared" si="24"/>
        <v>19.872172394527379</v>
      </c>
      <c r="F64" s="274">
        <f t="shared" si="24"/>
        <v>59.922293987298211</v>
      </c>
      <c r="G64" s="275">
        <f t="shared" si="24"/>
        <v>20.20553361817441</v>
      </c>
    </row>
    <row r="65" spans="1:7" s="11" customFormat="1" ht="15" customHeight="1">
      <c r="A65" s="144" t="s">
        <v>71</v>
      </c>
      <c r="B65" s="132">
        <f t="shared" ref="B65:G65" si="25">B34/$B34*100</f>
        <v>100</v>
      </c>
      <c r="C65" s="138">
        <f t="shared" si="25"/>
        <v>49.300214425526555</v>
      </c>
      <c r="D65" s="138">
        <f t="shared" si="25"/>
        <v>50.699785574473445</v>
      </c>
      <c r="E65" s="138">
        <f t="shared" si="25"/>
        <v>19.625047492501619</v>
      </c>
      <c r="F65" s="138">
        <f t="shared" si="25"/>
        <v>60.034970040719458</v>
      </c>
      <c r="G65" s="153">
        <f t="shared" si="25"/>
        <v>20.339982466778928</v>
      </c>
    </row>
    <row r="66" spans="1:7" ht="6" customHeight="1">
      <c r="A66" s="8"/>
      <c r="B66" s="45"/>
    </row>
    <row r="67" spans="1:7" s="65" customFormat="1" ht="9">
      <c r="A67" s="56" t="s">
        <v>155</v>
      </c>
      <c r="B67" s="56"/>
    </row>
  </sheetData>
  <mergeCells count="11">
    <mergeCell ref="A5:I5"/>
    <mergeCell ref="E38:G38"/>
    <mergeCell ref="E7:G7"/>
    <mergeCell ref="I7:I8"/>
    <mergeCell ref="H7:H8"/>
    <mergeCell ref="A38:A39"/>
    <mergeCell ref="B38:B39"/>
    <mergeCell ref="A7:A8"/>
    <mergeCell ref="B7:B8"/>
    <mergeCell ref="C7:D7"/>
    <mergeCell ref="C38:D38"/>
  </mergeCells>
  <phoneticPr fontId="6" type="noConversion"/>
  <hyperlinks>
    <hyperlink ref="I1" location="F!A1" display="Retour au menu" xr:uid="{00000000-0004-0000-02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showGridLines="0" zoomScaleNormal="100" zoomScaleSheetLayoutView="80" workbookViewId="0"/>
  </sheetViews>
  <sheetFormatPr baseColWidth="10" defaultColWidth="11.42578125" defaultRowHeight="12.75"/>
  <cols>
    <col min="1" max="1" width="23.7109375" customWidth="1"/>
    <col min="2" max="9" width="11" customWidth="1"/>
    <col min="10" max="10" width="6.7109375" bestFit="1" customWidth="1"/>
  </cols>
  <sheetData>
    <row r="1" spans="1:10" ht="23.25">
      <c r="A1" s="57" t="s">
        <v>109</v>
      </c>
    </row>
    <row r="2" spans="1:10" s="63" customFormat="1" ht="3" customHeight="1">
      <c r="A2" s="62"/>
    </row>
    <row r="3" spans="1:10" s="63" customFormat="1" ht="15.75" customHeight="1">
      <c r="A3" s="64" t="s">
        <v>110</v>
      </c>
      <c r="I3" s="55" t="s">
        <v>107</v>
      </c>
    </row>
    <row r="4" spans="1:10" s="63" customFormat="1" ht="3" customHeight="1">
      <c r="A4" s="64"/>
    </row>
    <row r="5" spans="1:10" s="10" customFormat="1" ht="19.5" customHeight="1">
      <c r="A5" s="53" t="s">
        <v>209</v>
      </c>
      <c r="B5" s="54"/>
      <c r="C5" s="54"/>
      <c r="D5" s="54"/>
      <c r="E5" s="54"/>
      <c r="F5" s="54"/>
      <c r="G5" s="54"/>
      <c r="H5" s="54"/>
      <c r="I5" s="54"/>
    </row>
    <row r="6" spans="1:10" s="10" customFormat="1" ht="6" customHeight="1">
      <c r="A6" s="38"/>
    </row>
    <row r="7" spans="1:10" s="10" customFormat="1" ht="6" customHeight="1">
      <c r="A7" s="397"/>
      <c r="B7" s="401" t="s">
        <v>0</v>
      </c>
      <c r="C7" s="401"/>
      <c r="D7" s="401"/>
      <c r="E7" s="401"/>
      <c r="F7" s="401"/>
      <c r="G7" s="401"/>
      <c r="H7" s="401"/>
      <c r="I7" s="402"/>
    </row>
    <row r="8" spans="1:10" s="58" customFormat="1" ht="12" customHeight="1">
      <c r="A8" s="398"/>
      <c r="B8" s="393"/>
      <c r="C8" s="393"/>
      <c r="D8" s="393"/>
      <c r="E8" s="393"/>
      <c r="F8" s="393"/>
      <c r="G8" s="393"/>
      <c r="H8" s="393"/>
      <c r="I8" s="395"/>
      <c r="J8" s="11"/>
    </row>
    <row r="9" spans="1:10" s="10" customFormat="1" ht="6" customHeight="1">
      <c r="A9" s="398"/>
      <c r="B9" s="393"/>
      <c r="C9" s="393"/>
      <c r="D9" s="393"/>
      <c r="E9" s="393"/>
      <c r="F9" s="393"/>
      <c r="G9" s="393"/>
      <c r="H9" s="393"/>
      <c r="I9" s="395"/>
    </row>
    <row r="10" spans="1:10" s="58" customFormat="1" ht="3.95" customHeight="1">
      <c r="A10" s="399"/>
      <c r="B10" s="401" t="s">
        <v>1</v>
      </c>
      <c r="C10" s="403" t="s">
        <v>177</v>
      </c>
      <c r="D10" s="401" t="s">
        <v>139</v>
      </c>
      <c r="E10" s="401" t="s">
        <v>8</v>
      </c>
      <c r="F10" s="401" t="s">
        <v>1</v>
      </c>
      <c r="G10" s="403" t="s">
        <v>177</v>
      </c>
      <c r="H10" s="401" t="s">
        <v>139</v>
      </c>
      <c r="I10" s="402" t="s">
        <v>8</v>
      </c>
    </row>
    <row r="11" spans="1:10" s="58" customFormat="1" ht="33" customHeight="1">
      <c r="A11" s="399"/>
      <c r="B11" s="393"/>
      <c r="C11" s="404"/>
      <c r="D11" s="393"/>
      <c r="E11" s="393"/>
      <c r="F11" s="393"/>
      <c r="G11" s="404"/>
      <c r="H11" s="393"/>
      <c r="I11" s="395"/>
    </row>
    <row r="12" spans="1:10" s="58" customFormat="1" ht="3.95" customHeight="1">
      <c r="A12" s="399"/>
      <c r="B12" s="394"/>
      <c r="C12" s="405"/>
      <c r="D12" s="394"/>
      <c r="E12" s="394"/>
      <c r="F12" s="394"/>
      <c r="G12" s="405"/>
      <c r="H12" s="394"/>
      <c r="I12" s="396"/>
    </row>
    <row r="13" spans="1:10" s="58" customFormat="1" ht="3.95" customHeight="1">
      <c r="A13" s="398"/>
      <c r="B13" s="393" t="s">
        <v>140</v>
      </c>
      <c r="C13" s="393"/>
      <c r="D13" s="393"/>
      <c r="E13" s="393"/>
      <c r="F13" s="393" t="s">
        <v>27</v>
      </c>
      <c r="G13" s="393"/>
      <c r="H13" s="393"/>
      <c r="I13" s="395"/>
    </row>
    <row r="14" spans="1:10" s="58" customFormat="1" ht="12.75" customHeight="1">
      <c r="A14" s="398"/>
      <c r="B14" s="393"/>
      <c r="C14" s="393"/>
      <c r="D14" s="393"/>
      <c r="E14" s="393"/>
      <c r="F14" s="393"/>
      <c r="G14" s="393"/>
      <c r="H14" s="393"/>
      <c r="I14" s="395"/>
    </row>
    <row r="15" spans="1:10" s="58" customFormat="1" ht="3.95" customHeight="1">
      <c r="A15" s="400"/>
      <c r="B15" s="394"/>
      <c r="C15" s="394"/>
      <c r="D15" s="394"/>
      <c r="E15" s="394"/>
      <c r="F15" s="394"/>
      <c r="G15" s="394"/>
      <c r="H15" s="394"/>
      <c r="I15" s="396"/>
    </row>
    <row r="16" spans="1:10" s="58" customFormat="1" ht="3.95" customHeight="1">
      <c r="A16" s="271"/>
      <c r="B16" s="141"/>
      <c r="C16" s="272"/>
      <c r="D16" s="272"/>
      <c r="E16" s="272"/>
      <c r="F16" s="272"/>
      <c r="G16" s="272"/>
      <c r="H16" s="272"/>
      <c r="I16" s="300"/>
    </row>
    <row r="17" spans="1:9" s="10" customFormat="1" ht="10.5" customHeight="1">
      <c r="A17" s="139" t="s">
        <v>85</v>
      </c>
      <c r="B17" s="151"/>
      <c r="C17" s="151"/>
      <c r="D17" s="151"/>
      <c r="E17" s="151"/>
      <c r="F17" s="151"/>
      <c r="G17" s="151"/>
      <c r="H17" s="151"/>
      <c r="I17" s="273"/>
    </row>
    <row r="18" spans="1:9" s="10" customFormat="1" ht="10.5" customHeight="1">
      <c r="A18" s="142" t="s">
        <v>9</v>
      </c>
      <c r="B18" s="135">
        <v>83807</v>
      </c>
      <c r="C18" s="135">
        <v>24055</v>
      </c>
      <c r="D18" s="135">
        <v>20862</v>
      </c>
      <c r="E18" s="135">
        <v>128724</v>
      </c>
      <c r="F18" s="137">
        <f>B18/E18*100</f>
        <v>65.105963145955698</v>
      </c>
      <c r="G18" s="137">
        <f>C18/E18*100</f>
        <v>18.687268885367143</v>
      </c>
      <c r="H18" s="137">
        <f>D18/E18*100</f>
        <v>16.20676796867717</v>
      </c>
      <c r="I18" s="152">
        <f>E18/E18*100</f>
        <v>100</v>
      </c>
    </row>
    <row r="19" spans="1:9" s="10" customFormat="1" ht="10.5" customHeight="1">
      <c r="A19" s="142" t="s">
        <v>10</v>
      </c>
      <c r="B19" s="135">
        <v>24252</v>
      </c>
      <c r="C19" s="135">
        <v>7716</v>
      </c>
      <c r="D19" s="135">
        <v>3730</v>
      </c>
      <c r="E19" s="135">
        <v>35698</v>
      </c>
      <c r="F19" s="137">
        <f t="shared" ref="F19:F42" si="0">B19/E19*100</f>
        <v>67.936579080060511</v>
      </c>
      <c r="G19" s="137">
        <f t="shared" ref="G19:G42" si="1">C19/E19*100</f>
        <v>21.61465628326517</v>
      </c>
      <c r="H19" s="137">
        <f t="shared" ref="H19:H42" si="2">D19/E19*100</f>
        <v>10.448764636674323</v>
      </c>
      <c r="I19" s="152">
        <f t="shared" ref="I19:I42" si="3">E19/E19*100</f>
        <v>100</v>
      </c>
    </row>
    <row r="20" spans="1:9" s="10" customFormat="1" ht="10.5" customHeight="1">
      <c r="A20" s="142" t="s">
        <v>23</v>
      </c>
      <c r="B20" s="135">
        <v>20267</v>
      </c>
      <c r="C20" s="135">
        <v>3170</v>
      </c>
      <c r="D20" s="135">
        <v>2366</v>
      </c>
      <c r="E20" s="135">
        <v>25803</v>
      </c>
      <c r="F20" s="137">
        <f t="shared" si="0"/>
        <v>78.545130411192503</v>
      </c>
      <c r="G20" s="137">
        <f t="shared" si="1"/>
        <v>12.285393171336665</v>
      </c>
      <c r="H20" s="137">
        <f t="shared" si="2"/>
        <v>9.1694764174708379</v>
      </c>
      <c r="I20" s="152">
        <f t="shared" si="3"/>
        <v>100</v>
      </c>
    </row>
    <row r="21" spans="1:9" s="10" customFormat="1" ht="10.5" customHeight="1">
      <c r="A21" s="142" t="s">
        <v>11</v>
      </c>
      <c r="B21" s="135">
        <v>120390</v>
      </c>
      <c r="C21" s="135">
        <v>45245</v>
      </c>
      <c r="D21" s="135">
        <v>32679</v>
      </c>
      <c r="E21" s="135">
        <v>198314</v>
      </c>
      <c r="F21" s="137">
        <f t="shared" si="0"/>
        <v>60.706757969684446</v>
      </c>
      <c r="G21" s="137">
        <f t="shared" si="1"/>
        <v>22.814829008542009</v>
      </c>
      <c r="H21" s="137">
        <f t="shared" si="2"/>
        <v>16.478413021773548</v>
      </c>
      <c r="I21" s="152">
        <f t="shared" si="3"/>
        <v>100</v>
      </c>
    </row>
    <row r="22" spans="1:9" s="10" customFormat="1" ht="10.5" customHeight="1">
      <c r="A22" s="142" t="s">
        <v>12</v>
      </c>
      <c r="B22" s="135">
        <v>24654</v>
      </c>
      <c r="C22" s="135">
        <v>17815</v>
      </c>
      <c r="D22" s="135">
        <v>6662</v>
      </c>
      <c r="E22" s="135">
        <v>49131</v>
      </c>
      <c r="F22" s="137">
        <f t="shared" si="0"/>
        <v>50.180130671063075</v>
      </c>
      <c r="G22" s="137">
        <f t="shared" si="1"/>
        <v>36.260202316256539</v>
      </c>
      <c r="H22" s="137">
        <f t="shared" si="2"/>
        <v>13.559667012680384</v>
      </c>
      <c r="I22" s="152">
        <f t="shared" si="3"/>
        <v>100</v>
      </c>
    </row>
    <row r="23" spans="1:9" s="10" customFormat="1" ht="10.5" customHeight="1">
      <c r="A23" s="142" t="s">
        <v>13</v>
      </c>
      <c r="B23" s="135">
        <v>31240</v>
      </c>
      <c r="C23" s="135">
        <v>7008</v>
      </c>
      <c r="D23" s="135">
        <v>7644</v>
      </c>
      <c r="E23" s="135">
        <v>45892</v>
      </c>
      <c r="F23" s="137">
        <f t="shared" si="0"/>
        <v>68.072866730584849</v>
      </c>
      <c r="G23" s="137">
        <f t="shared" si="1"/>
        <v>15.270635404863592</v>
      </c>
      <c r="H23" s="137">
        <f t="shared" si="2"/>
        <v>16.656497864551557</v>
      </c>
      <c r="I23" s="152">
        <f t="shared" si="3"/>
        <v>100</v>
      </c>
    </row>
    <row r="24" spans="1:9" s="10" customFormat="1" ht="10.5" customHeight="1">
      <c r="A24" s="142" t="s">
        <v>14</v>
      </c>
      <c r="B24" s="135">
        <v>37522</v>
      </c>
      <c r="C24" s="135">
        <v>14470</v>
      </c>
      <c r="D24" s="135">
        <v>6683</v>
      </c>
      <c r="E24" s="135">
        <v>58675</v>
      </c>
      <c r="F24" s="137">
        <f t="shared" si="0"/>
        <v>63.948870899020029</v>
      </c>
      <c r="G24" s="137">
        <f t="shared" si="1"/>
        <v>24.661269706007669</v>
      </c>
      <c r="H24" s="137">
        <f t="shared" si="2"/>
        <v>11.389859394972305</v>
      </c>
      <c r="I24" s="152">
        <f t="shared" si="3"/>
        <v>100</v>
      </c>
    </row>
    <row r="25" spans="1:9" s="10" customFormat="1" ht="10.5" customHeight="1">
      <c r="A25" s="142" t="s">
        <v>15</v>
      </c>
      <c r="B25" s="135">
        <v>19246</v>
      </c>
      <c r="C25" s="135">
        <v>3889</v>
      </c>
      <c r="D25" s="135">
        <v>2558</v>
      </c>
      <c r="E25" s="135">
        <v>25693</v>
      </c>
      <c r="F25" s="137">
        <f t="shared" si="0"/>
        <v>74.907562371073837</v>
      </c>
      <c r="G25" s="137">
        <f t="shared" si="1"/>
        <v>15.136418479741565</v>
      </c>
      <c r="H25" s="137">
        <f t="shared" si="2"/>
        <v>9.956019149184602</v>
      </c>
      <c r="I25" s="152">
        <f t="shared" si="3"/>
        <v>100</v>
      </c>
    </row>
    <row r="26" spans="1:9" s="10" customFormat="1" ht="10.5" customHeight="1">
      <c r="A26" s="142" t="s">
        <v>5</v>
      </c>
      <c r="B26" s="135">
        <v>44037</v>
      </c>
      <c r="C26" s="135">
        <v>33318</v>
      </c>
      <c r="D26" s="135">
        <v>12542</v>
      </c>
      <c r="E26" s="135">
        <v>89897</v>
      </c>
      <c r="F26" s="137">
        <f t="shared" si="0"/>
        <v>48.98606182631233</v>
      </c>
      <c r="G26" s="137">
        <f t="shared" si="1"/>
        <v>37.062415875946918</v>
      </c>
      <c r="H26" s="137">
        <f t="shared" si="2"/>
        <v>13.951522297740748</v>
      </c>
      <c r="I26" s="152">
        <f t="shared" si="3"/>
        <v>100</v>
      </c>
    </row>
    <row r="27" spans="1:9" s="10" customFormat="1" ht="10.5" customHeight="1">
      <c r="A27" s="142" t="s">
        <v>16</v>
      </c>
      <c r="B27" s="135">
        <v>39830</v>
      </c>
      <c r="C27" s="135">
        <v>8149</v>
      </c>
      <c r="D27" s="135">
        <v>6411</v>
      </c>
      <c r="E27" s="135">
        <v>54390</v>
      </c>
      <c r="F27" s="137">
        <f t="shared" si="0"/>
        <v>73.230373230373232</v>
      </c>
      <c r="G27" s="137">
        <f t="shared" si="1"/>
        <v>14.982533553962124</v>
      </c>
      <c r="H27" s="137">
        <f t="shared" si="2"/>
        <v>11.787093215664644</v>
      </c>
      <c r="I27" s="152">
        <f t="shared" si="3"/>
        <v>100</v>
      </c>
    </row>
    <row r="28" spans="1:9" s="10" customFormat="1" ht="10.5" customHeight="1">
      <c r="A28" s="142" t="s">
        <v>17</v>
      </c>
      <c r="B28" s="135">
        <v>15116</v>
      </c>
      <c r="C28" s="135">
        <v>4393</v>
      </c>
      <c r="D28" s="135">
        <v>3470</v>
      </c>
      <c r="E28" s="135">
        <v>22979</v>
      </c>
      <c r="F28" s="137">
        <f t="shared" si="0"/>
        <v>65.781800774620308</v>
      </c>
      <c r="G28" s="137">
        <f t="shared" si="1"/>
        <v>19.117455067670484</v>
      </c>
      <c r="H28" s="137">
        <f t="shared" si="2"/>
        <v>15.100744157709212</v>
      </c>
      <c r="I28" s="152">
        <f t="shared" si="3"/>
        <v>100</v>
      </c>
    </row>
    <row r="29" spans="1:9" s="10" customFormat="1" ht="10.5" customHeight="1">
      <c r="A29" s="142" t="s">
        <v>24</v>
      </c>
      <c r="B29" s="135">
        <v>69346</v>
      </c>
      <c r="C29" s="135">
        <v>13234</v>
      </c>
      <c r="D29" s="135">
        <v>16133</v>
      </c>
      <c r="E29" s="135">
        <v>98713</v>
      </c>
      <c r="F29" s="137">
        <f t="shared" si="0"/>
        <v>70.250119031941082</v>
      </c>
      <c r="G29" s="137">
        <f t="shared" si="1"/>
        <v>13.406542198089411</v>
      </c>
      <c r="H29" s="137">
        <f t="shared" si="2"/>
        <v>16.343338769969506</v>
      </c>
      <c r="I29" s="152">
        <f t="shared" si="3"/>
        <v>100</v>
      </c>
    </row>
    <row r="30" spans="1:9" s="10" customFormat="1" ht="10.5" customHeight="1">
      <c r="A30" s="142" t="s">
        <v>28</v>
      </c>
      <c r="B30" s="135">
        <v>24724</v>
      </c>
      <c r="C30" s="135">
        <v>16928</v>
      </c>
      <c r="D30" s="135">
        <v>7175</v>
      </c>
      <c r="E30" s="135">
        <v>48827</v>
      </c>
      <c r="F30" s="137">
        <f t="shared" si="0"/>
        <v>50.635918651565738</v>
      </c>
      <c r="G30" s="137">
        <f t="shared" si="1"/>
        <v>34.66934278165769</v>
      </c>
      <c r="H30" s="137">
        <f t="shared" si="2"/>
        <v>14.694738566776577</v>
      </c>
      <c r="I30" s="152">
        <f t="shared" si="3"/>
        <v>100</v>
      </c>
    </row>
    <row r="31" spans="1:9" s="10" customFormat="1" ht="10.5" customHeight="1">
      <c r="A31" s="142" t="s">
        <v>42</v>
      </c>
      <c r="B31" s="135">
        <v>14697</v>
      </c>
      <c r="C31" s="135">
        <v>7242</v>
      </c>
      <c r="D31" s="135">
        <v>5319</v>
      </c>
      <c r="E31" s="135">
        <v>27258</v>
      </c>
      <c r="F31" s="137">
        <f t="shared" si="0"/>
        <v>53.918115782522555</v>
      </c>
      <c r="G31" s="137">
        <f t="shared" si="1"/>
        <v>26.568346907329961</v>
      </c>
      <c r="H31" s="137">
        <f t="shared" si="2"/>
        <v>19.51353731014748</v>
      </c>
      <c r="I31" s="152">
        <f t="shared" si="3"/>
        <v>100</v>
      </c>
    </row>
    <row r="32" spans="1:9" s="10" customFormat="1" ht="10.5" customHeight="1">
      <c r="A32" s="142" t="s">
        <v>18</v>
      </c>
      <c r="B32" s="135">
        <v>79833</v>
      </c>
      <c r="C32" s="135">
        <v>29399</v>
      </c>
      <c r="D32" s="135">
        <v>20543</v>
      </c>
      <c r="E32" s="135">
        <v>129775</v>
      </c>
      <c r="F32" s="137">
        <f t="shared" si="0"/>
        <v>61.516470814871894</v>
      </c>
      <c r="G32" s="137">
        <f t="shared" si="1"/>
        <v>22.653823926025815</v>
      </c>
      <c r="H32" s="137">
        <f t="shared" si="2"/>
        <v>15.829705259102292</v>
      </c>
      <c r="I32" s="152">
        <f t="shared" si="3"/>
        <v>100</v>
      </c>
    </row>
    <row r="33" spans="1:10" s="10" customFormat="1" ht="10.5" customHeight="1">
      <c r="A33" s="142" t="s">
        <v>19</v>
      </c>
      <c r="B33" s="135">
        <v>57073</v>
      </c>
      <c r="C33" s="135">
        <v>22973</v>
      </c>
      <c r="D33" s="135">
        <v>7148</v>
      </c>
      <c r="E33" s="135">
        <v>87194</v>
      </c>
      <c r="F33" s="137">
        <f t="shared" si="0"/>
        <v>65.455191871000295</v>
      </c>
      <c r="G33" s="137">
        <f t="shared" si="1"/>
        <v>26.346996352960065</v>
      </c>
      <c r="H33" s="137">
        <f t="shared" si="2"/>
        <v>8.1978117760396358</v>
      </c>
      <c r="I33" s="152">
        <f t="shared" si="3"/>
        <v>100</v>
      </c>
    </row>
    <row r="34" spans="1:10" s="10" customFormat="1" ht="10.5" customHeight="1">
      <c r="A34" s="142" t="s">
        <v>20</v>
      </c>
      <c r="B34" s="135">
        <v>19818</v>
      </c>
      <c r="C34" s="135">
        <v>3896</v>
      </c>
      <c r="D34" s="135">
        <v>1613</v>
      </c>
      <c r="E34" s="135">
        <v>25327</v>
      </c>
      <c r="F34" s="137">
        <f t="shared" si="0"/>
        <v>78.248509495795005</v>
      </c>
      <c r="G34" s="137">
        <f t="shared" si="1"/>
        <v>15.382793066687725</v>
      </c>
      <c r="H34" s="137">
        <f t="shared" si="2"/>
        <v>6.3686974375172749</v>
      </c>
      <c r="I34" s="152">
        <f t="shared" si="3"/>
        <v>100</v>
      </c>
    </row>
    <row r="35" spans="1:10" s="10" customFormat="1" ht="10.5" customHeight="1">
      <c r="A35" s="142" t="s">
        <v>40</v>
      </c>
      <c r="B35" s="135">
        <v>36417</v>
      </c>
      <c r="C35" s="135">
        <v>16581</v>
      </c>
      <c r="D35" s="135">
        <v>7958</v>
      </c>
      <c r="E35" s="135">
        <v>60956</v>
      </c>
      <c r="F35" s="137">
        <f t="shared" si="0"/>
        <v>59.743093378830636</v>
      </c>
      <c r="G35" s="137">
        <f t="shared" si="1"/>
        <v>27.201588030710678</v>
      </c>
      <c r="H35" s="137">
        <f t="shared" si="2"/>
        <v>13.055318590458691</v>
      </c>
      <c r="I35" s="152">
        <f t="shared" si="3"/>
        <v>100</v>
      </c>
    </row>
    <row r="36" spans="1:10" s="10" customFormat="1" ht="10.5" customHeight="1">
      <c r="A36" s="142" t="s">
        <v>41</v>
      </c>
      <c r="B36" s="135">
        <v>26471</v>
      </c>
      <c r="C36" s="135">
        <v>12146</v>
      </c>
      <c r="D36" s="135">
        <v>3932</v>
      </c>
      <c r="E36" s="135">
        <v>42549</v>
      </c>
      <c r="F36" s="137">
        <f t="shared" si="0"/>
        <v>62.212977978330862</v>
      </c>
      <c r="G36" s="137">
        <f t="shared" si="1"/>
        <v>28.545911772309573</v>
      </c>
      <c r="H36" s="137">
        <f t="shared" si="2"/>
        <v>9.2411102493595614</v>
      </c>
      <c r="I36" s="152">
        <f t="shared" si="3"/>
        <v>100</v>
      </c>
    </row>
    <row r="37" spans="1:10" s="11" customFormat="1" ht="12.75" customHeight="1">
      <c r="A37" s="276" t="s">
        <v>21</v>
      </c>
      <c r="B37" s="277">
        <v>788740</v>
      </c>
      <c r="C37" s="277">
        <v>291627</v>
      </c>
      <c r="D37" s="277">
        <v>175428</v>
      </c>
      <c r="E37" s="277">
        <v>1255795</v>
      </c>
      <c r="F37" s="278">
        <f t="shared" si="0"/>
        <v>62.808022009961817</v>
      </c>
      <c r="G37" s="278">
        <f t="shared" si="1"/>
        <v>23.222500487738841</v>
      </c>
      <c r="H37" s="278">
        <f t="shared" si="2"/>
        <v>13.969477502299341</v>
      </c>
      <c r="I37" s="263">
        <f t="shared" si="3"/>
        <v>100</v>
      </c>
    </row>
    <row r="38" spans="1:10" s="10" customFormat="1" ht="10.5" customHeight="1">
      <c r="A38" s="370" t="s">
        <v>87</v>
      </c>
      <c r="B38" s="371">
        <v>1059474</v>
      </c>
      <c r="C38" s="371">
        <v>89633</v>
      </c>
      <c r="D38" s="371">
        <v>55434</v>
      </c>
      <c r="E38" s="371">
        <v>1204541</v>
      </c>
      <c r="F38" s="372">
        <f t="shared" ref="F38:F41" si="4">B38/E38*100</f>
        <v>87.956657349147932</v>
      </c>
      <c r="G38" s="372">
        <f t="shared" ref="G38:G41" si="5">C38/E38*100</f>
        <v>7.4412577072926531</v>
      </c>
      <c r="H38" s="372">
        <f t="shared" ref="H38:H41" si="6">D38/E38*100</f>
        <v>4.6020849435594142</v>
      </c>
      <c r="I38" s="239">
        <f t="shared" ref="I38:I41" si="7">E38/E38*100</f>
        <v>100</v>
      </c>
    </row>
    <row r="39" spans="1:10" s="11" customFormat="1" ht="12.75" customHeight="1">
      <c r="A39" s="145" t="s">
        <v>38</v>
      </c>
      <c r="B39" s="147">
        <v>6108373</v>
      </c>
      <c r="C39" s="147">
        <v>446917</v>
      </c>
      <c r="D39" s="147">
        <v>309476</v>
      </c>
      <c r="E39" s="147">
        <v>6864766</v>
      </c>
      <c r="F39" s="274">
        <f t="shared" si="4"/>
        <v>88.981518088162076</v>
      </c>
      <c r="G39" s="274">
        <f t="shared" si="5"/>
        <v>6.5103020263181586</v>
      </c>
      <c r="H39" s="274">
        <f t="shared" si="6"/>
        <v>4.5081798855197679</v>
      </c>
      <c r="I39" s="275">
        <f t="shared" si="7"/>
        <v>100</v>
      </c>
    </row>
    <row r="40" spans="1:10" s="10" customFormat="1" ht="10.5" customHeight="1">
      <c r="A40" s="143" t="s">
        <v>88</v>
      </c>
      <c r="B40" s="135">
        <v>370348</v>
      </c>
      <c r="C40" s="135">
        <v>31058</v>
      </c>
      <c r="D40" s="135">
        <v>13975</v>
      </c>
      <c r="E40" s="135">
        <v>415381</v>
      </c>
      <c r="F40" s="137">
        <f t="shared" si="4"/>
        <v>89.158627862131397</v>
      </c>
      <c r="G40" s="137">
        <f t="shared" si="5"/>
        <v>7.4769910034402161</v>
      </c>
      <c r="H40" s="137">
        <f t="shared" si="6"/>
        <v>3.3643811344283923</v>
      </c>
      <c r="I40" s="152">
        <f t="shared" si="7"/>
        <v>100</v>
      </c>
    </row>
    <row r="41" spans="1:10" s="11" customFormat="1" ht="12.75" customHeight="1">
      <c r="A41" s="145" t="s">
        <v>39</v>
      </c>
      <c r="B41" s="147">
        <v>3293514</v>
      </c>
      <c r="C41" s="147">
        <v>272442</v>
      </c>
      <c r="D41" s="147">
        <v>139034</v>
      </c>
      <c r="E41" s="147">
        <v>3704990</v>
      </c>
      <c r="F41" s="274">
        <f t="shared" si="4"/>
        <v>88.894005112024601</v>
      </c>
      <c r="G41" s="274">
        <f t="shared" si="5"/>
        <v>7.353380171066588</v>
      </c>
      <c r="H41" s="274">
        <f t="shared" si="6"/>
        <v>3.7526147169088175</v>
      </c>
      <c r="I41" s="275">
        <f t="shared" si="7"/>
        <v>100</v>
      </c>
    </row>
    <row r="42" spans="1:10" s="11" customFormat="1" ht="15" customHeight="1">
      <c r="A42" s="144" t="s">
        <v>71</v>
      </c>
      <c r="B42" s="136">
        <v>10190627</v>
      </c>
      <c r="C42" s="136">
        <v>1010986</v>
      </c>
      <c r="D42" s="136">
        <v>623938</v>
      </c>
      <c r="E42" s="136">
        <v>11825551</v>
      </c>
      <c r="F42" s="138">
        <f t="shared" si="0"/>
        <v>86.174648437100316</v>
      </c>
      <c r="G42" s="138">
        <f t="shared" si="1"/>
        <v>8.5491661234220704</v>
      </c>
      <c r="H42" s="138">
        <f t="shared" si="2"/>
        <v>5.2761854394776195</v>
      </c>
      <c r="I42" s="153">
        <f t="shared" si="3"/>
        <v>100</v>
      </c>
    </row>
    <row r="43" spans="1:10" s="11" customFormat="1" ht="4.5" customHeight="1">
      <c r="A43" s="8"/>
      <c r="B43" s="59"/>
      <c r="C43" s="59"/>
      <c r="D43" s="45"/>
      <c r="E43" s="45"/>
      <c r="F43" s="59"/>
      <c r="G43" s="10"/>
      <c r="H43" s="59"/>
      <c r="I43" s="45"/>
      <c r="J43" s="59"/>
    </row>
    <row r="44" spans="1:10" s="56" customFormat="1" ht="9" customHeight="1">
      <c r="A44" s="56" t="s">
        <v>155</v>
      </c>
      <c r="G44" s="10"/>
    </row>
    <row r="46" spans="1:10">
      <c r="A46" s="8"/>
    </row>
    <row r="51" spans="3:3">
      <c r="C51" s="358"/>
    </row>
  </sheetData>
  <mergeCells count="12">
    <mergeCell ref="B13:E15"/>
    <mergeCell ref="F13:I15"/>
    <mergeCell ref="A7:A15"/>
    <mergeCell ref="B7:I9"/>
    <mergeCell ref="B10:B12"/>
    <mergeCell ref="C10:C12"/>
    <mergeCell ref="D10:D12"/>
    <mergeCell ref="E10:E12"/>
    <mergeCell ref="F10:F12"/>
    <mergeCell ref="G10:G12"/>
    <mergeCell ref="H10:H12"/>
    <mergeCell ref="I10:I12"/>
  </mergeCells>
  <hyperlinks>
    <hyperlink ref="I3" location="F!A1" display="Retour au menu" xr:uid="{00000000-0004-0000-03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94"/>
  <sheetViews>
    <sheetView showGridLines="0" zoomScale="85" zoomScaleNormal="85" zoomScaleSheetLayoutView="80" workbookViewId="0"/>
  </sheetViews>
  <sheetFormatPr baseColWidth="10" defaultColWidth="9.140625" defaultRowHeight="11.25"/>
  <cols>
    <col min="1" max="1" width="17" style="10" customWidth="1"/>
    <col min="2" max="18" width="7.28515625" style="10" customWidth="1"/>
    <col min="19" max="19" width="7.7109375" style="10" customWidth="1"/>
    <col min="20" max="22" width="8.28515625" style="10" customWidth="1"/>
    <col min="23" max="23" width="8.5703125" style="10" customWidth="1"/>
    <col min="24" max="24" width="8.42578125" style="10" customWidth="1"/>
    <col min="25" max="25" width="8.5703125" style="10" customWidth="1"/>
    <col min="26" max="36" width="7.28515625" style="10" customWidth="1"/>
    <col min="37" max="37" width="7.28515625" style="39" customWidth="1"/>
    <col min="38" max="16384" width="9.140625" style="10"/>
  </cols>
  <sheetData>
    <row r="1" spans="1:37" ht="23.25">
      <c r="A1" s="57" t="s">
        <v>109</v>
      </c>
      <c r="B1" s="57"/>
      <c r="C1" s="57"/>
      <c r="D1" s="57"/>
      <c r="E1" s="57"/>
      <c r="F1" s="57"/>
      <c r="G1" s="57"/>
      <c r="H1" s="57"/>
      <c r="I1" s="57"/>
      <c r="J1" s="57"/>
      <c r="K1" s="57"/>
      <c r="L1" s="57"/>
      <c r="M1" s="57"/>
      <c r="N1" s="57"/>
      <c r="O1" s="57"/>
      <c r="P1" s="57"/>
      <c r="Q1" s="57"/>
      <c r="R1" s="57"/>
      <c r="S1" s="57"/>
      <c r="T1" s="57"/>
      <c r="U1" s="57"/>
      <c r="AK1" s="55" t="s">
        <v>107</v>
      </c>
    </row>
    <row r="2" spans="1:37" s="63" customFormat="1" ht="3" customHeight="1">
      <c r="A2" s="62"/>
    </row>
    <row r="3" spans="1:37" s="63" customFormat="1" ht="15.75" customHeight="1">
      <c r="A3" s="64" t="s">
        <v>113</v>
      </c>
      <c r="B3" s="64"/>
      <c r="C3" s="64"/>
      <c r="D3" s="64"/>
      <c r="E3" s="64"/>
      <c r="F3" s="64"/>
      <c r="G3" s="64"/>
      <c r="H3" s="64"/>
      <c r="I3" s="64"/>
      <c r="J3" s="64"/>
      <c r="K3" s="64"/>
      <c r="L3" s="64"/>
      <c r="M3" s="64"/>
      <c r="N3" s="64"/>
      <c r="O3" s="64"/>
      <c r="P3" s="64"/>
      <c r="Q3" s="64"/>
      <c r="R3" s="64"/>
      <c r="S3" s="64"/>
      <c r="T3" s="64"/>
      <c r="U3" s="64"/>
    </row>
    <row r="4" spans="1:37" s="63" customFormat="1" ht="4.5" customHeight="1">
      <c r="A4" s="64"/>
    </row>
    <row r="5" spans="1:37" ht="19.5" customHeight="1">
      <c r="A5" s="53" t="s">
        <v>184</v>
      </c>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row>
    <row r="6" spans="1:37" ht="4.5" customHeight="1"/>
    <row r="7" spans="1:37" s="11" customFormat="1" ht="34.5" customHeight="1">
      <c r="A7" s="408" t="s">
        <v>6</v>
      </c>
      <c r="B7" s="406">
        <v>1992</v>
      </c>
      <c r="C7" s="406">
        <v>1993</v>
      </c>
      <c r="D7" s="406">
        <v>1994</v>
      </c>
      <c r="E7" s="406">
        <v>1995</v>
      </c>
      <c r="F7" s="406">
        <v>1996</v>
      </c>
      <c r="G7" s="406">
        <v>1997</v>
      </c>
      <c r="H7" s="406">
        <v>1998</v>
      </c>
      <c r="I7" s="406">
        <v>1999</v>
      </c>
      <c r="J7" s="406">
        <v>2000</v>
      </c>
      <c r="K7" s="406">
        <v>2001</v>
      </c>
      <c r="L7" s="406">
        <v>2002</v>
      </c>
      <c r="M7" s="406">
        <v>2003</v>
      </c>
      <c r="N7" s="406">
        <v>2004</v>
      </c>
      <c r="O7" s="406">
        <v>2005</v>
      </c>
      <c r="P7" s="406">
        <v>2006</v>
      </c>
      <c r="Q7" s="406">
        <v>2007</v>
      </c>
      <c r="R7" s="406">
        <v>2008</v>
      </c>
      <c r="S7" s="406">
        <v>2009</v>
      </c>
      <c r="T7" s="406">
        <v>2010</v>
      </c>
      <c r="U7" s="406">
        <v>2011</v>
      </c>
      <c r="V7" s="406">
        <v>2012</v>
      </c>
      <c r="W7" s="406">
        <v>2013</v>
      </c>
      <c r="X7" s="406">
        <v>2014</v>
      </c>
      <c r="Y7" s="406">
        <v>2015</v>
      </c>
      <c r="Z7" s="406">
        <v>2016</v>
      </c>
      <c r="AA7" s="406">
        <v>2017</v>
      </c>
      <c r="AB7" s="406">
        <v>2018</v>
      </c>
      <c r="AC7" s="406">
        <v>2019</v>
      </c>
      <c r="AD7" s="406">
        <v>2020</v>
      </c>
      <c r="AE7" s="406">
        <v>2021</v>
      </c>
      <c r="AF7" s="406">
        <v>2022</v>
      </c>
      <c r="AG7" s="406">
        <v>2023</v>
      </c>
      <c r="AH7" s="406">
        <v>2024</v>
      </c>
      <c r="AI7" s="410" t="s">
        <v>185</v>
      </c>
      <c r="AJ7" s="383" t="s">
        <v>186</v>
      </c>
      <c r="AK7" s="384"/>
    </row>
    <row r="8" spans="1:37" s="11" customFormat="1" ht="34.5" customHeight="1">
      <c r="A8" s="409"/>
      <c r="B8" s="407"/>
      <c r="C8" s="407"/>
      <c r="D8" s="407"/>
      <c r="E8" s="407"/>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411"/>
      <c r="AJ8" s="154" t="s">
        <v>114</v>
      </c>
      <c r="AK8" s="269" t="s">
        <v>27</v>
      </c>
    </row>
    <row r="9" spans="1:37" ht="12" customHeight="1">
      <c r="A9" s="129" t="s">
        <v>9</v>
      </c>
      <c r="B9" s="135">
        <v>2789</v>
      </c>
      <c r="C9" s="135">
        <v>3273.6666666666665</v>
      </c>
      <c r="D9" s="135">
        <v>3692</v>
      </c>
      <c r="E9" s="135">
        <v>3815.5</v>
      </c>
      <c r="F9" s="135">
        <v>3817.0833333333335</v>
      </c>
      <c r="G9" s="135">
        <v>3905.4166666666665</v>
      </c>
      <c r="H9" s="135">
        <v>3900</v>
      </c>
      <c r="I9" s="135">
        <v>3692.8333333333335</v>
      </c>
      <c r="J9" s="135">
        <v>3506.4166666666665</v>
      </c>
      <c r="K9" s="135">
        <v>3684.9166666666665</v>
      </c>
      <c r="L9" s="135">
        <v>4059.5</v>
      </c>
      <c r="M9" s="135">
        <v>4487.25</v>
      </c>
      <c r="N9" s="135">
        <v>4761.75</v>
      </c>
      <c r="O9" s="135">
        <v>5052.75</v>
      </c>
      <c r="P9" s="135">
        <v>5253.333333333333</v>
      </c>
      <c r="Q9" s="135">
        <v>5242.5</v>
      </c>
      <c r="R9" s="135">
        <v>5225.75</v>
      </c>
      <c r="S9" s="135">
        <v>5815.916666666667</v>
      </c>
      <c r="T9" s="135">
        <v>6369.75</v>
      </c>
      <c r="U9" s="135">
        <v>6371.916666666667</v>
      </c>
      <c r="V9" s="135">
        <v>6508.333333333333</v>
      </c>
      <c r="W9" s="135">
        <v>6615.0833333332494</v>
      </c>
      <c r="X9" s="135">
        <v>6673.916666666667</v>
      </c>
      <c r="Y9" s="135">
        <v>6176.3333333333303</v>
      </c>
      <c r="Z9" s="135">
        <v>5870.583333333333</v>
      </c>
      <c r="AA9" s="135">
        <v>5548.9166666666479</v>
      </c>
      <c r="AB9" s="135">
        <v>5208.3333674743772</v>
      </c>
      <c r="AC9" s="135">
        <v>5060.8333333333358</v>
      </c>
      <c r="AD9" s="135">
        <v>5059</v>
      </c>
      <c r="AE9" s="135">
        <v>5078.1666666666688</v>
      </c>
      <c r="AF9" s="135">
        <v>5068</v>
      </c>
      <c r="AG9" s="135">
        <v>5257</v>
      </c>
      <c r="AH9" s="135">
        <v>5492</v>
      </c>
      <c r="AI9" s="137">
        <f>AH9/AH$28*100</f>
        <v>11.616396632683278</v>
      </c>
      <c r="AJ9" s="135">
        <f>AH9-AG9</f>
        <v>235</v>
      </c>
      <c r="AK9" s="152">
        <f>((AH9/AG9)-1)*100</f>
        <v>4.4702301692980839</v>
      </c>
    </row>
    <row r="10" spans="1:37" ht="12" customHeight="1">
      <c r="A10" s="129" t="s">
        <v>10</v>
      </c>
      <c r="B10" s="135">
        <v>430.5</v>
      </c>
      <c r="C10" s="135">
        <v>501.5</v>
      </c>
      <c r="D10" s="135">
        <v>580.91666666666663</v>
      </c>
      <c r="E10" s="135">
        <v>624.58333333333326</v>
      </c>
      <c r="F10" s="135">
        <v>661.16666666666663</v>
      </c>
      <c r="G10" s="135">
        <v>654.91666666666663</v>
      </c>
      <c r="H10" s="135">
        <v>611.25</v>
      </c>
      <c r="I10" s="135">
        <v>537.83333333333337</v>
      </c>
      <c r="J10" s="135">
        <v>492.75</v>
      </c>
      <c r="K10" s="135">
        <v>473.5</v>
      </c>
      <c r="L10" s="135">
        <v>551.25</v>
      </c>
      <c r="M10" s="135">
        <v>643.66666666666663</v>
      </c>
      <c r="N10" s="135">
        <v>686.25</v>
      </c>
      <c r="O10" s="135">
        <v>684.83333333333337</v>
      </c>
      <c r="P10" s="135">
        <v>686.25</v>
      </c>
      <c r="Q10" s="135">
        <v>658.58333333333326</v>
      </c>
      <c r="R10" s="135">
        <v>695.33333333333337</v>
      </c>
      <c r="S10" s="135">
        <v>784.58333333333337</v>
      </c>
      <c r="T10" s="135">
        <v>830.66666666666663</v>
      </c>
      <c r="U10" s="135">
        <v>811.58333333333337</v>
      </c>
      <c r="V10" s="135">
        <v>824.75</v>
      </c>
      <c r="W10" s="135">
        <v>850.91666666667004</v>
      </c>
      <c r="X10" s="135">
        <v>861</v>
      </c>
      <c r="Y10" s="135">
        <v>809.33333333333303</v>
      </c>
      <c r="Z10" s="135">
        <v>770.75</v>
      </c>
      <c r="AA10" s="135">
        <v>757.08333333333394</v>
      </c>
      <c r="AB10" s="135">
        <v>710.00000576674938</v>
      </c>
      <c r="AC10" s="135">
        <v>678.75000000000023</v>
      </c>
      <c r="AD10" s="135">
        <v>750</v>
      </c>
      <c r="AE10" s="135">
        <v>781.16666666666754</v>
      </c>
      <c r="AF10" s="135">
        <v>732</v>
      </c>
      <c r="AG10" s="135">
        <v>758</v>
      </c>
      <c r="AH10" s="135">
        <v>823</v>
      </c>
      <c r="AI10" s="137">
        <f t="shared" ref="AI10:AI28" si="0">AH10/AH$28*100</f>
        <v>1.7407673759465292</v>
      </c>
      <c r="AJ10" s="135">
        <f t="shared" ref="AJ10:AJ28" si="1">AH10-AG10</f>
        <v>65</v>
      </c>
      <c r="AK10" s="152">
        <f t="shared" ref="AK10:AK28" si="2">((AH10/AG10)-1)*100</f>
        <v>8.5751978891820624</v>
      </c>
    </row>
    <row r="11" spans="1:37" ht="12" customHeight="1">
      <c r="A11" s="129" t="s">
        <v>23</v>
      </c>
      <c r="B11" s="135">
        <v>367.33333333333331</v>
      </c>
      <c r="C11" s="135">
        <v>430.66666666666669</v>
      </c>
      <c r="D11" s="135">
        <v>468.58333333333331</v>
      </c>
      <c r="E11" s="135">
        <v>461.91666666666663</v>
      </c>
      <c r="F11" s="135">
        <v>500.66666666666669</v>
      </c>
      <c r="G11" s="135">
        <v>498.08333333333331</v>
      </c>
      <c r="H11" s="135">
        <v>483.41666666666669</v>
      </c>
      <c r="I11" s="135">
        <v>457.58333333333331</v>
      </c>
      <c r="J11" s="135">
        <v>437.66666666666669</v>
      </c>
      <c r="K11" s="135">
        <v>441.75</v>
      </c>
      <c r="L11" s="135">
        <v>493.41666666666669</v>
      </c>
      <c r="M11" s="135">
        <v>560.58333333333337</v>
      </c>
      <c r="N11" s="135">
        <v>646.5</v>
      </c>
      <c r="O11" s="135">
        <v>699.08333333333337</v>
      </c>
      <c r="P11" s="135">
        <v>696.75</v>
      </c>
      <c r="Q11" s="135">
        <v>712.5</v>
      </c>
      <c r="R11" s="135">
        <v>719.91666666666663</v>
      </c>
      <c r="S11" s="135">
        <v>812.58333333333337</v>
      </c>
      <c r="T11" s="135">
        <v>879.08333333333337</v>
      </c>
      <c r="U11" s="135">
        <v>881.16666666666663</v>
      </c>
      <c r="V11" s="135">
        <v>874.41666666666663</v>
      </c>
      <c r="W11" s="135">
        <v>928.33333333333587</v>
      </c>
      <c r="X11" s="135">
        <v>901.25</v>
      </c>
      <c r="Y11" s="135">
        <v>878.91666666666697</v>
      </c>
      <c r="Z11" s="135">
        <v>874</v>
      </c>
      <c r="AA11" s="135">
        <v>830.00000000000114</v>
      </c>
      <c r="AB11" s="135">
        <v>802.83333890140057</v>
      </c>
      <c r="AC11" s="135">
        <v>764.91666666666742</v>
      </c>
      <c r="AD11" s="135">
        <v>802</v>
      </c>
      <c r="AE11" s="135">
        <v>820.91666666666606</v>
      </c>
      <c r="AF11" s="135">
        <v>775</v>
      </c>
      <c r="AG11" s="135">
        <v>792</v>
      </c>
      <c r="AH11" s="135">
        <v>803</v>
      </c>
      <c r="AI11" s="137">
        <f t="shared" si="0"/>
        <v>1.698464402047464</v>
      </c>
      <c r="AJ11" s="135">
        <f t="shared" si="1"/>
        <v>11</v>
      </c>
      <c r="AK11" s="152">
        <f t="shared" si="2"/>
        <v>1.388888888888884</v>
      </c>
    </row>
    <row r="12" spans="1:37" ht="12" customHeight="1">
      <c r="A12" s="129" t="s">
        <v>11</v>
      </c>
      <c r="B12" s="135">
        <v>5211.166666666667</v>
      </c>
      <c r="C12" s="135">
        <v>6195.166666666667</v>
      </c>
      <c r="D12" s="135">
        <v>6499.416666666667</v>
      </c>
      <c r="E12" s="135">
        <v>6841.166666666667</v>
      </c>
      <c r="F12" s="135">
        <v>7018.5</v>
      </c>
      <c r="G12" s="135">
        <v>7162.583333333333</v>
      </c>
      <c r="H12" s="135">
        <v>7071</v>
      </c>
      <c r="I12" s="135">
        <v>6649.416666666667</v>
      </c>
      <c r="J12" s="135">
        <v>6197.083333333333</v>
      </c>
      <c r="K12" s="135">
        <v>6332.333333333333</v>
      </c>
      <c r="L12" s="135">
        <v>7054.833333333333</v>
      </c>
      <c r="M12" s="135">
        <v>7606.833333333333</v>
      </c>
      <c r="N12" s="135">
        <v>7991.75</v>
      </c>
      <c r="O12" s="135">
        <v>8401.75</v>
      </c>
      <c r="P12" s="135">
        <v>8522.75</v>
      </c>
      <c r="Q12" s="135">
        <v>8349.75</v>
      </c>
      <c r="R12" s="135">
        <v>8112.666666666667</v>
      </c>
      <c r="S12" s="135">
        <v>8735.5</v>
      </c>
      <c r="T12" s="135">
        <v>9524.5833333333339</v>
      </c>
      <c r="U12" s="135">
        <v>9510.9166666666661</v>
      </c>
      <c r="V12" s="135">
        <v>9572.4166666666661</v>
      </c>
      <c r="W12" s="135">
        <v>9724.0833333333212</v>
      </c>
      <c r="X12" s="135">
        <v>9875.3333333333339</v>
      </c>
      <c r="Y12" s="135">
        <v>9379.5833333333303</v>
      </c>
      <c r="Z12" s="135">
        <v>8903.6666666666661</v>
      </c>
      <c r="AA12" s="135">
        <v>8449.2499999999854</v>
      </c>
      <c r="AB12" s="135">
        <v>8196.1667144745588</v>
      </c>
      <c r="AC12" s="135">
        <v>8028.6666666666697</v>
      </c>
      <c r="AD12" s="135">
        <v>8405</v>
      </c>
      <c r="AE12" s="135">
        <v>8341.2499999999854</v>
      </c>
      <c r="AF12" s="135">
        <v>7937</v>
      </c>
      <c r="AG12" s="135">
        <v>8165</v>
      </c>
      <c r="AH12" s="135">
        <v>8361</v>
      </c>
      <c r="AI12" s="137">
        <f t="shared" si="0"/>
        <v>17.684758238504166</v>
      </c>
      <c r="AJ12" s="135">
        <f t="shared" si="1"/>
        <v>196</v>
      </c>
      <c r="AK12" s="152">
        <f t="shared" si="2"/>
        <v>2.4004898958971177</v>
      </c>
    </row>
    <row r="13" spans="1:37" ht="12" customHeight="1">
      <c r="A13" s="129" t="s">
        <v>12</v>
      </c>
      <c r="B13" s="135">
        <v>1177.6666666666667</v>
      </c>
      <c r="C13" s="135">
        <v>1331.75</v>
      </c>
      <c r="D13" s="135">
        <v>1496.6666666666999</v>
      </c>
      <c r="E13" s="135">
        <v>1558.75</v>
      </c>
      <c r="F13" s="135">
        <v>1586.0833333333333</v>
      </c>
      <c r="G13" s="135">
        <v>1633.3333333333333</v>
      </c>
      <c r="H13" s="135">
        <v>1636.25</v>
      </c>
      <c r="I13" s="135">
        <v>1508.1666666666667</v>
      </c>
      <c r="J13" s="135">
        <v>1438.5833333333333</v>
      </c>
      <c r="K13" s="135">
        <v>1421.25</v>
      </c>
      <c r="L13" s="135">
        <v>1561.6666666666667</v>
      </c>
      <c r="M13" s="135">
        <v>1579.3333333333333</v>
      </c>
      <c r="N13" s="135">
        <v>1698.25</v>
      </c>
      <c r="O13" s="135">
        <v>1705.1666666666667</v>
      </c>
      <c r="P13" s="135">
        <v>1752.0833333333333</v>
      </c>
      <c r="Q13" s="135">
        <v>1696.5</v>
      </c>
      <c r="R13" s="135">
        <v>1621.75</v>
      </c>
      <c r="S13" s="135">
        <v>1807.8333333333333</v>
      </c>
      <c r="T13" s="135">
        <v>1999.4166666666667</v>
      </c>
      <c r="U13" s="135">
        <v>2042.6666666666667</v>
      </c>
      <c r="V13" s="135">
        <v>2042.25</v>
      </c>
      <c r="W13" s="135">
        <v>2015.4999999999875</v>
      </c>
      <c r="X13" s="135">
        <v>2025.4166666666667</v>
      </c>
      <c r="Y13" s="135">
        <v>1868.3333333333301</v>
      </c>
      <c r="Z13" s="135">
        <v>1745.5</v>
      </c>
      <c r="AA13" s="135">
        <v>1671.3333333333314</v>
      </c>
      <c r="AB13" s="135">
        <v>1605.500012807548</v>
      </c>
      <c r="AC13" s="135">
        <v>1509.5833333333335</v>
      </c>
      <c r="AD13" s="135">
        <v>1548</v>
      </c>
      <c r="AE13" s="135">
        <v>1554.2499999999986</v>
      </c>
      <c r="AF13" s="135">
        <v>1526</v>
      </c>
      <c r="AG13" s="135">
        <v>1610</v>
      </c>
      <c r="AH13" s="135">
        <v>1726</v>
      </c>
      <c r="AI13" s="137">
        <f t="shared" si="0"/>
        <v>3.6507466474893184</v>
      </c>
      <c r="AJ13" s="135">
        <f t="shared" si="1"/>
        <v>116</v>
      </c>
      <c r="AK13" s="152">
        <f t="shared" si="2"/>
        <v>7.204968944099388</v>
      </c>
    </row>
    <row r="14" spans="1:37" ht="12" customHeight="1">
      <c r="A14" s="129" t="s">
        <v>13</v>
      </c>
      <c r="B14" s="135">
        <v>537.66666666666663</v>
      </c>
      <c r="C14" s="135">
        <v>658.33333333333337</v>
      </c>
      <c r="D14" s="135">
        <v>730.16666666666663</v>
      </c>
      <c r="E14" s="135">
        <v>731.08333333333326</v>
      </c>
      <c r="F14" s="135">
        <v>744.5</v>
      </c>
      <c r="G14" s="135">
        <v>746.25</v>
      </c>
      <c r="H14" s="135">
        <v>717.91666666666663</v>
      </c>
      <c r="I14" s="135">
        <v>697.16666666666663</v>
      </c>
      <c r="J14" s="135">
        <v>640.91666666666663</v>
      </c>
      <c r="K14" s="135">
        <v>652.08333333333337</v>
      </c>
      <c r="L14" s="135">
        <v>805.5</v>
      </c>
      <c r="M14" s="135">
        <v>870.91666666666663</v>
      </c>
      <c r="N14" s="135">
        <v>997.66666666666663</v>
      </c>
      <c r="O14" s="135">
        <v>1041.6666666666667</v>
      </c>
      <c r="P14" s="135">
        <v>1091.5833333333333</v>
      </c>
      <c r="Q14" s="135">
        <v>1069.0833333333335</v>
      </c>
      <c r="R14" s="135">
        <v>1082.25</v>
      </c>
      <c r="S14" s="135">
        <v>1320</v>
      </c>
      <c r="T14" s="135">
        <v>1430.9166666666667</v>
      </c>
      <c r="U14" s="135">
        <v>1438.1666666666667</v>
      </c>
      <c r="V14" s="135">
        <v>1459.5</v>
      </c>
      <c r="W14" s="135">
        <v>1463.4999999999943</v>
      </c>
      <c r="X14" s="135">
        <v>1483.9166666666667</v>
      </c>
      <c r="Y14" s="135">
        <v>1413.6666666666699</v>
      </c>
      <c r="Z14" s="135">
        <v>1362.1666666666667</v>
      </c>
      <c r="AA14" s="135">
        <v>1317.0000000000002</v>
      </c>
      <c r="AB14" s="135">
        <v>1292.0000087618828</v>
      </c>
      <c r="AC14" s="135">
        <v>1242.4166666666656</v>
      </c>
      <c r="AD14" s="135">
        <v>1270</v>
      </c>
      <c r="AE14" s="135">
        <v>1306.0833333333308</v>
      </c>
      <c r="AF14" s="135">
        <v>1267</v>
      </c>
      <c r="AG14" s="135">
        <v>1318</v>
      </c>
      <c r="AH14" s="135">
        <v>1347</v>
      </c>
      <c r="AI14" s="137">
        <f t="shared" si="0"/>
        <v>2.8491052921020348</v>
      </c>
      <c r="AJ14" s="135">
        <f t="shared" si="1"/>
        <v>29</v>
      </c>
      <c r="AK14" s="152">
        <f t="shared" si="2"/>
        <v>2.2003034901365792</v>
      </c>
    </row>
    <row r="15" spans="1:37" ht="12" customHeight="1">
      <c r="A15" s="129" t="s">
        <v>14</v>
      </c>
      <c r="B15" s="135">
        <v>1342.9166666666667</v>
      </c>
      <c r="C15" s="135">
        <v>1569.5833333333333</v>
      </c>
      <c r="D15" s="135">
        <v>1848.8333333333333</v>
      </c>
      <c r="E15" s="135">
        <v>1884.4166666666667</v>
      </c>
      <c r="F15" s="135">
        <v>1909.5</v>
      </c>
      <c r="G15" s="135">
        <v>1895.8333333333333</v>
      </c>
      <c r="H15" s="135">
        <v>1864.1666666666667</v>
      </c>
      <c r="I15" s="135">
        <v>1786.4166666666667</v>
      </c>
      <c r="J15" s="135">
        <v>1686.8333333333333</v>
      </c>
      <c r="K15" s="135">
        <v>1685.75</v>
      </c>
      <c r="L15" s="135">
        <v>1898.8333333333333</v>
      </c>
      <c r="M15" s="135">
        <v>2051.25</v>
      </c>
      <c r="N15" s="135">
        <v>2129.8333333333335</v>
      </c>
      <c r="O15" s="135">
        <v>2229.9166666666665</v>
      </c>
      <c r="P15" s="135">
        <v>2290.8333333333335</v>
      </c>
      <c r="Q15" s="135">
        <v>2257.5833333333335</v>
      </c>
      <c r="R15" s="135">
        <v>2232.5</v>
      </c>
      <c r="S15" s="135">
        <v>2438.3333333333335</v>
      </c>
      <c r="T15" s="135">
        <v>2700.1666666666665</v>
      </c>
      <c r="U15" s="135">
        <v>2752.1666666666665</v>
      </c>
      <c r="V15" s="135">
        <v>2902.3333333333335</v>
      </c>
      <c r="W15" s="135">
        <v>2970.6666666666792</v>
      </c>
      <c r="X15" s="135">
        <v>2930.0833333333335</v>
      </c>
      <c r="Y15" s="135">
        <v>2713.25</v>
      </c>
      <c r="Z15" s="135">
        <v>2533.5833333333335</v>
      </c>
      <c r="AA15" s="135">
        <v>2459.5000000000068</v>
      </c>
      <c r="AB15" s="135">
        <v>2398.1666820272803</v>
      </c>
      <c r="AC15" s="135">
        <v>2339.4999999999995</v>
      </c>
      <c r="AD15" s="135">
        <v>2366</v>
      </c>
      <c r="AE15" s="135">
        <v>2332.7500000000036</v>
      </c>
      <c r="AF15" s="135">
        <v>2278</v>
      </c>
      <c r="AG15" s="135">
        <v>2466</v>
      </c>
      <c r="AH15" s="135">
        <v>2566</v>
      </c>
      <c r="AI15" s="137">
        <f t="shared" si="0"/>
        <v>5.4274715512500533</v>
      </c>
      <c r="AJ15" s="135">
        <f t="shared" si="1"/>
        <v>100</v>
      </c>
      <c r="AK15" s="152">
        <f t="shared" si="2"/>
        <v>4.0551500405515029</v>
      </c>
    </row>
    <row r="16" spans="1:37" ht="12" customHeight="1">
      <c r="A16" s="129" t="s">
        <v>15</v>
      </c>
      <c r="B16" s="135">
        <v>361.25</v>
      </c>
      <c r="C16" s="135">
        <v>450.16666666666669</v>
      </c>
      <c r="D16" s="135">
        <v>526.46666666666704</v>
      </c>
      <c r="E16" s="135">
        <v>502.83333333333337</v>
      </c>
      <c r="F16" s="135">
        <v>478.41666666666669</v>
      </c>
      <c r="G16" s="135">
        <v>488.5</v>
      </c>
      <c r="H16" s="135">
        <v>487.5</v>
      </c>
      <c r="I16" s="135">
        <v>461.75</v>
      </c>
      <c r="J16" s="135">
        <v>476</v>
      </c>
      <c r="K16" s="135">
        <v>468.33333333333331</v>
      </c>
      <c r="L16" s="135">
        <v>491</v>
      </c>
      <c r="M16" s="135">
        <v>538.41666666666663</v>
      </c>
      <c r="N16" s="135">
        <v>646.08333333333337</v>
      </c>
      <c r="O16" s="135">
        <v>687.66666666666663</v>
      </c>
      <c r="P16" s="135">
        <v>717.25</v>
      </c>
      <c r="Q16" s="135">
        <v>722.25</v>
      </c>
      <c r="R16" s="135">
        <v>720.83333333333337</v>
      </c>
      <c r="S16" s="135">
        <v>785.58333333333337</v>
      </c>
      <c r="T16" s="135">
        <v>881</v>
      </c>
      <c r="U16" s="135">
        <v>890.25</v>
      </c>
      <c r="V16" s="135">
        <v>931.5</v>
      </c>
      <c r="W16" s="135">
        <v>958.08333333333621</v>
      </c>
      <c r="X16" s="135">
        <v>951.75</v>
      </c>
      <c r="Y16" s="135">
        <v>857.58333333333303</v>
      </c>
      <c r="Z16" s="135">
        <v>807.33333333333337</v>
      </c>
      <c r="AA16" s="135">
        <v>813.41666666666731</v>
      </c>
      <c r="AB16" s="135">
        <v>763.8333381190896</v>
      </c>
      <c r="AC16" s="135">
        <v>745.25000000000057</v>
      </c>
      <c r="AD16" s="135">
        <v>799</v>
      </c>
      <c r="AE16" s="135">
        <v>792.4166666666664</v>
      </c>
      <c r="AF16" s="135">
        <v>740</v>
      </c>
      <c r="AG16" s="135">
        <v>743</v>
      </c>
      <c r="AH16" s="135">
        <v>766</v>
      </c>
      <c r="AI16" s="137">
        <f t="shared" si="0"/>
        <v>1.6202039003341935</v>
      </c>
      <c r="AJ16" s="135">
        <f t="shared" si="1"/>
        <v>23</v>
      </c>
      <c r="AK16" s="152">
        <f t="shared" si="2"/>
        <v>3.0955585464333746</v>
      </c>
    </row>
    <row r="17" spans="1:37" ht="12" customHeight="1">
      <c r="A17" s="129" t="s">
        <v>5</v>
      </c>
      <c r="B17" s="135">
        <v>2317.5</v>
      </c>
      <c r="C17" s="135">
        <v>2745.4166666666665</v>
      </c>
      <c r="D17" s="135">
        <v>2958.9166666666665</v>
      </c>
      <c r="E17" s="135">
        <v>2984.5833333333335</v>
      </c>
      <c r="F17" s="135">
        <v>2996.25</v>
      </c>
      <c r="G17" s="135">
        <v>3034.0833333333335</v>
      </c>
      <c r="H17" s="135">
        <v>3051.6666666666665</v>
      </c>
      <c r="I17" s="135">
        <v>2709.0833333333335</v>
      </c>
      <c r="J17" s="135">
        <v>2488.75</v>
      </c>
      <c r="K17" s="135">
        <v>2582.4166666666665</v>
      </c>
      <c r="L17" s="135">
        <v>2868.9166666666665</v>
      </c>
      <c r="M17" s="135">
        <v>3077.9166666666665</v>
      </c>
      <c r="N17" s="135">
        <v>3469.3333333333335</v>
      </c>
      <c r="O17" s="135">
        <v>3568.75</v>
      </c>
      <c r="P17" s="135">
        <v>3844.0833333333335</v>
      </c>
      <c r="Q17" s="135">
        <v>3639.5</v>
      </c>
      <c r="R17" s="135">
        <v>3565.9166666666665</v>
      </c>
      <c r="S17" s="135">
        <v>3947.75</v>
      </c>
      <c r="T17" s="135">
        <v>4258.833333333333</v>
      </c>
      <c r="U17" s="135">
        <v>4277.083333333333</v>
      </c>
      <c r="V17" s="135">
        <v>4364.25</v>
      </c>
      <c r="W17" s="135">
        <v>4452.75000000003</v>
      </c>
      <c r="X17" s="135">
        <v>4489.5</v>
      </c>
      <c r="Y17" s="135">
        <v>4160.25</v>
      </c>
      <c r="Z17" s="135">
        <v>3810.5833333333335</v>
      </c>
      <c r="AA17" s="135">
        <v>3651.2500000000136</v>
      </c>
      <c r="AB17" s="135">
        <v>3499.4166897162795</v>
      </c>
      <c r="AC17" s="135">
        <v>3397.0000000000064</v>
      </c>
      <c r="AD17" s="135">
        <v>3519</v>
      </c>
      <c r="AE17" s="135">
        <v>3437.9166666666706</v>
      </c>
      <c r="AF17" s="135">
        <v>3201</v>
      </c>
      <c r="AG17" s="135">
        <v>3208</v>
      </c>
      <c r="AH17" s="135">
        <v>3291</v>
      </c>
      <c r="AI17" s="137">
        <f t="shared" si="0"/>
        <v>6.9609543550911628</v>
      </c>
      <c r="AJ17" s="135">
        <f t="shared" si="1"/>
        <v>83</v>
      </c>
      <c r="AK17" s="152">
        <f t="shared" si="2"/>
        <v>2.5872817955112204</v>
      </c>
    </row>
    <row r="18" spans="1:37" ht="12" customHeight="1">
      <c r="A18" s="129" t="s">
        <v>16</v>
      </c>
      <c r="B18" s="135">
        <v>932.83333333333337</v>
      </c>
      <c r="C18" s="135">
        <v>1085.0833333333333</v>
      </c>
      <c r="D18" s="135">
        <v>1222.3333333333333</v>
      </c>
      <c r="E18" s="135">
        <v>1238.5</v>
      </c>
      <c r="F18" s="135">
        <v>1217.3333333333333</v>
      </c>
      <c r="G18" s="135">
        <v>1245.8333333333333</v>
      </c>
      <c r="H18" s="135">
        <v>1173.9166666666667</v>
      </c>
      <c r="I18" s="135">
        <v>1068.3333333333333</v>
      </c>
      <c r="J18" s="135">
        <v>1034.25</v>
      </c>
      <c r="K18" s="135">
        <v>1058.75</v>
      </c>
      <c r="L18" s="135">
        <v>1251.4166666666667</v>
      </c>
      <c r="M18" s="135">
        <v>1368.3333333333333</v>
      </c>
      <c r="N18" s="135">
        <v>1570.5</v>
      </c>
      <c r="O18" s="135">
        <v>1646.1666666666667</v>
      </c>
      <c r="P18" s="135">
        <v>1672.25</v>
      </c>
      <c r="Q18" s="135">
        <v>1632.0833333333333</v>
      </c>
      <c r="R18" s="135">
        <v>1642.5</v>
      </c>
      <c r="S18" s="135">
        <v>1880.1666666666667</v>
      </c>
      <c r="T18" s="135">
        <v>2036.1666666666667</v>
      </c>
      <c r="U18" s="135">
        <v>2043</v>
      </c>
      <c r="V18" s="135">
        <v>2030.5</v>
      </c>
      <c r="W18" s="135">
        <v>2105.2499999999918</v>
      </c>
      <c r="X18" s="135">
        <v>2129.75</v>
      </c>
      <c r="Y18" s="135">
        <v>2017.25</v>
      </c>
      <c r="Z18" s="135">
        <v>1879.3333333333333</v>
      </c>
      <c r="AA18" s="135">
        <v>1813.7499999999957</v>
      </c>
      <c r="AB18" s="135">
        <v>1752.8333448246121</v>
      </c>
      <c r="AC18" s="135">
        <v>1700.3333333333333</v>
      </c>
      <c r="AD18" s="135">
        <v>1800</v>
      </c>
      <c r="AE18" s="135">
        <v>1758.9166666666642</v>
      </c>
      <c r="AF18" s="135">
        <v>1708</v>
      </c>
      <c r="AG18" s="135">
        <v>1775</v>
      </c>
      <c r="AH18" s="135">
        <v>1853</v>
      </c>
      <c r="AI18" s="137">
        <f t="shared" si="0"/>
        <v>3.919370531748382</v>
      </c>
      <c r="AJ18" s="135">
        <f t="shared" si="1"/>
        <v>78</v>
      </c>
      <c r="AK18" s="152">
        <f t="shared" si="2"/>
        <v>4.3943661971830972</v>
      </c>
    </row>
    <row r="19" spans="1:37" ht="12" customHeight="1">
      <c r="A19" s="129" t="s">
        <v>17</v>
      </c>
      <c r="B19" s="135">
        <v>475.66666666666669</v>
      </c>
      <c r="C19" s="135">
        <v>604.5</v>
      </c>
      <c r="D19" s="135">
        <v>662.5</v>
      </c>
      <c r="E19" s="135">
        <v>777.58333333333337</v>
      </c>
      <c r="F19" s="135">
        <v>793.83333333333337</v>
      </c>
      <c r="G19" s="135">
        <v>775.66666666666663</v>
      </c>
      <c r="H19" s="135">
        <v>755.16666666666663</v>
      </c>
      <c r="I19" s="135">
        <v>724.41666666666663</v>
      </c>
      <c r="J19" s="135">
        <v>681.91666666666663</v>
      </c>
      <c r="K19" s="135">
        <v>701.83333333333337</v>
      </c>
      <c r="L19" s="135">
        <v>810.66666666666663</v>
      </c>
      <c r="M19" s="135">
        <v>899.58333333333337</v>
      </c>
      <c r="N19" s="135">
        <v>979.58333333333337</v>
      </c>
      <c r="O19" s="135">
        <v>1050.0833333333333</v>
      </c>
      <c r="P19" s="135">
        <v>1064.3333333333333</v>
      </c>
      <c r="Q19" s="135">
        <v>1017.8333333333334</v>
      </c>
      <c r="R19" s="135">
        <v>997.33333333333337</v>
      </c>
      <c r="S19" s="135">
        <v>1087.0833333333333</v>
      </c>
      <c r="T19" s="135">
        <v>1160.1666666666667</v>
      </c>
      <c r="U19" s="135">
        <v>1120.5</v>
      </c>
      <c r="V19" s="135">
        <v>1131.0833333333333</v>
      </c>
      <c r="W19" s="135">
        <v>1165.750000000002</v>
      </c>
      <c r="X19" s="135">
        <v>1165.75</v>
      </c>
      <c r="Y19" s="135">
        <v>1098.9166666666699</v>
      </c>
      <c r="Z19" s="135">
        <v>1047.6666666666667</v>
      </c>
      <c r="AA19" s="135">
        <v>951.50000000000171</v>
      </c>
      <c r="AB19" s="135">
        <v>914.16667299717665</v>
      </c>
      <c r="AC19" s="135">
        <v>874.08333333333337</v>
      </c>
      <c r="AD19" s="135">
        <v>915</v>
      </c>
      <c r="AE19" s="135">
        <v>923.33333333333235</v>
      </c>
      <c r="AF19" s="135">
        <v>856</v>
      </c>
      <c r="AG19" s="135">
        <v>890</v>
      </c>
      <c r="AH19" s="135">
        <v>920</v>
      </c>
      <c r="AI19" s="137">
        <f t="shared" si="0"/>
        <v>1.9459367993569947</v>
      </c>
      <c r="AJ19" s="135">
        <f t="shared" si="1"/>
        <v>30</v>
      </c>
      <c r="AK19" s="152">
        <f t="shared" si="2"/>
        <v>3.3707865168539408</v>
      </c>
    </row>
    <row r="20" spans="1:37" ht="12" customHeight="1">
      <c r="A20" s="129" t="s">
        <v>24</v>
      </c>
      <c r="B20" s="135">
        <v>2710.8333333333335</v>
      </c>
      <c r="C20" s="135">
        <v>3253.25</v>
      </c>
      <c r="D20" s="135">
        <v>3548.5833333333335</v>
      </c>
      <c r="E20" s="135">
        <v>3773.75</v>
      </c>
      <c r="F20" s="135">
        <v>3915.1666666666665</v>
      </c>
      <c r="G20" s="135">
        <v>4026</v>
      </c>
      <c r="H20" s="135">
        <v>4055.0833333333335</v>
      </c>
      <c r="I20" s="135">
        <v>3818.8333333333335</v>
      </c>
      <c r="J20" s="135">
        <v>3791.9166666666665</v>
      </c>
      <c r="K20" s="135">
        <v>3955.5833333333335</v>
      </c>
      <c r="L20" s="135">
        <v>4424.833333333333</v>
      </c>
      <c r="M20" s="135">
        <v>4782.833333333333</v>
      </c>
      <c r="N20" s="135">
        <v>4927.833333333333</v>
      </c>
      <c r="O20" s="135">
        <v>5162.666666666667</v>
      </c>
      <c r="P20" s="135">
        <v>5265.583333333333</v>
      </c>
      <c r="Q20" s="135">
        <v>5152.25</v>
      </c>
      <c r="R20" s="135">
        <v>5164.25</v>
      </c>
      <c r="S20" s="135">
        <v>5695.416666666667</v>
      </c>
      <c r="T20" s="135">
        <v>6160.666666666667</v>
      </c>
      <c r="U20" s="135">
        <v>6191.25</v>
      </c>
      <c r="V20" s="135">
        <v>6193.5</v>
      </c>
      <c r="W20" s="135">
        <v>6135.6666666666461</v>
      </c>
      <c r="X20" s="135">
        <v>6185</v>
      </c>
      <c r="Y20" s="135">
        <v>5847.8333333333303</v>
      </c>
      <c r="Z20" s="135">
        <v>5481</v>
      </c>
      <c r="AA20" s="135">
        <v>5157.1666666666615</v>
      </c>
      <c r="AB20" s="135">
        <v>5043.0833642408252</v>
      </c>
      <c r="AC20" s="135">
        <v>4846.5833333333285</v>
      </c>
      <c r="AD20" s="135">
        <v>4845</v>
      </c>
      <c r="AE20" s="135">
        <v>4814.4166666666579</v>
      </c>
      <c r="AF20" s="135">
        <v>4588</v>
      </c>
      <c r="AG20" s="135">
        <v>4642</v>
      </c>
      <c r="AH20" s="135">
        <v>4712</v>
      </c>
      <c r="AI20" s="137">
        <f t="shared" si="0"/>
        <v>9.9665806506197381</v>
      </c>
      <c r="AJ20" s="135">
        <f t="shared" si="1"/>
        <v>70</v>
      </c>
      <c r="AK20" s="152">
        <f t="shared" si="2"/>
        <v>1.5079707022835009</v>
      </c>
    </row>
    <row r="21" spans="1:37" ht="12" customHeight="1">
      <c r="A21" s="129" t="s">
        <v>28</v>
      </c>
      <c r="B21" s="135">
        <v>1994.4166666666667</v>
      </c>
      <c r="C21" s="135">
        <v>2402.8333333333335</v>
      </c>
      <c r="D21" s="135">
        <v>2651.25</v>
      </c>
      <c r="E21" s="135">
        <v>2700.0833333333335</v>
      </c>
      <c r="F21" s="135">
        <v>2733.25</v>
      </c>
      <c r="G21" s="135">
        <v>2861.75</v>
      </c>
      <c r="H21" s="135">
        <v>2877.4166666666665</v>
      </c>
      <c r="I21" s="135">
        <v>2729.5</v>
      </c>
      <c r="J21" s="135">
        <v>2498.5833333333335</v>
      </c>
      <c r="K21" s="135">
        <v>2543.1666666666665</v>
      </c>
      <c r="L21" s="135">
        <v>2724.5</v>
      </c>
      <c r="M21" s="135">
        <v>2950</v>
      </c>
      <c r="N21" s="135">
        <v>3146.9166666666665</v>
      </c>
      <c r="O21" s="135">
        <v>3175</v>
      </c>
      <c r="P21" s="135">
        <v>3205</v>
      </c>
      <c r="Q21" s="135">
        <v>2973.0833333333335</v>
      </c>
      <c r="R21" s="135">
        <v>3004.5</v>
      </c>
      <c r="S21" s="135">
        <v>3197.3333333333335</v>
      </c>
      <c r="T21" s="135">
        <v>3397.0833333333335</v>
      </c>
      <c r="U21" s="135">
        <v>3454.9166666666665</v>
      </c>
      <c r="V21" s="135">
        <v>3505.6666666666665</v>
      </c>
      <c r="W21" s="135">
        <v>3534.2500000000086</v>
      </c>
      <c r="X21" s="135">
        <v>3505.5</v>
      </c>
      <c r="Y21" s="135">
        <v>3242.5</v>
      </c>
      <c r="Z21" s="135">
        <v>3054.0833333333335</v>
      </c>
      <c r="AA21" s="135">
        <v>2867.4166666666824</v>
      </c>
      <c r="AB21" s="135">
        <v>2726.8333504870534</v>
      </c>
      <c r="AC21" s="135">
        <v>2625.9166666666697</v>
      </c>
      <c r="AD21" s="135">
        <v>2672</v>
      </c>
      <c r="AE21" s="135">
        <v>2587.8333333333339</v>
      </c>
      <c r="AF21" s="135">
        <v>2520</v>
      </c>
      <c r="AG21" s="135">
        <v>2507</v>
      </c>
      <c r="AH21" s="135">
        <v>2559</v>
      </c>
      <c r="AI21" s="137">
        <f t="shared" si="0"/>
        <v>5.4126655103853807</v>
      </c>
      <c r="AJ21" s="135">
        <f t="shared" si="1"/>
        <v>52</v>
      </c>
      <c r="AK21" s="152">
        <f t="shared" si="2"/>
        <v>2.0741922616673403</v>
      </c>
    </row>
    <row r="22" spans="1:37" ht="12" customHeight="1">
      <c r="A22" s="129" t="s">
        <v>42</v>
      </c>
      <c r="B22" s="135">
        <v>1070.9166666666667</v>
      </c>
      <c r="C22" s="135">
        <v>1271.0833333333333</v>
      </c>
      <c r="D22" s="135">
        <v>1342.4166666666667</v>
      </c>
      <c r="E22" s="135">
        <v>1445.3333333333333</v>
      </c>
      <c r="F22" s="135">
        <v>1563.25</v>
      </c>
      <c r="G22" s="135">
        <v>1615.4166666666667</v>
      </c>
      <c r="H22" s="135">
        <v>1679.4166666666667</v>
      </c>
      <c r="I22" s="135">
        <v>1585.6666666666667</v>
      </c>
      <c r="J22" s="135">
        <v>1535.25</v>
      </c>
      <c r="K22" s="135">
        <v>1592.1666666666667</v>
      </c>
      <c r="L22" s="135">
        <v>1812.9166666666667</v>
      </c>
      <c r="M22" s="135">
        <v>1825.0833333333333</v>
      </c>
      <c r="N22" s="135">
        <v>2005.0833333333333</v>
      </c>
      <c r="O22" s="135">
        <v>2097.6666666666665</v>
      </c>
      <c r="P22" s="135">
        <v>2055.6666666666665</v>
      </c>
      <c r="Q22" s="135">
        <v>1934.0833333333333</v>
      </c>
      <c r="R22" s="135">
        <v>1874.3333333333333</v>
      </c>
      <c r="S22" s="135">
        <v>2058.5833333333335</v>
      </c>
      <c r="T22" s="135">
        <v>2282.25</v>
      </c>
      <c r="U22" s="135">
        <v>2284.9166666666665</v>
      </c>
      <c r="V22" s="135">
        <v>2244.8333333333335</v>
      </c>
      <c r="W22" s="135">
        <v>2223.8333333333276</v>
      </c>
      <c r="X22" s="135">
        <v>2193.4166666666665</v>
      </c>
      <c r="Y22" s="135">
        <v>2043.6666666666699</v>
      </c>
      <c r="Z22" s="135">
        <v>1889.9166666666667</v>
      </c>
      <c r="AA22" s="135">
        <v>1756.5833333333317</v>
      </c>
      <c r="AB22" s="135">
        <v>1694.2500102967024</v>
      </c>
      <c r="AC22" s="135">
        <v>1601.9166666666658</v>
      </c>
      <c r="AD22" s="135">
        <v>1585</v>
      </c>
      <c r="AE22" s="135">
        <v>1569.7500000000014</v>
      </c>
      <c r="AF22" s="135">
        <v>1485</v>
      </c>
      <c r="AG22" s="135">
        <v>1525</v>
      </c>
      <c r="AH22" s="135">
        <v>1572</v>
      </c>
      <c r="AI22" s="137">
        <f t="shared" si="0"/>
        <v>3.3250137484665174</v>
      </c>
      <c r="AJ22" s="135">
        <f t="shared" si="1"/>
        <v>47</v>
      </c>
      <c r="AK22" s="152">
        <f t="shared" si="2"/>
        <v>3.0819672131147557</v>
      </c>
    </row>
    <row r="23" spans="1:37" ht="12" customHeight="1">
      <c r="A23" s="129" t="s">
        <v>18</v>
      </c>
      <c r="B23" s="135">
        <v>3809.4166666666665</v>
      </c>
      <c r="C23" s="135">
        <v>4502.5</v>
      </c>
      <c r="D23" s="135">
        <v>5060.833333333333</v>
      </c>
      <c r="E23" s="135">
        <v>5444.416666666667</v>
      </c>
      <c r="F23" s="135">
        <v>5535</v>
      </c>
      <c r="G23" s="135">
        <v>5563.166666666667</v>
      </c>
      <c r="H23" s="135">
        <v>5563.083333333333</v>
      </c>
      <c r="I23" s="135">
        <v>5265.333333333333</v>
      </c>
      <c r="J23" s="135">
        <v>5063.833333333333</v>
      </c>
      <c r="K23" s="135">
        <v>5264</v>
      </c>
      <c r="L23" s="135">
        <v>5889.416666666667</v>
      </c>
      <c r="M23" s="135">
        <v>6368.25</v>
      </c>
      <c r="N23" s="135">
        <v>6699.333333333333</v>
      </c>
      <c r="O23" s="135">
        <v>6947.416666666667</v>
      </c>
      <c r="P23" s="135">
        <v>7017.25</v>
      </c>
      <c r="Q23" s="135">
        <v>6697.1666666666661</v>
      </c>
      <c r="R23" s="135">
        <v>6638.333333333333</v>
      </c>
      <c r="S23" s="135">
        <v>7230.5</v>
      </c>
      <c r="T23" s="135">
        <v>7703.666666666667</v>
      </c>
      <c r="U23" s="135">
        <v>7586.416666666667</v>
      </c>
      <c r="V23" s="135">
        <v>7732.083333333333</v>
      </c>
      <c r="W23" s="135">
        <v>7928.4166666665569</v>
      </c>
      <c r="X23" s="135">
        <v>7980.75</v>
      </c>
      <c r="Y23" s="135">
        <v>7381.1666666666697</v>
      </c>
      <c r="Z23" s="135">
        <v>6868.416666666667</v>
      </c>
      <c r="AA23" s="135">
        <v>6554.5833333333176</v>
      </c>
      <c r="AB23" s="135">
        <v>6096.9167034775019</v>
      </c>
      <c r="AC23" s="135">
        <v>5851.1666666666661</v>
      </c>
      <c r="AD23" s="135">
        <v>5865</v>
      </c>
      <c r="AE23" s="135">
        <v>5731.4166666666642</v>
      </c>
      <c r="AF23" s="135">
        <v>5458</v>
      </c>
      <c r="AG23" s="135">
        <v>5522</v>
      </c>
      <c r="AH23" s="135">
        <v>5633</v>
      </c>
      <c r="AI23" s="137">
        <f t="shared" si="0"/>
        <v>11.914632598671687</v>
      </c>
      <c r="AJ23" s="135">
        <f t="shared" si="1"/>
        <v>111</v>
      </c>
      <c r="AK23" s="152">
        <f t="shared" si="2"/>
        <v>2.0101412531691398</v>
      </c>
    </row>
    <row r="24" spans="1:37" ht="12" customHeight="1">
      <c r="A24" s="129" t="s">
        <v>19</v>
      </c>
      <c r="B24" s="135">
        <v>1123.5</v>
      </c>
      <c r="C24" s="135">
        <v>1321.5</v>
      </c>
      <c r="D24" s="135">
        <v>1491.5</v>
      </c>
      <c r="E24" s="135">
        <v>1540.75</v>
      </c>
      <c r="F24" s="135">
        <v>1489.6666666666667</v>
      </c>
      <c r="G24" s="135">
        <v>1516.3333333333333</v>
      </c>
      <c r="H24" s="135">
        <v>1467.3333333333333</v>
      </c>
      <c r="I24" s="135">
        <v>1377.6666666666667</v>
      </c>
      <c r="J24" s="135">
        <v>1224.5</v>
      </c>
      <c r="K24" s="135">
        <v>1285.75</v>
      </c>
      <c r="L24" s="135">
        <v>1445.75</v>
      </c>
      <c r="M24" s="135">
        <v>1625.6666666666667</v>
      </c>
      <c r="N24" s="135">
        <v>1725.25</v>
      </c>
      <c r="O24" s="135">
        <v>1766.5833333333333</v>
      </c>
      <c r="P24" s="135">
        <v>1895.3333333333333</v>
      </c>
      <c r="Q24" s="135">
        <v>1817.25</v>
      </c>
      <c r="R24" s="135">
        <v>1829</v>
      </c>
      <c r="S24" s="135">
        <v>1979.1666666666667</v>
      </c>
      <c r="T24" s="135">
        <v>2136.0833333333335</v>
      </c>
      <c r="U24" s="135">
        <v>2108.5833333333335</v>
      </c>
      <c r="V24" s="135">
        <v>2169.25</v>
      </c>
      <c r="W24" s="135">
        <v>2218.4166666666579</v>
      </c>
      <c r="X24" s="135">
        <v>2254</v>
      </c>
      <c r="Y24" s="135">
        <v>2108.0833333333298</v>
      </c>
      <c r="Z24" s="135">
        <v>2055.75</v>
      </c>
      <c r="AA24" s="135">
        <v>1998.2499999999989</v>
      </c>
      <c r="AB24" s="135">
        <v>1915.5000138357282</v>
      </c>
      <c r="AC24" s="135">
        <v>1931.3333333333335</v>
      </c>
      <c r="AD24" s="135">
        <v>2017</v>
      </c>
      <c r="AE24" s="135">
        <v>2080.9999999999977</v>
      </c>
      <c r="AF24" s="135">
        <v>1986</v>
      </c>
      <c r="AG24" s="135">
        <v>2044</v>
      </c>
      <c r="AH24" s="135">
        <v>2161</v>
      </c>
      <c r="AI24" s="137">
        <f t="shared" si="0"/>
        <v>4.5708363297939849</v>
      </c>
      <c r="AJ24" s="135">
        <f t="shared" si="1"/>
        <v>117</v>
      </c>
      <c r="AK24" s="152">
        <f t="shared" si="2"/>
        <v>5.7240704500978401</v>
      </c>
    </row>
    <row r="25" spans="1:37" ht="12" customHeight="1">
      <c r="A25" s="129" t="s">
        <v>20</v>
      </c>
      <c r="B25" s="135">
        <v>362.08333333333331</v>
      </c>
      <c r="C25" s="135">
        <v>420.08333333333331</v>
      </c>
      <c r="D25" s="135">
        <v>445</v>
      </c>
      <c r="E25" s="135">
        <v>461.83333333333337</v>
      </c>
      <c r="F25" s="135">
        <v>477.33333333333331</v>
      </c>
      <c r="G25" s="135">
        <v>464</v>
      </c>
      <c r="H25" s="135">
        <v>452.75</v>
      </c>
      <c r="I25" s="135">
        <v>399.5</v>
      </c>
      <c r="J25" s="135">
        <v>388</v>
      </c>
      <c r="K25" s="135">
        <v>413</v>
      </c>
      <c r="L25" s="135">
        <v>455.16666666666669</v>
      </c>
      <c r="M25" s="135">
        <v>515.33333333333337</v>
      </c>
      <c r="N25" s="135">
        <v>563</v>
      </c>
      <c r="O25" s="135">
        <v>580.83333333333337</v>
      </c>
      <c r="P25" s="135">
        <v>569.41666666666663</v>
      </c>
      <c r="Q25" s="135">
        <v>558.41666666666663</v>
      </c>
      <c r="R25" s="135">
        <v>538.91666666666663</v>
      </c>
      <c r="S25" s="135">
        <v>598.75</v>
      </c>
      <c r="T25" s="135">
        <v>626.41666666666663</v>
      </c>
      <c r="U25" s="135">
        <v>611.91666666666663</v>
      </c>
      <c r="V25" s="135">
        <v>632.25</v>
      </c>
      <c r="W25" s="135">
        <v>667.08333333333451</v>
      </c>
      <c r="X25" s="135">
        <v>684.25</v>
      </c>
      <c r="Y25" s="135">
        <v>646.08333333333303</v>
      </c>
      <c r="Z25" s="135">
        <v>626.75</v>
      </c>
      <c r="AA25" s="135">
        <v>601.1666666666664</v>
      </c>
      <c r="AB25" s="135">
        <v>587.41667062044144</v>
      </c>
      <c r="AC25" s="135">
        <v>590.24999999999989</v>
      </c>
      <c r="AD25" s="135">
        <v>607</v>
      </c>
      <c r="AE25" s="135">
        <v>622.24999999999966</v>
      </c>
      <c r="AF25" s="135">
        <v>610</v>
      </c>
      <c r="AG25" s="135">
        <v>647</v>
      </c>
      <c r="AH25" s="135">
        <v>650</v>
      </c>
      <c r="AI25" s="137">
        <f t="shared" si="0"/>
        <v>1.3748466517196158</v>
      </c>
      <c r="AJ25" s="135">
        <f t="shared" si="1"/>
        <v>3</v>
      </c>
      <c r="AK25" s="152">
        <f t="shared" si="2"/>
        <v>0.46367851622874934</v>
      </c>
    </row>
    <row r="26" spans="1:37" ht="12" customHeight="1">
      <c r="A26" s="129" t="s">
        <v>40</v>
      </c>
      <c r="B26" s="135">
        <v>623</v>
      </c>
      <c r="C26" s="135">
        <v>704.91666666666663</v>
      </c>
      <c r="D26" s="135">
        <v>838.91666666666663</v>
      </c>
      <c r="E26" s="135">
        <v>876.66666666666663</v>
      </c>
      <c r="F26" s="135">
        <v>870.16666666666663</v>
      </c>
      <c r="G26" s="135">
        <v>847.5</v>
      </c>
      <c r="H26" s="135">
        <v>799.41666666666663</v>
      </c>
      <c r="I26" s="135">
        <v>732.25</v>
      </c>
      <c r="J26" s="135">
        <v>678.66666666666663</v>
      </c>
      <c r="K26" s="135">
        <v>666.16666666666663</v>
      </c>
      <c r="L26" s="135">
        <v>764.08333333333337</v>
      </c>
      <c r="M26" s="135">
        <v>881.83333333333337</v>
      </c>
      <c r="N26" s="135">
        <v>1006.9166666666666</v>
      </c>
      <c r="O26" s="135">
        <v>1053.3333333333333</v>
      </c>
      <c r="P26" s="135">
        <v>1107</v>
      </c>
      <c r="Q26" s="135">
        <v>1037.5</v>
      </c>
      <c r="R26" s="135">
        <v>992.75</v>
      </c>
      <c r="S26" s="135">
        <v>1118.9166666666667</v>
      </c>
      <c r="T26" s="135">
        <v>1225.4166666666667</v>
      </c>
      <c r="U26" s="135">
        <v>1213.5</v>
      </c>
      <c r="V26" s="135">
        <v>1229</v>
      </c>
      <c r="W26" s="135">
        <v>1275.4166666666636</v>
      </c>
      <c r="X26" s="135">
        <v>1305.8333333333333</v>
      </c>
      <c r="Y26" s="135">
        <v>1244.0833333333301</v>
      </c>
      <c r="Z26" s="135">
        <v>1203.3333333333333</v>
      </c>
      <c r="AA26" s="135">
        <v>1155.9166666666649</v>
      </c>
      <c r="AB26" s="135">
        <v>1165.9166749343276</v>
      </c>
      <c r="AC26" s="135">
        <v>1162.4999999999995</v>
      </c>
      <c r="AD26" s="135">
        <v>1213</v>
      </c>
      <c r="AE26" s="135">
        <v>1216.3333333333319</v>
      </c>
      <c r="AF26" s="135">
        <v>1197</v>
      </c>
      <c r="AG26" s="135">
        <v>1285</v>
      </c>
      <c r="AH26" s="135">
        <v>1336</v>
      </c>
      <c r="AI26" s="137">
        <f t="shared" si="0"/>
        <v>2.8258386564575488</v>
      </c>
      <c r="AJ26" s="135">
        <f t="shared" si="1"/>
        <v>51</v>
      </c>
      <c r="AK26" s="152">
        <f t="shared" si="2"/>
        <v>3.9688715953307474</v>
      </c>
    </row>
    <row r="27" spans="1:37" ht="12" customHeight="1">
      <c r="A27" s="129" t="s">
        <v>41</v>
      </c>
      <c r="B27" s="135">
        <v>442.16666666666669</v>
      </c>
      <c r="C27" s="135">
        <v>519.25</v>
      </c>
      <c r="D27" s="135">
        <v>595.25</v>
      </c>
      <c r="E27" s="135">
        <v>602.25</v>
      </c>
      <c r="F27" s="135">
        <v>585.75</v>
      </c>
      <c r="G27" s="135">
        <v>553.33333333333337</v>
      </c>
      <c r="H27" s="135">
        <v>519.58333333333337</v>
      </c>
      <c r="I27" s="135">
        <v>473.75</v>
      </c>
      <c r="J27" s="135">
        <v>421</v>
      </c>
      <c r="K27" s="135">
        <v>415</v>
      </c>
      <c r="L27" s="135">
        <v>471.5</v>
      </c>
      <c r="M27" s="135">
        <v>575.91666666666663</v>
      </c>
      <c r="N27" s="135">
        <v>625.33333333333337</v>
      </c>
      <c r="O27" s="135">
        <v>641.25</v>
      </c>
      <c r="P27" s="135">
        <v>656.83333333333337</v>
      </c>
      <c r="Q27" s="135">
        <v>627.75</v>
      </c>
      <c r="R27" s="135">
        <v>581.41666666666663</v>
      </c>
      <c r="S27" s="135">
        <v>655.16666666666663</v>
      </c>
      <c r="T27" s="135">
        <v>715</v>
      </c>
      <c r="U27" s="135">
        <v>701.5</v>
      </c>
      <c r="V27" s="135">
        <v>689.66666666666663</v>
      </c>
      <c r="W27" s="135">
        <v>707.33333333333519</v>
      </c>
      <c r="X27" s="135">
        <v>754.66666666666663</v>
      </c>
      <c r="Y27" s="135">
        <v>708.16666666666697</v>
      </c>
      <c r="Z27" s="135">
        <v>669.41666666666663</v>
      </c>
      <c r="AA27" s="135">
        <v>669.75000000000114</v>
      </c>
      <c r="AB27" s="135">
        <v>641.25000409036875</v>
      </c>
      <c r="AC27" s="135">
        <v>655.50000000000011</v>
      </c>
      <c r="AD27" s="135">
        <v>719</v>
      </c>
      <c r="AE27" s="135">
        <v>696.58333333333439</v>
      </c>
      <c r="AF27" s="135">
        <v>644</v>
      </c>
      <c r="AG27" s="135">
        <v>701</v>
      </c>
      <c r="AH27" s="135">
        <v>707</v>
      </c>
      <c r="AI27" s="137">
        <f t="shared" si="0"/>
        <v>1.4954101273319513</v>
      </c>
      <c r="AJ27" s="135">
        <f t="shared" si="1"/>
        <v>6</v>
      </c>
      <c r="AK27" s="152">
        <f t="shared" si="2"/>
        <v>0.85592011412267688</v>
      </c>
    </row>
    <row r="28" spans="1:37" s="11" customFormat="1" ht="15" customHeight="1">
      <c r="A28" s="131" t="s">
        <v>21</v>
      </c>
      <c r="B28" s="136">
        <v>28081</v>
      </c>
      <c r="C28" s="136">
        <v>33242</v>
      </c>
      <c r="D28" s="136">
        <v>36660.550000000003</v>
      </c>
      <c r="E28" s="136">
        <v>38266</v>
      </c>
      <c r="F28" s="136">
        <v>38892.916666666664</v>
      </c>
      <c r="G28" s="136">
        <v>39488</v>
      </c>
      <c r="H28" s="136">
        <v>39166.333333333343</v>
      </c>
      <c r="I28" s="136">
        <v>39166.333333333343</v>
      </c>
      <c r="J28" s="136">
        <v>34682.916666666664</v>
      </c>
      <c r="K28" s="136">
        <v>35637.75</v>
      </c>
      <c r="L28" s="136">
        <v>39835.166666666672</v>
      </c>
      <c r="M28" s="136">
        <v>43209</v>
      </c>
      <c r="N28" s="136">
        <v>46277.166666666664</v>
      </c>
      <c r="O28" s="136">
        <v>48192.583333333336</v>
      </c>
      <c r="P28" s="136">
        <v>49363.583333333336</v>
      </c>
      <c r="Q28" s="136">
        <v>47795.666666666672</v>
      </c>
      <c r="R28" s="136">
        <v>47240.25</v>
      </c>
      <c r="S28" s="136">
        <v>51949.166666666664</v>
      </c>
      <c r="T28" s="136">
        <v>56317.333333333336</v>
      </c>
      <c r="U28" s="136">
        <v>56292.416666666664</v>
      </c>
      <c r="V28" s="136">
        <v>57037.583333333336</v>
      </c>
      <c r="W28" s="136">
        <v>57940.333333333125</v>
      </c>
      <c r="X28" s="136">
        <v>58351.083333333336</v>
      </c>
      <c r="Y28" s="136">
        <v>54595</v>
      </c>
      <c r="Z28" s="136">
        <v>51453.833333333336</v>
      </c>
      <c r="AA28" s="136">
        <v>49023.833333333299</v>
      </c>
      <c r="AB28" s="136">
        <v>47014.416967853904</v>
      </c>
      <c r="AC28" s="136">
        <v>45606.500000000007</v>
      </c>
      <c r="AD28" s="136">
        <v>46756</v>
      </c>
      <c r="AE28" s="136">
        <v>46446.749999999978</v>
      </c>
      <c r="AF28" s="136">
        <v>44576</v>
      </c>
      <c r="AG28" s="136">
        <v>45855</v>
      </c>
      <c r="AH28" s="136">
        <v>47278</v>
      </c>
      <c r="AI28" s="153">
        <f t="shared" si="0"/>
        <v>100</v>
      </c>
      <c r="AJ28" s="136">
        <f t="shared" si="1"/>
        <v>1423</v>
      </c>
      <c r="AK28" s="153">
        <f t="shared" si="2"/>
        <v>3.1032602769599738</v>
      </c>
    </row>
    <row r="29" spans="1:37" s="11" customFormat="1" ht="9" customHeight="1">
      <c r="A29" s="6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30"/>
      <c r="AJ29" s="40"/>
      <c r="AK29" s="30"/>
    </row>
    <row r="30" spans="1:37" s="56" customFormat="1" ht="9">
      <c r="A30" s="71" t="s">
        <v>156</v>
      </c>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row>
    <row r="31" spans="1:37" ht="4.5" customHeight="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41"/>
    </row>
    <row r="32" spans="1:37" ht="34.5" customHeight="1">
      <c r="A32" s="408" t="s">
        <v>7</v>
      </c>
      <c r="B32" s="406">
        <v>1992</v>
      </c>
      <c r="C32" s="406">
        <v>1993</v>
      </c>
      <c r="D32" s="406">
        <v>1994</v>
      </c>
      <c r="E32" s="406">
        <v>1995</v>
      </c>
      <c r="F32" s="406">
        <v>1996</v>
      </c>
      <c r="G32" s="406">
        <v>1997</v>
      </c>
      <c r="H32" s="406">
        <v>1998</v>
      </c>
      <c r="I32" s="406">
        <v>1999</v>
      </c>
      <c r="J32" s="406">
        <v>2000</v>
      </c>
      <c r="K32" s="406">
        <v>2001</v>
      </c>
      <c r="L32" s="406">
        <v>2002</v>
      </c>
      <c r="M32" s="406">
        <v>2003</v>
      </c>
      <c r="N32" s="406">
        <v>2004</v>
      </c>
      <c r="O32" s="406">
        <v>2005</v>
      </c>
      <c r="P32" s="406">
        <v>2006</v>
      </c>
      <c r="Q32" s="406">
        <v>2007</v>
      </c>
      <c r="R32" s="406">
        <v>2008</v>
      </c>
      <c r="S32" s="406">
        <v>2009</v>
      </c>
      <c r="T32" s="406">
        <v>2010</v>
      </c>
      <c r="U32" s="406">
        <v>2011</v>
      </c>
      <c r="V32" s="406">
        <v>2012</v>
      </c>
      <c r="W32" s="406">
        <v>2013</v>
      </c>
      <c r="X32" s="406">
        <v>2014</v>
      </c>
      <c r="Y32" s="406">
        <v>2015</v>
      </c>
      <c r="Z32" s="406">
        <v>2016</v>
      </c>
      <c r="AA32" s="406">
        <v>2017</v>
      </c>
      <c r="AB32" s="406">
        <v>2018</v>
      </c>
      <c r="AC32" s="406">
        <v>2019</v>
      </c>
      <c r="AD32" s="406">
        <v>2020</v>
      </c>
      <c r="AE32" s="406">
        <v>2021</v>
      </c>
      <c r="AF32" s="406">
        <v>2022</v>
      </c>
      <c r="AG32" s="406">
        <v>2023</v>
      </c>
      <c r="AH32" s="406">
        <v>2024</v>
      </c>
      <c r="AI32" s="410" t="s">
        <v>185</v>
      </c>
      <c r="AJ32" s="383" t="s">
        <v>186</v>
      </c>
      <c r="AK32" s="384"/>
    </row>
    <row r="33" spans="1:40" ht="34.5" customHeight="1">
      <c r="A33" s="409"/>
      <c r="B33" s="407"/>
      <c r="C33" s="407"/>
      <c r="D33" s="407"/>
      <c r="E33" s="407"/>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7"/>
      <c r="AF33" s="407"/>
      <c r="AG33" s="407"/>
      <c r="AH33" s="407"/>
      <c r="AI33" s="411"/>
      <c r="AJ33" s="154" t="s">
        <v>114</v>
      </c>
      <c r="AK33" s="269" t="s">
        <v>27</v>
      </c>
      <c r="AM33" s="155"/>
    </row>
    <row r="34" spans="1:40" ht="12" customHeight="1">
      <c r="A34" s="129" t="s">
        <v>9</v>
      </c>
      <c r="B34" s="135">
        <v>3219.5</v>
      </c>
      <c r="C34" s="135">
        <v>3472.1666666666665</v>
      </c>
      <c r="D34" s="135">
        <v>3662.8333333333335</v>
      </c>
      <c r="E34" s="135">
        <v>3727</v>
      </c>
      <c r="F34" s="135">
        <v>3767.8333333333335</v>
      </c>
      <c r="G34" s="135">
        <v>3893.4166666666665</v>
      </c>
      <c r="H34" s="135">
        <v>4059.6666666666665</v>
      </c>
      <c r="I34" s="135">
        <v>3885.3333333333335</v>
      </c>
      <c r="J34" s="135">
        <v>3824.6666666666665</v>
      </c>
      <c r="K34" s="135">
        <v>3798.75</v>
      </c>
      <c r="L34" s="135">
        <v>3981.5833333333335</v>
      </c>
      <c r="M34" s="135">
        <v>4403.083333333333</v>
      </c>
      <c r="N34" s="135">
        <v>4645.083333333333</v>
      </c>
      <c r="O34" s="135">
        <v>4854.583333333333</v>
      </c>
      <c r="P34" s="135">
        <v>5153.75</v>
      </c>
      <c r="Q34" s="135">
        <v>5019.083333333333</v>
      </c>
      <c r="R34" s="135">
        <v>4929</v>
      </c>
      <c r="S34" s="135">
        <v>5162.083333333333</v>
      </c>
      <c r="T34" s="135">
        <v>5499.666666666667</v>
      </c>
      <c r="U34" s="135">
        <v>5491.25</v>
      </c>
      <c r="V34" s="135">
        <v>5565.083333333333</v>
      </c>
      <c r="W34" s="135">
        <v>5638.916666666647</v>
      </c>
      <c r="X34" s="135">
        <v>5672.583333333333</v>
      </c>
      <c r="Y34" s="135">
        <v>5273.3333333333303</v>
      </c>
      <c r="Z34" s="135">
        <v>5115.5</v>
      </c>
      <c r="AA34" s="135">
        <v>4815.5833333333394</v>
      </c>
      <c r="AB34" s="135">
        <v>4615.5000257641077</v>
      </c>
      <c r="AC34" s="135">
        <v>4463.4166666666588</v>
      </c>
      <c r="AD34" s="135">
        <v>4322</v>
      </c>
      <c r="AE34" s="135">
        <v>4401.5833333333367</v>
      </c>
      <c r="AF34" s="135">
        <v>4493</v>
      </c>
      <c r="AG34" s="135">
        <v>4718</v>
      </c>
      <c r="AH34" s="135">
        <v>4902</v>
      </c>
      <c r="AI34" s="137">
        <f>AH34/AH$28*100</f>
        <v>10.368458902660857</v>
      </c>
      <c r="AJ34" s="135">
        <f>AH34-AG34</f>
        <v>184</v>
      </c>
      <c r="AK34" s="152">
        <f>((AH34/AG34)-1)*100</f>
        <v>3.8999576091564236</v>
      </c>
      <c r="AN34" s="155"/>
    </row>
    <row r="35" spans="1:40" ht="12" customHeight="1">
      <c r="A35" s="129" t="s">
        <v>10</v>
      </c>
      <c r="B35" s="135">
        <v>585.08333333333337</v>
      </c>
      <c r="C35" s="135">
        <v>658.66666666666663</v>
      </c>
      <c r="D35" s="135">
        <v>723.33333333333337</v>
      </c>
      <c r="E35" s="135">
        <v>736.58333333333337</v>
      </c>
      <c r="F35" s="135">
        <v>733.83333333333337</v>
      </c>
      <c r="G35" s="135">
        <v>727.91666666666663</v>
      </c>
      <c r="H35" s="135">
        <v>717.41666666666663</v>
      </c>
      <c r="I35" s="135">
        <v>620.58333333333337</v>
      </c>
      <c r="J35" s="135">
        <v>590.83333333333337</v>
      </c>
      <c r="K35" s="135">
        <v>555.25</v>
      </c>
      <c r="L35" s="135">
        <v>617.75</v>
      </c>
      <c r="M35" s="135">
        <v>675.58333333333337</v>
      </c>
      <c r="N35" s="135">
        <v>746.16666666666663</v>
      </c>
      <c r="O35" s="135">
        <v>751.83333333333337</v>
      </c>
      <c r="P35" s="135">
        <v>790.5</v>
      </c>
      <c r="Q35" s="135">
        <v>760.16666666666674</v>
      </c>
      <c r="R35" s="135">
        <v>767.16666666666663</v>
      </c>
      <c r="S35" s="135">
        <v>834.33333333333337</v>
      </c>
      <c r="T35" s="135">
        <v>891.5</v>
      </c>
      <c r="U35" s="135">
        <v>870.58333333333337</v>
      </c>
      <c r="V35" s="135">
        <v>880.91666666666663</v>
      </c>
      <c r="W35" s="135">
        <v>875.91666666666845</v>
      </c>
      <c r="X35" s="135">
        <v>902.58333333333337</v>
      </c>
      <c r="Y35" s="135">
        <v>877.5</v>
      </c>
      <c r="Z35" s="135">
        <v>847.25</v>
      </c>
      <c r="AA35" s="135">
        <v>845.83333333333348</v>
      </c>
      <c r="AB35" s="135">
        <v>806.83333891630173</v>
      </c>
      <c r="AC35" s="135">
        <v>763.25000000000114</v>
      </c>
      <c r="AD35" s="135">
        <v>777</v>
      </c>
      <c r="AE35" s="135">
        <v>804.24999999999909</v>
      </c>
      <c r="AF35" s="135">
        <v>818</v>
      </c>
      <c r="AG35" s="135">
        <v>834</v>
      </c>
      <c r="AH35" s="135">
        <v>888</v>
      </c>
      <c r="AI35" s="137">
        <f t="shared" ref="AI35:AI53" si="3">AH35/AH$28*100</f>
        <v>1.8782520411184906</v>
      </c>
      <c r="AJ35" s="135">
        <f t="shared" ref="AJ35:AJ53" si="4">AH35-AG35</f>
        <v>54</v>
      </c>
      <c r="AK35" s="152">
        <f t="shared" ref="AK35:AK53" si="5">((AH35/AG35)-1)*100</f>
        <v>6.4748201438848962</v>
      </c>
    </row>
    <row r="36" spans="1:40" ht="12" customHeight="1">
      <c r="A36" s="129" t="s">
        <v>23</v>
      </c>
      <c r="B36" s="135">
        <v>458.66666666666669</v>
      </c>
      <c r="C36" s="135">
        <v>501.25</v>
      </c>
      <c r="D36" s="135">
        <v>535.83333333333337</v>
      </c>
      <c r="E36" s="135">
        <v>597.33333333333337</v>
      </c>
      <c r="F36" s="135">
        <v>609.58333333333337</v>
      </c>
      <c r="G36" s="135">
        <v>614.91666666666663</v>
      </c>
      <c r="H36" s="135">
        <v>601.66666666666663</v>
      </c>
      <c r="I36" s="135">
        <v>569.08333333333337</v>
      </c>
      <c r="J36" s="135">
        <v>594.58333333333337</v>
      </c>
      <c r="K36" s="135">
        <v>556.83333333333337</v>
      </c>
      <c r="L36" s="135">
        <v>596.25</v>
      </c>
      <c r="M36" s="135">
        <v>682.25</v>
      </c>
      <c r="N36" s="135">
        <v>746.16666666666663</v>
      </c>
      <c r="O36" s="135">
        <v>798.5</v>
      </c>
      <c r="P36" s="135">
        <v>850.91666666666663</v>
      </c>
      <c r="Q36" s="135">
        <v>819.41666666666663</v>
      </c>
      <c r="R36" s="135">
        <v>818.41666666666663</v>
      </c>
      <c r="S36" s="135">
        <v>896.91666666666663</v>
      </c>
      <c r="T36" s="135">
        <v>989.66666666666663</v>
      </c>
      <c r="U36" s="135">
        <v>984.75</v>
      </c>
      <c r="V36" s="135">
        <v>1025.1666666666667</v>
      </c>
      <c r="W36" s="135">
        <v>1069.0833333333351</v>
      </c>
      <c r="X36" s="135">
        <v>1052.75</v>
      </c>
      <c r="Y36" s="135">
        <v>972.75</v>
      </c>
      <c r="Z36" s="135">
        <v>970.91666666666663</v>
      </c>
      <c r="AA36" s="135">
        <v>954.08333333333223</v>
      </c>
      <c r="AB36" s="135">
        <v>943.08333875983953</v>
      </c>
      <c r="AC36" s="135">
        <v>902.83333333333269</v>
      </c>
      <c r="AD36" s="135">
        <v>907</v>
      </c>
      <c r="AE36" s="135">
        <v>908.58333333333314</v>
      </c>
      <c r="AF36" s="135">
        <v>853</v>
      </c>
      <c r="AG36" s="135">
        <v>840</v>
      </c>
      <c r="AH36" s="135">
        <v>853</v>
      </c>
      <c r="AI36" s="137">
        <f t="shared" si="3"/>
        <v>1.8042218367951266</v>
      </c>
      <c r="AJ36" s="135">
        <f t="shared" si="4"/>
        <v>13</v>
      </c>
      <c r="AK36" s="152">
        <f t="shared" si="5"/>
        <v>1.5476190476190421</v>
      </c>
    </row>
    <row r="37" spans="1:40" ht="12" customHeight="1">
      <c r="A37" s="129" t="s">
        <v>11</v>
      </c>
      <c r="B37" s="135">
        <v>4519.333333333333</v>
      </c>
      <c r="C37" s="135">
        <v>4948.333333333333</v>
      </c>
      <c r="D37" s="135">
        <v>5164.4833333333299</v>
      </c>
      <c r="E37" s="135">
        <v>5515.416666666667</v>
      </c>
      <c r="F37" s="135">
        <v>5756.583333333333</v>
      </c>
      <c r="G37" s="135">
        <v>5802.333333333333</v>
      </c>
      <c r="H37" s="135">
        <v>5725.583333333333</v>
      </c>
      <c r="I37" s="135">
        <v>5547.333333333333</v>
      </c>
      <c r="J37" s="135">
        <v>5446.75</v>
      </c>
      <c r="K37" s="135">
        <v>5301.916666666667</v>
      </c>
      <c r="L37" s="135">
        <v>5865.583333333333</v>
      </c>
      <c r="M37" s="135">
        <v>6457.916666666667</v>
      </c>
      <c r="N37" s="135">
        <v>6682.416666666667</v>
      </c>
      <c r="O37" s="135">
        <v>6907.583333333333</v>
      </c>
      <c r="P37" s="135">
        <v>7120.25</v>
      </c>
      <c r="Q37" s="135">
        <v>6827.25</v>
      </c>
      <c r="R37" s="135">
        <v>6662</v>
      </c>
      <c r="S37" s="135">
        <v>7033.5</v>
      </c>
      <c r="T37" s="135">
        <v>7422.416666666667</v>
      </c>
      <c r="U37" s="135">
        <v>7430.75</v>
      </c>
      <c r="V37" s="135">
        <v>7651.5</v>
      </c>
      <c r="W37" s="135">
        <v>7735.4166666665651</v>
      </c>
      <c r="X37" s="135">
        <v>7826.833333333333</v>
      </c>
      <c r="Y37" s="135">
        <v>7333.4166666666697</v>
      </c>
      <c r="Z37" s="135">
        <v>7019.25</v>
      </c>
      <c r="AA37" s="135">
        <v>6730.2499999999964</v>
      </c>
      <c r="AB37" s="135">
        <v>6652.166704274714</v>
      </c>
      <c r="AC37" s="135">
        <v>6618.833333333333</v>
      </c>
      <c r="AD37" s="135">
        <v>6630</v>
      </c>
      <c r="AE37" s="135">
        <v>6731.0000000000055</v>
      </c>
      <c r="AF37" s="135">
        <v>6573</v>
      </c>
      <c r="AG37" s="135">
        <v>6874</v>
      </c>
      <c r="AH37" s="135">
        <v>7108</v>
      </c>
      <c r="AI37" s="137">
        <f t="shared" si="3"/>
        <v>15.034476923727738</v>
      </c>
      <c r="AJ37" s="135">
        <f t="shared" si="4"/>
        <v>234</v>
      </c>
      <c r="AK37" s="152">
        <f t="shared" si="5"/>
        <v>3.4041315100378222</v>
      </c>
      <c r="AM37" s="155"/>
    </row>
    <row r="38" spans="1:40" ht="12" customHeight="1">
      <c r="A38" s="129" t="s">
        <v>12</v>
      </c>
      <c r="B38" s="135">
        <v>1179.5</v>
      </c>
      <c r="C38" s="135">
        <v>1320.0833333333333</v>
      </c>
      <c r="D38" s="135">
        <v>1401.6666666666667</v>
      </c>
      <c r="E38" s="135">
        <v>1504.5833333333335</v>
      </c>
      <c r="F38" s="135">
        <v>1596.25</v>
      </c>
      <c r="G38" s="135">
        <v>1600.5833333333333</v>
      </c>
      <c r="H38" s="135">
        <v>1583.4166666666667</v>
      </c>
      <c r="I38" s="135">
        <v>1480.5833333333333</v>
      </c>
      <c r="J38" s="135">
        <v>1404.6666666666667</v>
      </c>
      <c r="K38" s="135">
        <v>1417.8333333333333</v>
      </c>
      <c r="L38" s="135">
        <v>1554.9166666666667</v>
      </c>
      <c r="M38" s="135">
        <v>1580.6666666666667</v>
      </c>
      <c r="N38" s="135">
        <v>1721.1666666666667</v>
      </c>
      <c r="O38" s="135">
        <v>1775.25</v>
      </c>
      <c r="P38" s="135">
        <v>1818.0833333333333</v>
      </c>
      <c r="Q38" s="135">
        <v>1691.25</v>
      </c>
      <c r="R38" s="135">
        <v>1662.25</v>
      </c>
      <c r="S38" s="135">
        <v>1736.75</v>
      </c>
      <c r="T38" s="135">
        <v>1864.75</v>
      </c>
      <c r="U38" s="135">
        <v>1891.0833333333333</v>
      </c>
      <c r="V38" s="135">
        <v>1889.0833333333333</v>
      </c>
      <c r="W38" s="135">
        <v>1914.9166666666542</v>
      </c>
      <c r="X38" s="135">
        <v>1934.0833333333333</v>
      </c>
      <c r="Y38" s="135">
        <v>1775.5</v>
      </c>
      <c r="Z38" s="135">
        <v>1646.25</v>
      </c>
      <c r="AA38" s="135">
        <v>1574.916666666664</v>
      </c>
      <c r="AB38" s="135">
        <v>1556.2500112503767</v>
      </c>
      <c r="AC38" s="135">
        <v>1522.5833333333319</v>
      </c>
      <c r="AD38" s="135">
        <v>1519</v>
      </c>
      <c r="AE38" s="135">
        <v>1500.1666666666665</v>
      </c>
      <c r="AF38" s="135">
        <v>1456</v>
      </c>
      <c r="AG38" s="135">
        <v>1591</v>
      </c>
      <c r="AH38" s="135">
        <v>1650</v>
      </c>
      <c r="AI38" s="137">
        <f t="shared" si="3"/>
        <v>3.4899953466728708</v>
      </c>
      <c r="AJ38" s="135">
        <f t="shared" si="4"/>
        <v>59</v>
      </c>
      <c r="AK38" s="152">
        <f t="shared" si="5"/>
        <v>3.7083595223130095</v>
      </c>
    </row>
    <row r="39" spans="1:40" ht="12" customHeight="1">
      <c r="A39" s="129" t="s">
        <v>13</v>
      </c>
      <c r="B39" s="135">
        <v>811.66666666666663</v>
      </c>
      <c r="C39" s="135">
        <v>921.33333333333337</v>
      </c>
      <c r="D39" s="135">
        <v>990.48333333333301</v>
      </c>
      <c r="E39" s="135">
        <v>1048.8333333333335</v>
      </c>
      <c r="F39" s="135">
        <v>1065.25</v>
      </c>
      <c r="G39" s="135">
        <v>1062.0833333333333</v>
      </c>
      <c r="H39" s="135">
        <v>1070.4166666666667</v>
      </c>
      <c r="I39" s="135">
        <v>1006.0833333333334</v>
      </c>
      <c r="J39" s="135">
        <v>1001.5</v>
      </c>
      <c r="K39" s="135">
        <v>1000.3333333333334</v>
      </c>
      <c r="L39" s="135">
        <v>1038.5</v>
      </c>
      <c r="M39" s="135">
        <v>1096.3333333333333</v>
      </c>
      <c r="N39" s="135">
        <v>1241.8333333333333</v>
      </c>
      <c r="O39" s="135">
        <v>1317.1666666666667</v>
      </c>
      <c r="P39" s="135">
        <v>1457.9166666666667</v>
      </c>
      <c r="Q39" s="135">
        <v>1419.9166666666667</v>
      </c>
      <c r="R39" s="135">
        <v>1404.6666666666667</v>
      </c>
      <c r="S39" s="135">
        <v>1570.3333333333333</v>
      </c>
      <c r="T39" s="135">
        <v>1630.0833333333333</v>
      </c>
      <c r="U39" s="135">
        <v>1616.9166666666667</v>
      </c>
      <c r="V39" s="135">
        <v>1654.6666666666667</v>
      </c>
      <c r="W39" s="135">
        <v>1688.8333333333283</v>
      </c>
      <c r="X39" s="135">
        <v>1714.8333333333333</v>
      </c>
      <c r="Y39" s="135">
        <v>1644.75</v>
      </c>
      <c r="Z39" s="135">
        <v>1544.5</v>
      </c>
      <c r="AA39" s="135">
        <v>1488.4166666666679</v>
      </c>
      <c r="AB39" s="135">
        <v>1530.9166765287519</v>
      </c>
      <c r="AC39" s="135">
        <v>1525.8333333333314</v>
      </c>
      <c r="AD39" s="135">
        <v>1481</v>
      </c>
      <c r="AE39" s="135">
        <v>1494.4166666666663</v>
      </c>
      <c r="AF39" s="135">
        <v>1457</v>
      </c>
      <c r="AG39" s="135">
        <v>1509</v>
      </c>
      <c r="AH39" s="135">
        <v>1575</v>
      </c>
      <c r="AI39" s="137">
        <f t="shared" si="3"/>
        <v>3.3313591945513767</v>
      </c>
      <c r="AJ39" s="135">
        <f t="shared" si="4"/>
        <v>66</v>
      </c>
      <c r="AK39" s="152">
        <f t="shared" si="5"/>
        <v>4.3737574552683789</v>
      </c>
    </row>
    <row r="40" spans="1:40" ht="12" customHeight="1">
      <c r="A40" s="129" t="s">
        <v>14</v>
      </c>
      <c r="B40" s="135">
        <v>1575.3333333333333</v>
      </c>
      <c r="C40" s="135">
        <v>1778.6666666666667</v>
      </c>
      <c r="D40" s="135">
        <v>1950.38333333333</v>
      </c>
      <c r="E40" s="135">
        <v>2024.8333333333333</v>
      </c>
      <c r="F40" s="135">
        <v>2125.1666666666665</v>
      </c>
      <c r="G40" s="135">
        <v>2115.3333333333335</v>
      </c>
      <c r="H40" s="135">
        <v>2092.5833333333335</v>
      </c>
      <c r="I40" s="135">
        <v>2051.4166666666665</v>
      </c>
      <c r="J40" s="135">
        <v>1885.8333333333333</v>
      </c>
      <c r="K40" s="135">
        <v>1835</v>
      </c>
      <c r="L40" s="135">
        <v>2014</v>
      </c>
      <c r="M40" s="135">
        <v>2173.4166666666665</v>
      </c>
      <c r="N40" s="135">
        <v>2284</v>
      </c>
      <c r="O40" s="135">
        <v>2424.6666666666665</v>
      </c>
      <c r="P40" s="135">
        <v>2423.25</v>
      </c>
      <c r="Q40" s="135">
        <v>2355</v>
      </c>
      <c r="R40" s="135">
        <v>2330.8333333333335</v>
      </c>
      <c r="S40" s="135">
        <v>2448.75</v>
      </c>
      <c r="T40" s="135">
        <v>2656.4166666666665</v>
      </c>
      <c r="U40" s="135">
        <v>2743.0833333333335</v>
      </c>
      <c r="V40" s="135">
        <v>2811.75</v>
      </c>
      <c r="W40" s="135">
        <v>2803.0000000000109</v>
      </c>
      <c r="X40" s="135">
        <v>2801.9166666666665</v>
      </c>
      <c r="Y40" s="135">
        <v>2589</v>
      </c>
      <c r="Z40" s="135">
        <v>2462.9166666666665</v>
      </c>
      <c r="AA40" s="135">
        <v>2382.5833333333321</v>
      </c>
      <c r="AB40" s="135">
        <v>2320.583348557353</v>
      </c>
      <c r="AC40" s="135">
        <v>2282.0000000000009</v>
      </c>
      <c r="AD40" s="135">
        <v>2281</v>
      </c>
      <c r="AE40" s="135">
        <v>2265.3333333333326</v>
      </c>
      <c r="AF40" s="135">
        <v>2337</v>
      </c>
      <c r="AG40" s="135">
        <v>2397</v>
      </c>
      <c r="AH40" s="135">
        <v>2487</v>
      </c>
      <c r="AI40" s="137">
        <f t="shared" si="3"/>
        <v>5.2603748043487455</v>
      </c>
      <c r="AJ40" s="135">
        <f t="shared" si="4"/>
        <v>90</v>
      </c>
      <c r="AK40" s="152">
        <f t="shared" si="5"/>
        <v>3.7546933667083948</v>
      </c>
    </row>
    <row r="41" spans="1:40" ht="12" customHeight="1">
      <c r="A41" s="129" t="s">
        <v>15</v>
      </c>
      <c r="B41" s="135">
        <v>539.08333333333337</v>
      </c>
      <c r="C41" s="135">
        <v>578.41666666666663</v>
      </c>
      <c r="D41" s="135">
        <v>643.5</v>
      </c>
      <c r="E41" s="135">
        <v>643.41666666666663</v>
      </c>
      <c r="F41" s="135">
        <v>667.16666666666663</v>
      </c>
      <c r="G41" s="135">
        <v>662.75</v>
      </c>
      <c r="H41" s="135">
        <v>662.5</v>
      </c>
      <c r="I41" s="135">
        <v>663.58333333333337</v>
      </c>
      <c r="J41" s="135">
        <v>635.66666666666663</v>
      </c>
      <c r="K41" s="135">
        <v>598.08333333333337</v>
      </c>
      <c r="L41" s="135">
        <v>619.83333333333337</v>
      </c>
      <c r="M41" s="135">
        <v>695.16666666666663</v>
      </c>
      <c r="N41" s="135">
        <v>797.33333333333337</v>
      </c>
      <c r="O41" s="135">
        <v>846.41666666666663</v>
      </c>
      <c r="P41" s="135">
        <v>921.58333333333337</v>
      </c>
      <c r="Q41" s="135">
        <v>891.83333333333337</v>
      </c>
      <c r="R41" s="135">
        <v>874</v>
      </c>
      <c r="S41" s="135">
        <v>943.91666666666663</v>
      </c>
      <c r="T41" s="135">
        <v>1038.5833333333333</v>
      </c>
      <c r="U41" s="135">
        <v>1060.25</v>
      </c>
      <c r="V41" s="135">
        <v>1064.9166666666667</v>
      </c>
      <c r="W41" s="135">
        <v>1084.0000000000016</v>
      </c>
      <c r="X41" s="135">
        <v>1089.9166666666667</v>
      </c>
      <c r="Y41" s="135">
        <v>1007.75</v>
      </c>
      <c r="Z41" s="135">
        <v>950</v>
      </c>
      <c r="AA41" s="135">
        <v>917.25000000000011</v>
      </c>
      <c r="AB41" s="135">
        <v>896.00000523775816</v>
      </c>
      <c r="AC41" s="135">
        <v>898.00000000000034</v>
      </c>
      <c r="AD41" s="135">
        <v>917</v>
      </c>
      <c r="AE41" s="135">
        <v>914.91666666666822</v>
      </c>
      <c r="AF41" s="135">
        <v>827</v>
      </c>
      <c r="AG41" s="135">
        <v>830</v>
      </c>
      <c r="AH41" s="135">
        <v>869</v>
      </c>
      <c r="AI41" s="137">
        <f t="shared" si="3"/>
        <v>1.8380642159143787</v>
      </c>
      <c r="AJ41" s="135">
        <f t="shared" si="4"/>
        <v>39</v>
      </c>
      <c r="AK41" s="152">
        <f t="shared" si="5"/>
        <v>4.6987951807228923</v>
      </c>
    </row>
    <row r="42" spans="1:40" ht="12" customHeight="1">
      <c r="A42" s="129" t="s">
        <v>5</v>
      </c>
      <c r="B42" s="135">
        <v>2111.6666666666665</v>
      </c>
      <c r="C42" s="135">
        <v>2465.6666666666665</v>
      </c>
      <c r="D42" s="135">
        <v>2603.5833333333335</v>
      </c>
      <c r="E42" s="135">
        <v>2583.833333333333</v>
      </c>
      <c r="F42" s="135">
        <v>2634.3333333333335</v>
      </c>
      <c r="G42" s="135">
        <v>2666.8333333333335</v>
      </c>
      <c r="H42" s="135">
        <v>2573.5833333333335</v>
      </c>
      <c r="I42" s="135">
        <v>2378.6666666666665</v>
      </c>
      <c r="J42" s="135">
        <v>2260.8333333333335</v>
      </c>
      <c r="K42" s="135">
        <v>2277.4166666666665</v>
      </c>
      <c r="L42" s="135">
        <v>2366.5833333333335</v>
      </c>
      <c r="M42" s="135">
        <v>2686.3333333333335</v>
      </c>
      <c r="N42" s="135">
        <v>2951.6666666666665</v>
      </c>
      <c r="O42" s="135">
        <v>3055.0833333333335</v>
      </c>
      <c r="P42" s="135">
        <v>3200.9166666666665</v>
      </c>
      <c r="Q42" s="135">
        <v>3034.666666666667</v>
      </c>
      <c r="R42" s="135">
        <v>2957.75</v>
      </c>
      <c r="S42" s="135">
        <v>3192.75</v>
      </c>
      <c r="T42" s="135">
        <v>3334.4166666666665</v>
      </c>
      <c r="U42" s="135">
        <v>3372.0833333333335</v>
      </c>
      <c r="V42" s="135">
        <v>3374.5</v>
      </c>
      <c r="W42" s="135">
        <v>3444.166666666692</v>
      </c>
      <c r="X42" s="135">
        <v>3419.75</v>
      </c>
      <c r="Y42" s="135">
        <v>3179.0833333333298</v>
      </c>
      <c r="Z42" s="135">
        <v>3047.25</v>
      </c>
      <c r="AA42" s="135">
        <v>2895.5833333333412</v>
      </c>
      <c r="AB42" s="135">
        <v>2810.8333532363176</v>
      </c>
      <c r="AC42" s="135">
        <v>2757.8333333333348</v>
      </c>
      <c r="AD42" s="135">
        <v>2839</v>
      </c>
      <c r="AE42" s="135">
        <v>2802.1666666666711</v>
      </c>
      <c r="AF42" s="135">
        <v>2738</v>
      </c>
      <c r="AG42" s="135">
        <v>2840</v>
      </c>
      <c r="AH42" s="135">
        <v>2907</v>
      </c>
      <c r="AI42" s="137">
        <f t="shared" si="3"/>
        <v>6.1487372562291132</v>
      </c>
      <c r="AJ42" s="135">
        <f t="shared" si="4"/>
        <v>67</v>
      </c>
      <c r="AK42" s="152">
        <f t="shared" si="5"/>
        <v>2.3591549295774561</v>
      </c>
    </row>
    <row r="43" spans="1:40" ht="12" customHeight="1">
      <c r="A43" s="129" t="s">
        <v>16</v>
      </c>
      <c r="B43" s="135">
        <v>1165.75</v>
      </c>
      <c r="C43" s="135">
        <v>1253.9166666666667</v>
      </c>
      <c r="D43" s="135">
        <v>1326.9166666666667</v>
      </c>
      <c r="E43" s="135">
        <v>1435.0833333333333</v>
      </c>
      <c r="F43" s="135">
        <v>1480.5</v>
      </c>
      <c r="G43" s="135">
        <v>1505.6666666666667</v>
      </c>
      <c r="H43" s="135">
        <v>1442.25</v>
      </c>
      <c r="I43" s="135">
        <v>1355</v>
      </c>
      <c r="J43" s="135">
        <v>1329.4166666666667</v>
      </c>
      <c r="K43" s="135">
        <v>1325.8333333333333</v>
      </c>
      <c r="L43" s="135">
        <v>1405.25</v>
      </c>
      <c r="M43" s="135">
        <v>1501.75</v>
      </c>
      <c r="N43" s="135">
        <v>1746.3333333333333</v>
      </c>
      <c r="O43" s="135">
        <v>1895.5</v>
      </c>
      <c r="P43" s="135">
        <v>2087.4166666666665</v>
      </c>
      <c r="Q43" s="135">
        <v>2004</v>
      </c>
      <c r="R43" s="135">
        <v>1961.75</v>
      </c>
      <c r="S43" s="135">
        <v>2085.0833333333335</v>
      </c>
      <c r="T43" s="135">
        <v>2233.75</v>
      </c>
      <c r="U43" s="135">
        <v>2264.8333333333335</v>
      </c>
      <c r="V43" s="135">
        <v>2260.6666666666665</v>
      </c>
      <c r="W43" s="135">
        <v>2325.1666666666683</v>
      </c>
      <c r="X43" s="135">
        <v>2309.25</v>
      </c>
      <c r="Y43" s="135">
        <v>2174.3333333333298</v>
      </c>
      <c r="Z43" s="135">
        <v>2143.4166666666665</v>
      </c>
      <c r="AA43" s="135">
        <v>2053.4999999999941</v>
      </c>
      <c r="AB43" s="135">
        <v>1980.2500118166208</v>
      </c>
      <c r="AC43" s="135">
        <v>1948.9999999999975</v>
      </c>
      <c r="AD43" s="135">
        <v>1917</v>
      </c>
      <c r="AE43" s="135">
        <v>1937.9166666666674</v>
      </c>
      <c r="AF43" s="135">
        <v>1864</v>
      </c>
      <c r="AG43" s="135">
        <v>1934</v>
      </c>
      <c r="AH43" s="135">
        <v>1936</v>
      </c>
      <c r="AI43" s="137">
        <f t="shared" si="3"/>
        <v>4.0949278734295023</v>
      </c>
      <c r="AJ43" s="135">
        <f t="shared" si="4"/>
        <v>2</v>
      </c>
      <c r="AK43" s="152">
        <f t="shared" si="5"/>
        <v>0.10341261633919352</v>
      </c>
    </row>
    <row r="44" spans="1:40" ht="12" customHeight="1">
      <c r="A44" s="129" t="s">
        <v>17</v>
      </c>
      <c r="B44" s="135">
        <v>548.33333333333337</v>
      </c>
      <c r="C44" s="135">
        <v>613.41666666666663</v>
      </c>
      <c r="D44" s="135">
        <v>661.58333333333337</v>
      </c>
      <c r="E44" s="135">
        <v>689.66666666666663</v>
      </c>
      <c r="F44" s="135">
        <v>704.66666666666663</v>
      </c>
      <c r="G44" s="135">
        <v>741.83333333333337</v>
      </c>
      <c r="H44" s="135">
        <v>710.75</v>
      </c>
      <c r="I44" s="135">
        <v>722.25</v>
      </c>
      <c r="J44" s="135">
        <v>729.66666666666663</v>
      </c>
      <c r="K44" s="135">
        <v>708.33333333333337</v>
      </c>
      <c r="L44" s="135">
        <v>805.75</v>
      </c>
      <c r="M44" s="135">
        <v>888.16666666666663</v>
      </c>
      <c r="N44" s="135">
        <v>954.08333333333337</v>
      </c>
      <c r="O44" s="135">
        <v>1030</v>
      </c>
      <c r="P44" s="135">
        <v>1078.75</v>
      </c>
      <c r="Q44" s="135">
        <v>1037.5833333333333</v>
      </c>
      <c r="R44" s="135">
        <v>1029.5833333333333</v>
      </c>
      <c r="S44" s="135">
        <v>1055.1666666666667</v>
      </c>
      <c r="T44" s="135">
        <v>1082.5833333333333</v>
      </c>
      <c r="U44" s="135">
        <v>1075.5</v>
      </c>
      <c r="V44" s="135">
        <v>1071.4166666666667</v>
      </c>
      <c r="W44" s="135">
        <v>1089.8333333333339</v>
      </c>
      <c r="X44" s="135">
        <v>1102.25</v>
      </c>
      <c r="Y44" s="135">
        <v>1009.25</v>
      </c>
      <c r="Z44" s="135">
        <v>941.41666666666663</v>
      </c>
      <c r="AA44" s="135">
        <v>893.75000000000023</v>
      </c>
      <c r="AB44" s="135">
        <v>827.33333870768547</v>
      </c>
      <c r="AC44" s="135">
        <v>788.50000000000011</v>
      </c>
      <c r="AD44" s="135">
        <v>767</v>
      </c>
      <c r="AE44" s="135">
        <v>754.33333333333314</v>
      </c>
      <c r="AF44" s="135">
        <v>786</v>
      </c>
      <c r="AG44" s="135">
        <v>830</v>
      </c>
      <c r="AH44" s="135">
        <v>864</v>
      </c>
      <c r="AI44" s="137">
        <f t="shared" si="3"/>
        <v>1.8274884724396125</v>
      </c>
      <c r="AJ44" s="135">
        <f t="shared" si="4"/>
        <v>34</v>
      </c>
      <c r="AK44" s="152">
        <f t="shared" si="5"/>
        <v>4.0963855421686679</v>
      </c>
    </row>
    <row r="45" spans="1:40" ht="12" customHeight="1">
      <c r="A45" s="129" t="s">
        <v>24</v>
      </c>
      <c r="B45" s="135">
        <v>2466.8333333333335</v>
      </c>
      <c r="C45" s="135">
        <v>2763.3333333333335</v>
      </c>
      <c r="D45" s="135">
        <v>3011.6666666666665</v>
      </c>
      <c r="E45" s="135">
        <v>3273.5833333333335</v>
      </c>
      <c r="F45" s="135">
        <v>3373.5</v>
      </c>
      <c r="G45" s="135">
        <v>3454.6666666666665</v>
      </c>
      <c r="H45" s="135">
        <v>3540.1666666666665</v>
      </c>
      <c r="I45" s="135">
        <v>3447</v>
      </c>
      <c r="J45" s="135">
        <v>3395.9166666666665</v>
      </c>
      <c r="K45" s="135">
        <v>3516.25</v>
      </c>
      <c r="L45" s="135">
        <v>3868</v>
      </c>
      <c r="M45" s="135">
        <v>4249.916666666667</v>
      </c>
      <c r="N45" s="135">
        <v>4516.916666666667</v>
      </c>
      <c r="O45" s="135">
        <v>4769.75</v>
      </c>
      <c r="P45" s="135">
        <v>4855.083333333333</v>
      </c>
      <c r="Q45" s="135">
        <v>4710</v>
      </c>
      <c r="R45" s="135">
        <v>4717.333333333333</v>
      </c>
      <c r="S45" s="135">
        <v>4959.75</v>
      </c>
      <c r="T45" s="135">
        <v>5132.666666666667</v>
      </c>
      <c r="U45" s="135">
        <v>5224.583333333333</v>
      </c>
      <c r="V45" s="135">
        <v>5209</v>
      </c>
      <c r="W45" s="135">
        <v>5185.5833333333212</v>
      </c>
      <c r="X45" s="135">
        <v>5239.333333333333</v>
      </c>
      <c r="Y45" s="135">
        <v>4818.5833333333303</v>
      </c>
      <c r="Z45" s="135">
        <v>4573.416666666667</v>
      </c>
      <c r="AA45" s="135">
        <v>4342.1666666666761</v>
      </c>
      <c r="AB45" s="135">
        <v>4180.5833584368229</v>
      </c>
      <c r="AC45" s="135">
        <v>4083.3333333333312</v>
      </c>
      <c r="AD45" s="135">
        <v>3955</v>
      </c>
      <c r="AE45" s="135">
        <v>4039.5833333333353</v>
      </c>
      <c r="AF45" s="135">
        <v>4000</v>
      </c>
      <c r="AG45" s="135">
        <v>4172</v>
      </c>
      <c r="AH45" s="135">
        <v>4186</v>
      </c>
      <c r="AI45" s="137">
        <f t="shared" si="3"/>
        <v>8.8540124370743261</v>
      </c>
      <c r="AJ45" s="135">
        <f t="shared" si="4"/>
        <v>14</v>
      </c>
      <c r="AK45" s="152">
        <f t="shared" si="5"/>
        <v>0.33557046979866278</v>
      </c>
    </row>
    <row r="46" spans="1:40" ht="12" customHeight="1">
      <c r="A46" s="129" t="s">
        <v>28</v>
      </c>
      <c r="B46" s="135">
        <v>1743.1666666666667</v>
      </c>
      <c r="C46" s="135">
        <v>1987.1666666666667</v>
      </c>
      <c r="D46" s="135">
        <v>2115.4166666666665</v>
      </c>
      <c r="E46" s="135">
        <v>2208.666666666667</v>
      </c>
      <c r="F46" s="135">
        <v>2211.6666666666665</v>
      </c>
      <c r="G46" s="135">
        <v>2267.25</v>
      </c>
      <c r="H46" s="135">
        <v>2309</v>
      </c>
      <c r="I46" s="135">
        <v>2188.9166666666665</v>
      </c>
      <c r="J46" s="135">
        <v>2098.3333333333335</v>
      </c>
      <c r="K46" s="135">
        <v>2048.75</v>
      </c>
      <c r="L46" s="135">
        <v>2178.3333333333335</v>
      </c>
      <c r="M46" s="135">
        <v>2382</v>
      </c>
      <c r="N46" s="135">
        <v>2450.1666666666665</v>
      </c>
      <c r="O46" s="135">
        <v>2567.5</v>
      </c>
      <c r="P46" s="135">
        <v>2641.4166666666665</v>
      </c>
      <c r="Q46" s="135">
        <v>2545.9166666666665</v>
      </c>
      <c r="R46" s="135">
        <v>2435.8333333333335</v>
      </c>
      <c r="S46" s="135">
        <v>2562.5833333333335</v>
      </c>
      <c r="T46" s="135">
        <v>2683.8333333333335</v>
      </c>
      <c r="U46" s="135">
        <v>2725.0833333333335</v>
      </c>
      <c r="V46" s="135">
        <v>2725.4166666666665</v>
      </c>
      <c r="W46" s="135">
        <v>2760.8333333333489</v>
      </c>
      <c r="X46" s="135">
        <v>2712.5</v>
      </c>
      <c r="Y46" s="135">
        <v>2545.6666666666702</v>
      </c>
      <c r="Z46" s="135">
        <v>2381.5833333333335</v>
      </c>
      <c r="AA46" s="135">
        <v>2264.3333333333335</v>
      </c>
      <c r="AB46" s="135">
        <v>2181.2500143572688</v>
      </c>
      <c r="AC46" s="135">
        <v>2146.4999999999991</v>
      </c>
      <c r="AD46" s="135">
        <v>2129</v>
      </c>
      <c r="AE46" s="135">
        <v>2124.6666666666674</v>
      </c>
      <c r="AF46" s="135">
        <v>2062</v>
      </c>
      <c r="AG46" s="135">
        <v>2075</v>
      </c>
      <c r="AH46" s="135">
        <v>2105</v>
      </c>
      <c r="AI46" s="137">
        <f t="shared" si="3"/>
        <v>4.4523880028766021</v>
      </c>
      <c r="AJ46" s="135">
        <f t="shared" si="4"/>
        <v>30</v>
      </c>
      <c r="AK46" s="152">
        <f t="shared" si="5"/>
        <v>1.4457831325301207</v>
      </c>
    </row>
    <row r="47" spans="1:40" ht="12" customHeight="1">
      <c r="A47" s="129" t="s">
        <v>42</v>
      </c>
      <c r="B47" s="135">
        <v>940.41666666666663</v>
      </c>
      <c r="C47" s="135">
        <v>1051.1666666666667</v>
      </c>
      <c r="D47" s="135">
        <v>1067.5</v>
      </c>
      <c r="E47" s="135">
        <v>1158.3333333333333</v>
      </c>
      <c r="F47" s="135">
        <v>1248.4166666666667</v>
      </c>
      <c r="G47" s="135">
        <v>1314.8333333333333</v>
      </c>
      <c r="H47" s="135">
        <v>1423.9166666666667</v>
      </c>
      <c r="I47" s="135">
        <v>1383.5</v>
      </c>
      <c r="J47" s="135">
        <v>1356.4166666666667</v>
      </c>
      <c r="K47" s="135">
        <v>1384.3333333333333</v>
      </c>
      <c r="L47" s="135">
        <v>1502.3333333333333</v>
      </c>
      <c r="M47" s="135">
        <v>1512.0833333333333</v>
      </c>
      <c r="N47" s="135">
        <v>1595.8333333333333</v>
      </c>
      <c r="O47" s="135">
        <v>1663.5833333333333</v>
      </c>
      <c r="P47" s="135">
        <v>1632.9166666666667</v>
      </c>
      <c r="Q47" s="135">
        <v>1529</v>
      </c>
      <c r="R47" s="135">
        <v>1479.1666666666667</v>
      </c>
      <c r="S47" s="135">
        <v>1579.75</v>
      </c>
      <c r="T47" s="135">
        <v>1660.3333333333333</v>
      </c>
      <c r="U47" s="135">
        <v>1673.4166666666667</v>
      </c>
      <c r="V47" s="135">
        <v>1695.0833333333333</v>
      </c>
      <c r="W47" s="135">
        <v>1662.4999999999936</v>
      </c>
      <c r="X47" s="135">
        <v>1699.25</v>
      </c>
      <c r="Y47" s="135">
        <v>1611.8333333333301</v>
      </c>
      <c r="Z47" s="135">
        <v>1464.0833333333333</v>
      </c>
      <c r="AA47" s="135">
        <v>1337.8333333333335</v>
      </c>
      <c r="AB47" s="135">
        <v>1288.3333413675427</v>
      </c>
      <c r="AC47" s="135">
        <v>1246.25</v>
      </c>
      <c r="AD47" s="135">
        <v>1166</v>
      </c>
      <c r="AE47" s="135">
        <v>1176.9166666666667</v>
      </c>
      <c r="AF47" s="135">
        <v>1155</v>
      </c>
      <c r="AG47" s="135">
        <v>1173</v>
      </c>
      <c r="AH47" s="135">
        <v>1204</v>
      </c>
      <c r="AI47" s="137">
        <f t="shared" si="3"/>
        <v>2.5466390287237193</v>
      </c>
      <c r="AJ47" s="135">
        <f t="shared" si="4"/>
        <v>31</v>
      </c>
      <c r="AK47" s="152">
        <f t="shared" si="5"/>
        <v>2.6427962489343537</v>
      </c>
    </row>
    <row r="48" spans="1:40" ht="12" customHeight="1">
      <c r="A48" s="129" t="s">
        <v>18</v>
      </c>
      <c r="B48" s="135">
        <v>3752.5</v>
      </c>
      <c r="C48" s="135">
        <v>4231.416666666667</v>
      </c>
      <c r="D48" s="135">
        <v>4585.083333333333</v>
      </c>
      <c r="E48" s="135">
        <v>4702.6666666666661</v>
      </c>
      <c r="F48" s="135">
        <v>4809.416666666667</v>
      </c>
      <c r="G48" s="135">
        <v>4990.416666666667</v>
      </c>
      <c r="H48" s="135">
        <v>5197.416666666667</v>
      </c>
      <c r="I48" s="135">
        <v>5036.5</v>
      </c>
      <c r="J48" s="135">
        <v>5012.166666666667</v>
      </c>
      <c r="K48" s="135">
        <v>4988.166666666667</v>
      </c>
      <c r="L48" s="135">
        <v>5261.916666666667</v>
      </c>
      <c r="M48" s="135">
        <v>5759.916666666667</v>
      </c>
      <c r="N48" s="135">
        <v>6266.75</v>
      </c>
      <c r="O48" s="135">
        <v>6347.083333333333</v>
      </c>
      <c r="P48" s="135">
        <v>6547.416666666667</v>
      </c>
      <c r="Q48" s="135">
        <v>6315.583333333333</v>
      </c>
      <c r="R48" s="135">
        <v>6112.25</v>
      </c>
      <c r="S48" s="135">
        <v>6330.083333333333</v>
      </c>
      <c r="T48" s="135">
        <v>6588.166666666667</v>
      </c>
      <c r="U48" s="135">
        <v>6517.666666666667</v>
      </c>
      <c r="V48" s="135">
        <v>6582.166666666667</v>
      </c>
      <c r="W48" s="135">
        <v>6744.3333333333094</v>
      </c>
      <c r="X48" s="135">
        <v>6864</v>
      </c>
      <c r="Y48" s="135">
        <v>6379</v>
      </c>
      <c r="Z48" s="135">
        <v>6066.75</v>
      </c>
      <c r="AA48" s="135">
        <v>5851.4999999999973</v>
      </c>
      <c r="AB48" s="135">
        <v>5528.9167001619935</v>
      </c>
      <c r="AC48" s="135">
        <v>5308.6666666666679</v>
      </c>
      <c r="AD48" s="135">
        <v>5054</v>
      </c>
      <c r="AE48" s="135">
        <v>5093.8333333333358</v>
      </c>
      <c r="AF48" s="135">
        <v>4972</v>
      </c>
      <c r="AG48" s="135">
        <v>5058</v>
      </c>
      <c r="AH48" s="135">
        <v>5142</v>
      </c>
      <c r="AI48" s="137">
        <f t="shared" si="3"/>
        <v>10.876094589449638</v>
      </c>
      <c r="AJ48" s="135">
        <f t="shared" si="4"/>
        <v>84</v>
      </c>
      <c r="AK48" s="152">
        <f t="shared" si="5"/>
        <v>1.6607354685646447</v>
      </c>
    </row>
    <row r="49" spans="1:37" ht="12" customHeight="1">
      <c r="A49" s="129" t="s">
        <v>19</v>
      </c>
      <c r="B49" s="135">
        <v>1532.5</v>
      </c>
      <c r="C49" s="135">
        <v>1730.1666666666667</v>
      </c>
      <c r="D49" s="135">
        <v>1902.3333333333333</v>
      </c>
      <c r="E49" s="135">
        <v>2024.75</v>
      </c>
      <c r="F49" s="135">
        <v>2033.25</v>
      </c>
      <c r="G49" s="135">
        <v>2029.25</v>
      </c>
      <c r="H49" s="135">
        <v>2030.1666666666667</v>
      </c>
      <c r="I49" s="135">
        <v>1890.8333333333333</v>
      </c>
      <c r="J49" s="135">
        <v>1773.5833333333333</v>
      </c>
      <c r="K49" s="135">
        <v>1762.25</v>
      </c>
      <c r="L49" s="135">
        <v>1902.4166666666667</v>
      </c>
      <c r="M49" s="135">
        <v>2006.6666666666667</v>
      </c>
      <c r="N49" s="135">
        <v>2132.1666666666665</v>
      </c>
      <c r="O49" s="135">
        <v>2184.25</v>
      </c>
      <c r="P49" s="135">
        <v>2363.1666666666665</v>
      </c>
      <c r="Q49" s="135">
        <v>2228.3333333333335</v>
      </c>
      <c r="R49" s="135">
        <v>2193.75</v>
      </c>
      <c r="S49" s="135">
        <v>2303.3333333333335</v>
      </c>
      <c r="T49" s="135">
        <v>2377.0833333333335</v>
      </c>
      <c r="U49" s="135">
        <v>2344.6666666666665</v>
      </c>
      <c r="V49" s="135">
        <v>2452.0833333333335</v>
      </c>
      <c r="W49" s="135">
        <v>2494.6666666666711</v>
      </c>
      <c r="X49" s="135">
        <v>2580.5833333333335</v>
      </c>
      <c r="Y49" s="135">
        <v>2482.6666666666702</v>
      </c>
      <c r="Z49" s="135">
        <v>2390.1666666666665</v>
      </c>
      <c r="AA49" s="135">
        <v>2296.166666666667</v>
      </c>
      <c r="AB49" s="135">
        <v>2287.0833467692137</v>
      </c>
      <c r="AC49" s="135">
        <v>2329.916666666667</v>
      </c>
      <c r="AD49" s="135">
        <v>2388</v>
      </c>
      <c r="AE49" s="135">
        <v>2385.833333333333</v>
      </c>
      <c r="AF49" s="135">
        <v>2343</v>
      </c>
      <c r="AG49" s="135">
        <v>2350</v>
      </c>
      <c r="AH49" s="135">
        <v>2481</v>
      </c>
      <c r="AI49" s="137">
        <f t="shared" si="3"/>
        <v>5.247683912179026</v>
      </c>
      <c r="AJ49" s="135">
        <f t="shared" si="4"/>
        <v>131</v>
      </c>
      <c r="AK49" s="152">
        <f t="shared" si="5"/>
        <v>5.5744680851063766</v>
      </c>
    </row>
    <row r="50" spans="1:37" ht="12" customHeight="1">
      <c r="A50" s="129" t="s">
        <v>20</v>
      </c>
      <c r="B50" s="135">
        <v>516.08333333333337</v>
      </c>
      <c r="C50" s="135">
        <v>565.33333333333337</v>
      </c>
      <c r="D50" s="135">
        <v>585.08333333333337</v>
      </c>
      <c r="E50" s="135">
        <v>621.16666666666663</v>
      </c>
      <c r="F50" s="135">
        <v>641.83333333333337</v>
      </c>
      <c r="G50" s="135">
        <v>621.41666666666663</v>
      </c>
      <c r="H50" s="135">
        <v>597.41666666666663</v>
      </c>
      <c r="I50" s="135">
        <v>598.08333333333337</v>
      </c>
      <c r="J50" s="135">
        <v>546.5</v>
      </c>
      <c r="K50" s="135">
        <v>519.58333333333337</v>
      </c>
      <c r="L50" s="135">
        <v>535</v>
      </c>
      <c r="M50" s="135">
        <v>601.25</v>
      </c>
      <c r="N50" s="135">
        <v>652.25</v>
      </c>
      <c r="O50" s="135">
        <v>658.75</v>
      </c>
      <c r="P50" s="135">
        <v>688.25</v>
      </c>
      <c r="Q50" s="135">
        <v>668.58333333333337</v>
      </c>
      <c r="R50" s="135">
        <v>623.33333333333337</v>
      </c>
      <c r="S50" s="135">
        <v>666</v>
      </c>
      <c r="T50" s="135">
        <v>722.58333333333337</v>
      </c>
      <c r="U50" s="135">
        <v>711.83333333333337</v>
      </c>
      <c r="V50" s="135">
        <v>711.33333333333337</v>
      </c>
      <c r="W50" s="135">
        <v>754.24999999999955</v>
      </c>
      <c r="X50" s="135">
        <v>789.41666666666663</v>
      </c>
      <c r="Y50" s="135">
        <v>752.08333333333303</v>
      </c>
      <c r="Z50" s="135">
        <v>706.41666666666663</v>
      </c>
      <c r="AA50" s="135">
        <v>667.91666666666742</v>
      </c>
      <c r="AB50" s="135">
        <v>652.08333735913038</v>
      </c>
      <c r="AC50" s="135">
        <v>678.24999999999977</v>
      </c>
      <c r="AD50" s="135">
        <v>696</v>
      </c>
      <c r="AE50" s="135">
        <v>687.66666666666742</v>
      </c>
      <c r="AF50" s="135">
        <v>687</v>
      </c>
      <c r="AG50" s="135">
        <v>716</v>
      </c>
      <c r="AH50" s="135">
        <v>722</v>
      </c>
      <c r="AI50" s="137">
        <f t="shared" si="3"/>
        <v>1.5271373577562501</v>
      </c>
      <c r="AJ50" s="135">
        <f t="shared" si="4"/>
        <v>6</v>
      </c>
      <c r="AK50" s="152">
        <f t="shared" si="5"/>
        <v>0.8379888268156499</v>
      </c>
    </row>
    <row r="51" spans="1:37" ht="12" customHeight="1">
      <c r="A51" s="129" t="s">
        <v>40</v>
      </c>
      <c r="B51" s="135">
        <v>900.25</v>
      </c>
      <c r="C51" s="135">
        <v>968.91666666666663</v>
      </c>
      <c r="D51" s="135">
        <v>1076.1666666666667</v>
      </c>
      <c r="E51" s="135">
        <v>1080.25</v>
      </c>
      <c r="F51" s="135">
        <v>1095.5</v>
      </c>
      <c r="G51" s="135">
        <v>1064.75</v>
      </c>
      <c r="H51" s="135">
        <v>1021</v>
      </c>
      <c r="I51" s="135">
        <v>976.08333333333337</v>
      </c>
      <c r="J51" s="135">
        <v>902.33333333333337</v>
      </c>
      <c r="K51" s="135">
        <v>919.83333333333337</v>
      </c>
      <c r="L51" s="135">
        <v>982.75</v>
      </c>
      <c r="M51" s="135">
        <v>1074.5</v>
      </c>
      <c r="N51" s="135">
        <v>1169.9166666666667</v>
      </c>
      <c r="O51" s="135">
        <v>1245.6666666666667</v>
      </c>
      <c r="P51" s="135">
        <v>1313.6666666666667</v>
      </c>
      <c r="Q51" s="135">
        <v>1264.3333333333333</v>
      </c>
      <c r="R51" s="135">
        <v>1194.25</v>
      </c>
      <c r="S51" s="135">
        <v>1290.6666666666667</v>
      </c>
      <c r="T51" s="135">
        <v>1405.6666666666667</v>
      </c>
      <c r="U51" s="135">
        <v>1355.9166666666667</v>
      </c>
      <c r="V51" s="135">
        <v>1339.25</v>
      </c>
      <c r="W51" s="135">
        <v>1376.2500000000002</v>
      </c>
      <c r="X51" s="135">
        <v>1425.8333333333333</v>
      </c>
      <c r="Y51" s="135">
        <v>1387.75</v>
      </c>
      <c r="Z51" s="135">
        <v>1323.8333333333333</v>
      </c>
      <c r="AA51" s="135">
        <v>1288.3333333333308</v>
      </c>
      <c r="AB51" s="135">
        <v>1374.5000089108944</v>
      </c>
      <c r="AC51" s="135">
        <v>1394.4166666666663</v>
      </c>
      <c r="AD51" s="135">
        <v>1487</v>
      </c>
      <c r="AE51" s="135">
        <v>1508.4166666666663</v>
      </c>
      <c r="AF51" s="135">
        <v>1441</v>
      </c>
      <c r="AG51" s="135">
        <v>1527</v>
      </c>
      <c r="AH51" s="135">
        <v>1616</v>
      </c>
      <c r="AI51" s="137">
        <f t="shared" si="3"/>
        <v>3.4180802910444603</v>
      </c>
      <c r="AJ51" s="135">
        <f t="shared" si="4"/>
        <v>89</v>
      </c>
      <c r="AK51" s="152">
        <f t="shared" si="5"/>
        <v>5.8284217419777296</v>
      </c>
    </row>
    <row r="52" spans="1:37" ht="12" customHeight="1">
      <c r="A52" s="129" t="s">
        <v>41</v>
      </c>
      <c r="B52" s="135">
        <v>553.08333333333337</v>
      </c>
      <c r="C52" s="135">
        <v>625.66666666666663</v>
      </c>
      <c r="D52" s="135">
        <v>707.75</v>
      </c>
      <c r="E52" s="135">
        <v>751.16666666666674</v>
      </c>
      <c r="F52" s="135">
        <v>750.41666666666663</v>
      </c>
      <c r="G52" s="135">
        <v>711.41666666666663</v>
      </c>
      <c r="H52" s="135">
        <v>654.66666666666663</v>
      </c>
      <c r="I52" s="135">
        <v>623.41666666666663</v>
      </c>
      <c r="J52" s="135">
        <v>567.08333333333337</v>
      </c>
      <c r="K52" s="135">
        <v>561.33333333333337</v>
      </c>
      <c r="L52" s="135">
        <v>593.91666666666663</v>
      </c>
      <c r="M52" s="135">
        <v>623.25</v>
      </c>
      <c r="N52" s="135">
        <v>744.16666666666663</v>
      </c>
      <c r="O52" s="135">
        <v>789.25</v>
      </c>
      <c r="P52" s="135">
        <v>790.41666666666663</v>
      </c>
      <c r="Q52" s="135">
        <v>753.75</v>
      </c>
      <c r="R52" s="135">
        <v>720.58333333333337</v>
      </c>
      <c r="S52" s="135">
        <v>775.66666666666663</v>
      </c>
      <c r="T52" s="135">
        <v>858.41666666666663</v>
      </c>
      <c r="U52" s="135">
        <v>859.08333333333337</v>
      </c>
      <c r="V52" s="135">
        <v>852.25</v>
      </c>
      <c r="W52" s="135">
        <v>841.08333333333576</v>
      </c>
      <c r="X52" s="135">
        <v>847.25</v>
      </c>
      <c r="Y52" s="135">
        <v>803.08333333333303</v>
      </c>
      <c r="Z52" s="135">
        <v>770.91666666666663</v>
      </c>
      <c r="AA52" s="135">
        <v>767.66666666666731</v>
      </c>
      <c r="AB52" s="135">
        <v>755.83333784341812</v>
      </c>
      <c r="AC52" s="135">
        <v>781.00000000000057</v>
      </c>
      <c r="AD52" s="135">
        <v>814</v>
      </c>
      <c r="AE52" s="135">
        <v>801.74999999999977</v>
      </c>
      <c r="AF52" s="135">
        <v>812</v>
      </c>
      <c r="AG52" s="135">
        <v>859</v>
      </c>
      <c r="AH52" s="135">
        <v>857</v>
      </c>
      <c r="AI52" s="137">
        <f t="shared" si="3"/>
        <v>1.8126824315749399</v>
      </c>
      <c r="AJ52" s="135">
        <f t="shared" si="4"/>
        <v>-2</v>
      </c>
      <c r="AK52" s="152">
        <f t="shared" si="5"/>
        <v>-0.23282887077997749</v>
      </c>
    </row>
    <row r="53" spans="1:37" s="11" customFormat="1" ht="15" customHeight="1">
      <c r="A53" s="131" t="s">
        <v>21</v>
      </c>
      <c r="B53" s="136">
        <v>29118.75</v>
      </c>
      <c r="C53" s="136">
        <v>32436</v>
      </c>
      <c r="D53" s="136">
        <v>34715.599999999999</v>
      </c>
      <c r="E53" s="136">
        <v>36328</v>
      </c>
      <c r="F53" s="136">
        <v>37305.166666666664</v>
      </c>
      <c r="G53" s="136">
        <v>37847.666666666664</v>
      </c>
      <c r="H53" s="136">
        <v>38013.583333333328</v>
      </c>
      <c r="I53" s="136">
        <v>36424.25</v>
      </c>
      <c r="J53" s="136">
        <v>35356.75</v>
      </c>
      <c r="K53" s="136">
        <v>35076.083333333336</v>
      </c>
      <c r="L53" s="136">
        <v>37690.666666666657</v>
      </c>
      <c r="M53" s="136">
        <v>41050.25</v>
      </c>
      <c r="N53" s="136">
        <v>44044.416666666664</v>
      </c>
      <c r="O53" s="136">
        <v>45882.416666666664</v>
      </c>
      <c r="P53" s="136">
        <v>47735.666666666664</v>
      </c>
      <c r="Q53" s="136">
        <v>45875.666666666672</v>
      </c>
      <c r="R53" s="136">
        <v>44873.916666666664</v>
      </c>
      <c r="S53" s="136">
        <v>47427.416666666664</v>
      </c>
      <c r="T53" s="136">
        <v>50072.583333333336</v>
      </c>
      <c r="U53" s="136">
        <v>50213.333333333336</v>
      </c>
      <c r="V53" s="136">
        <v>50816.25</v>
      </c>
      <c r="W53" s="136">
        <v>51488.749999999884</v>
      </c>
      <c r="X53" s="136">
        <v>51984.916666666664</v>
      </c>
      <c r="Y53" s="136">
        <v>48617.333333333299</v>
      </c>
      <c r="Z53" s="136">
        <v>46365.833333333336</v>
      </c>
      <c r="AA53" s="136">
        <v>44367.666666666664</v>
      </c>
      <c r="AB53" s="136">
        <v>43188.333598256111</v>
      </c>
      <c r="AC53" s="136">
        <v>42440.41666666665</v>
      </c>
      <c r="AD53" s="136">
        <v>42047</v>
      </c>
      <c r="AE53" s="136">
        <v>42333.33333333335</v>
      </c>
      <c r="AF53" s="136">
        <v>41674</v>
      </c>
      <c r="AG53" s="136">
        <v>43127</v>
      </c>
      <c r="AH53" s="136">
        <v>44350</v>
      </c>
      <c r="AI53" s="153">
        <f t="shared" si="3"/>
        <v>93.806844621176865</v>
      </c>
      <c r="AJ53" s="136">
        <f t="shared" si="4"/>
        <v>1223</v>
      </c>
      <c r="AK53" s="153">
        <f t="shared" si="5"/>
        <v>2.8358105131356171</v>
      </c>
    </row>
    <row r="54" spans="1:37" s="11" customFormat="1" ht="9" customHeight="1">
      <c r="A54" s="60"/>
      <c r="B54" s="40"/>
      <c r="C54" s="40"/>
      <c r="D54" s="40"/>
      <c r="E54" s="40"/>
      <c r="F54" s="40"/>
      <c r="G54" s="40"/>
      <c r="H54" s="40"/>
      <c r="I54" s="40"/>
      <c r="J54" s="40"/>
      <c r="K54" s="40"/>
      <c r="L54" s="40"/>
      <c r="M54" s="40"/>
      <c r="N54" s="40"/>
      <c r="O54" s="40"/>
      <c r="P54" s="40"/>
      <c r="Q54" s="40"/>
      <c r="R54" s="40"/>
      <c r="S54" s="40"/>
      <c r="T54" s="40"/>
      <c r="U54" s="45"/>
      <c r="V54" s="45"/>
      <c r="W54" s="45"/>
      <c r="X54" s="45"/>
      <c r="Y54" s="45"/>
      <c r="Z54" s="45"/>
      <c r="AA54" s="45"/>
      <c r="AB54" s="45"/>
      <c r="AC54" s="45"/>
      <c r="AD54" s="45"/>
      <c r="AE54" s="45"/>
      <c r="AF54" s="45"/>
      <c r="AG54" s="45"/>
      <c r="AH54" s="45"/>
      <c r="AI54" s="30"/>
      <c r="AJ54" s="40"/>
      <c r="AK54" s="30"/>
    </row>
    <row r="55" spans="1:37" s="56" customFormat="1" ht="9">
      <c r="A55" s="71" t="s">
        <v>156</v>
      </c>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row>
    <row r="56" spans="1:37" ht="4.5" customHeight="1"/>
    <row r="57" spans="1:37" ht="34.5" customHeight="1">
      <c r="A57" s="408" t="s">
        <v>8</v>
      </c>
      <c r="B57" s="406">
        <v>1992</v>
      </c>
      <c r="C57" s="406">
        <v>1993</v>
      </c>
      <c r="D57" s="406">
        <v>1994</v>
      </c>
      <c r="E57" s="406">
        <v>1995</v>
      </c>
      <c r="F57" s="406">
        <v>1996</v>
      </c>
      <c r="G57" s="406">
        <v>1997</v>
      </c>
      <c r="H57" s="406">
        <v>1998</v>
      </c>
      <c r="I57" s="406">
        <v>1999</v>
      </c>
      <c r="J57" s="406">
        <v>2000</v>
      </c>
      <c r="K57" s="406">
        <v>2001</v>
      </c>
      <c r="L57" s="406">
        <v>2002</v>
      </c>
      <c r="M57" s="406">
        <v>2003</v>
      </c>
      <c r="N57" s="406">
        <v>2004</v>
      </c>
      <c r="O57" s="406">
        <v>2005</v>
      </c>
      <c r="P57" s="406">
        <v>2006</v>
      </c>
      <c r="Q57" s="406">
        <v>2007</v>
      </c>
      <c r="R57" s="406">
        <v>2008</v>
      </c>
      <c r="S57" s="406">
        <v>2009</v>
      </c>
      <c r="T57" s="406">
        <v>2010</v>
      </c>
      <c r="U57" s="406">
        <v>2011</v>
      </c>
      <c r="V57" s="406">
        <v>2012</v>
      </c>
      <c r="W57" s="406">
        <v>2013</v>
      </c>
      <c r="X57" s="406">
        <v>2014</v>
      </c>
      <c r="Y57" s="406">
        <v>2015</v>
      </c>
      <c r="Z57" s="406">
        <v>2016</v>
      </c>
      <c r="AA57" s="406">
        <v>2017</v>
      </c>
      <c r="AB57" s="406">
        <v>2018</v>
      </c>
      <c r="AC57" s="406">
        <v>2019</v>
      </c>
      <c r="AD57" s="406">
        <v>2020</v>
      </c>
      <c r="AE57" s="406">
        <v>2021</v>
      </c>
      <c r="AF57" s="406">
        <v>2022</v>
      </c>
      <c r="AG57" s="406">
        <v>2023</v>
      </c>
      <c r="AH57" s="406">
        <v>2024</v>
      </c>
      <c r="AI57" s="410" t="s">
        <v>185</v>
      </c>
      <c r="AJ57" s="383" t="s">
        <v>186</v>
      </c>
      <c r="AK57" s="384"/>
    </row>
    <row r="58" spans="1:37" ht="34.5" customHeight="1">
      <c r="A58" s="409"/>
      <c r="B58" s="407"/>
      <c r="C58" s="407"/>
      <c r="D58" s="407"/>
      <c r="E58" s="407"/>
      <c r="F58" s="407"/>
      <c r="G58" s="407"/>
      <c r="H58" s="407"/>
      <c r="I58" s="407"/>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11"/>
      <c r="AJ58" s="154" t="s">
        <v>114</v>
      </c>
      <c r="AK58" s="269" t="s">
        <v>27</v>
      </c>
    </row>
    <row r="59" spans="1:37" ht="12" customHeight="1">
      <c r="A59" s="129" t="s">
        <v>9</v>
      </c>
      <c r="B59" s="135">
        <v>6008.5</v>
      </c>
      <c r="C59" s="135">
        <v>6745.833333333333</v>
      </c>
      <c r="D59" s="135">
        <v>7354.833333333333</v>
      </c>
      <c r="E59" s="135">
        <v>7542.5</v>
      </c>
      <c r="F59" s="135">
        <v>7584.916666666667</v>
      </c>
      <c r="G59" s="135">
        <v>7798.833333333333</v>
      </c>
      <c r="H59" s="135">
        <v>7959.666666666667</v>
      </c>
      <c r="I59" s="135">
        <v>7578.166666666667</v>
      </c>
      <c r="J59" s="135">
        <v>7331.083333333333</v>
      </c>
      <c r="K59" s="135">
        <v>7483.666666666667</v>
      </c>
      <c r="L59" s="135">
        <v>8041.0833333333303</v>
      </c>
      <c r="M59" s="135">
        <v>8890.3333333333339</v>
      </c>
      <c r="N59" s="135">
        <v>9406.8333333333339</v>
      </c>
      <c r="O59" s="135">
        <v>9907.3333333333321</v>
      </c>
      <c r="P59" s="135">
        <v>10407.083333333334</v>
      </c>
      <c r="Q59" s="135">
        <v>10261.583333333334</v>
      </c>
      <c r="R59" s="135">
        <v>10154.75</v>
      </c>
      <c r="S59" s="135">
        <v>10978</v>
      </c>
      <c r="T59" s="135">
        <v>11869.416666666668</v>
      </c>
      <c r="U59" s="135">
        <v>11863.166666666668</v>
      </c>
      <c r="V59" s="135">
        <v>12073.416666666666</v>
      </c>
      <c r="W59" s="135">
        <v>12253.999999999896</v>
      </c>
      <c r="X59" s="135">
        <v>12346.5</v>
      </c>
      <c r="Y59" s="135">
        <v>11449.666666666701</v>
      </c>
      <c r="Z59" s="135">
        <v>10986.083333333332</v>
      </c>
      <c r="AA59" s="135">
        <v>10364.499999999993</v>
      </c>
      <c r="AB59" s="135">
        <v>9823.8333932384849</v>
      </c>
      <c r="AC59" s="135">
        <v>9524.24999999998</v>
      </c>
      <c r="AD59" s="135">
        <v>9381</v>
      </c>
      <c r="AE59" s="135">
        <v>9469.5833333333358</v>
      </c>
      <c r="AF59" s="135">
        <v>9561</v>
      </c>
      <c r="AG59" s="135">
        <v>9975</v>
      </c>
      <c r="AH59" s="135">
        <v>10394</v>
      </c>
      <c r="AI59" s="137">
        <f>AH59/AH$28*100</f>
        <v>21.984855535344135</v>
      </c>
      <c r="AJ59" s="135">
        <f>AH59-AG59</f>
        <v>419</v>
      </c>
      <c r="AK59" s="152">
        <f>((AH59/AG59)-1)*100</f>
        <v>4.2005012531328267</v>
      </c>
    </row>
    <row r="60" spans="1:37" ht="12" customHeight="1">
      <c r="A60" s="129" t="s">
        <v>10</v>
      </c>
      <c r="B60" s="135">
        <v>1015.5833333333334</v>
      </c>
      <c r="C60" s="135">
        <v>1160.1666666666667</v>
      </c>
      <c r="D60" s="135">
        <v>1304.25</v>
      </c>
      <c r="E60" s="135">
        <v>1361.1666666666667</v>
      </c>
      <c r="F60" s="135">
        <v>1395</v>
      </c>
      <c r="G60" s="135">
        <v>1382.8333333333333</v>
      </c>
      <c r="H60" s="135">
        <v>1328.6666666666667</v>
      </c>
      <c r="I60" s="135">
        <v>1158.4166666666667</v>
      </c>
      <c r="J60" s="135">
        <v>1083.5833333333333</v>
      </c>
      <c r="K60" s="135">
        <v>1028.75</v>
      </c>
      <c r="L60" s="135">
        <v>1169</v>
      </c>
      <c r="M60" s="135">
        <v>1319.25</v>
      </c>
      <c r="N60" s="135">
        <v>1432.4166666666667</v>
      </c>
      <c r="O60" s="135">
        <v>1436.6666666666667</v>
      </c>
      <c r="P60" s="135">
        <v>1476.75</v>
      </c>
      <c r="Q60" s="135">
        <v>1418.75</v>
      </c>
      <c r="R60" s="135">
        <v>1462.5</v>
      </c>
      <c r="S60" s="135">
        <v>1618.9166666666667</v>
      </c>
      <c r="T60" s="135">
        <v>1722.1666666666665</v>
      </c>
      <c r="U60" s="135">
        <v>1682.1666666666667</v>
      </c>
      <c r="V60" s="135">
        <v>1705.6666666666667</v>
      </c>
      <c r="W60" s="135">
        <v>1726.8333333333385</v>
      </c>
      <c r="X60" s="135">
        <v>1763.5833333333333</v>
      </c>
      <c r="Y60" s="135">
        <v>1686.8333333333301</v>
      </c>
      <c r="Z60" s="135">
        <v>1618</v>
      </c>
      <c r="AA60" s="135">
        <v>1602.9166666666683</v>
      </c>
      <c r="AB60" s="135">
        <v>1516.8333446830511</v>
      </c>
      <c r="AC60" s="135">
        <v>1442.000000000003</v>
      </c>
      <c r="AD60" s="135">
        <v>1526</v>
      </c>
      <c r="AE60" s="135">
        <v>1536.2499999999991</v>
      </c>
      <c r="AF60" s="135">
        <v>1549</v>
      </c>
      <c r="AG60" s="135">
        <v>1591</v>
      </c>
      <c r="AH60" s="135">
        <v>1710</v>
      </c>
      <c r="AI60" s="137">
        <f t="shared" ref="AI60:AI78" si="6">AH60/AH$28*100</f>
        <v>3.6169042683700665</v>
      </c>
      <c r="AJ60" s="135">
        <f t="shared" ref="AJ60:AJ78" si="7">AH60-AG60</f>
        <v>119</v>
      </c>
      <c r="AK60" s="152">
        <f t="shared" ref="AK60:AK78" si="8">((AH60/AG60)-1)*100</f>
        <v>7.4795725958516579</v>
      </c>
    </row>
    <row r="61" spans="1:37" ht="12" customHeight="1">
      <c r="A61" s="129" t="s">
        <v>23</v>
      </c>
      <c r="B61" s="135">
        <v>826</v>
      </c>
      <c r="C61" s="135">
        <v>931.91666666666663</v>
      </c>
      <c r="D61" s="135">
        <v>1004.4166666666666</v>
      </c>
      <c r="E61" s="135">
        <v>1059.25</v>
      </c>
      <c r="F61" s="135">
        <v>1110.25</v>
      </c>
      <c r="G61" s="135">
        <v>1113</v>
      </c>
      <c r="H61" s="135">
        <v>1085.0833333333333</v>
      </c>
      <c r="I61" s="135">
        <v>1026.6666666666667</v>
      </c>
      <c r="J61" s="135">
        <v>1032.25</v>
      </c>
      <c r="K61" s="135">
        <v>998.58333333333337</v>
      </c>
      <c r="L61" s="135">
        <v>1089.6666666666667</v>
      </c>
      <c r="M61" s="135">
        <v>1242.8333333333333</v>
      </c>
      <c r="N61" s="135">
        <v>1392.6666666666667</v>
      </c>
      <c r="O61" s="135">
        <v>1497.5833333333335</v>
      </c>
      <c r="P61" s="135">
        <v>1547.6666666666667</v>
      </c>
      <c r="Q61" s="135">
        <v>1531.9166666666667</v>
      </c>
      <c r="R61" s="135">
        <v>1538.3333333333333</v>
      </c>
      <c r="S61" s="135">
        <v>1709.5</v>
      </c>
      <c r="T61" s="135">
        <v>1868.75</v>
      </c>
      <c r="U61" s="135">
        <v>1865.9166666666665</v>
      </c>
      <c r="V61" s="135">
        <v>1899.5833333333333</v>
      </c>
      <c r="W61" s="135">
        <v>1997.4166666666711</v>
      </c>
      <c r="X61" s="135">
        <v>1954</v>
      </c>
      <c r="Y61" s="135">
        <v>1851.6666666666699</v>
      </c>
      <c r="Z61" s="135">
        <v>1844.9166666666665</v>
      </c>
      <c r="AA61" s="135">
        <v>1784.083333333333</v>
      </c>
      <c r="AB61" s="135">
        <v>1745.9166776612401</v>
      </c>
      <c r="AC61" s="135">
        <v>1667.7499999999982</v>
      </c>
      <c r="AD61" s="135">
        <v>1710</v>
      </c>
      <c r="AE61" s="135">
        <v>1683.583333333333</v>
      </c>
      <c r="AF61" s="135">
        <v>1629</v>
      </c>
      <c r="AG61" s="135">
        <v>1632</v>
      </c>
      <c r="AH61" s="135">
        <v>1656</v>
      </c>
      <c r="AI61" s="137">
        <f t="shared" si="6"/>
        <v>3.5026862388425908</v>
      </c>
      <c r="AJ61" s="135">
        <f t="shared" si="7"/>
        <v>24</v>
      </c>
      <c r="AK61" s="152">
        <f t="shared" si="8"/>
        <v>1.4705882352941124</v>
      </c>
    </row>
    <row r="62" spans="1:37" ht="12" customHeight="1">
      <c r="A62" s="129" t="s">
        <v>11</v>
      </c>
      <c r="B62" s="135">
        <v>9730.5</v>
      </c>
      <c r="C62" s="135">
        <v>11143.5</v>
      </c>
      <c r="D62" s="135">
        <v>11663.5</v>
      </c>
      <c r="E62" s="135">
        <v>12356.583333333334</v>
      </c>
      <c r="F62" s="135">
        <v>12775.083333333334</v>
      </c>
      <c r="G62" s="135">
        <v>12964.916666666666</v>
      </c>
      <c r="H62" s="135">
        <v>12796.583333333334</v>
      </c>
      <c r="I62" s="135">
        <v>12196.75</v>
      </c>
      <c r="J62" s="135">
        <v>11643.833333333334</v>
      </c>
      <c r="K62" s="135">
        <v>11634.25</v>
      </c>
      <c r="L62" s="135">
        <v>12920.416666666666</v>
      </c>
      <c r="M62" s="135">
        <v>14064.75</v>
      </c>
      <c r="N62" s="135">
        <v>14674.166666666666</v>
      </c>
      <c r="O62" s="135">
        <v>15309.333333333332</v>
      </c>
      <c r="P62" s="135">
        <v>15643</v>
      </c>
      <c r="Q62" s="135">
        <v>15177</v>
      </c>
      <c r="R62" s="135">
        <v>14774.666666666668</v>
      </c>
      <c r="S62" s="135">
        <v>15769</v>
      </c>
      <c r="T62" s="135">
        <v>16947</v>
      </c>
      <c r="U62" s="135">
        <v>16941.666666666664</v>
      </c>
      <c r="V62" s="135">
        <v>17223.916666666668</v>
      </c>
      <c r="W62" s="135">
        <v>17459.499999999887</v>
      </c>
      <c r="X62" s="135">
        <v>17702.166666666668</v>
      </c>
      <c r="Y62" s="135">
        <v>16713</v>
      </c>
      <c r="Z62" s="135">
        <v>15922.916666666666</v>
      </c>
      <c r="AA62" s="135">
        <v>15179.500000000005</v>
      </c>
      <c r="AB62" s="135">
        <v>14848.333418749273</v>
      </c>
      <c r="AC62" s="135">
        <v>14647.500000000002</v>
      </c>
      <c r="AD62" s="135">
        <v>15035</v>
      </c>
      <c r="AE62" s="135">
        <v>14668.000000000005</v>
      </c>
      <c r="AF62" s="135">
        <v>14510</v>
      </c>
      <c r="AG62" s="135">
        <v>15039</v>
      </c>
      <c r="AH62" s="135">
        <v>15468</v>
      </c>
      <c r="AI62" s="137">
        <f t="shared" si="6"/>
        <v>32.717120013536949</v>
      </c>
      <c r="AJ62" s="135">
        <f t="shared" si="7"/>
        <v>429</v>
      </c>
      <c r="AK62" s="152">
        <f t="shared" si="8"/>
        <v>2.852583283463006</v>
      </c>
    </row>
    <row r="63" spans="1:37" ht="12" customHeight="1">
      <c r="A63" s="129" t="s">
        <v>12</v>
      </c>
      <c r="B63" s="135">
        <v>2357.1666666666665</v>
      </c>
      <c r="C63" s="135">
        <v>2651.8333333333335</v>
      </c>
      <c r="D63" s="135">
        <v>2897.8333333333335</v>
      </c>
      <c r="E63" s="135">
        <v>3063.333333333333</v>
      </c>
      <c r="F63" s="135">
        <v>3182.3333333333335</v>
      </c>
      <c r="G63" s="135">
        <v>3233.9166666666665</v>
      </c>
      <c r="H63" s="135">
        <v>3219.6666666666665</v>
      </c>
      <c r="I63" s="135">
        <v>2988.75</v>
      </c>
      <c r="J63" s="135">
        <v>2843.25</v>
      </c>
      <c r="K63" s="135">
        <v>2839.0833333333335</v>
      </c>
      <c r="L63" s="135">
        <v>3116.5833333333335</v>
      </c>
      <c r="M63" s="135">
        <v>3160</v>
      </c>
      <c r="N63" s="135">
        <v>3419.4166666666665</v>
      </c>
      <c r="O63" s="135">
        <v>3480.416666666667</v>
      </c>
      <c r="P63" s="135">
        <v>3570.1666666666665</v>
      </c>
      <c r="Q63" s="135">
        <v>3387.75</v>
      </c>
      <c r="R63" s="135">
        <v>3284</v>
      </c>
      <c r="S63" s="135">
        <v>3544.583333333333</v>
      </c>
      <c r="T63" s="135">
        <v>3864.166666666667</v>
      </c>
      <c r="U63" s="135">
        <v>3933.75</v>
      </c>
      <c r="V63" s="135">
        <v>3931.3333333333335</v>
      </c>
      <c r="W63" s="135">
        <v>3930.4166666666415</v>
      </c>
      <c r="X63" s="135">
        <v>3959.5</v>
      </c>
      <c r="Y63" s="135">
        <v>3643.8333333333298</v>
      </c>
      <c r="Z63" s="135">
        <v>3391.75</v>
      </c>
      <c r="AA63" s="135">
        <v>3246.25</v>
      </c>
      <c r="AB63" s="135">
        <v>3161.7500240579247</v>
      </c>
      <c r="AC63" s="135">
        <v>3032.1666666666592</v>
      </c>
      <c r="AD63" s="135">
        <v>3067</v>
      </c>
      <c r="AE63" s="135">
        <v>3026.1666666666665</v>
      </c>
      <c r="AF63" s="135">
        <v>2982</v>
      </c>
      <c r="AG63" s="135">
        <v>3201</v>
      </c>
      <c r="AH63" s="135">
        <v>3376</v>
      </c>
      <c r="AI63" s="137">
        <f t="shared" si="6"/>
        <v>7.1407419941621892</v>
      </c>
      <c r="AJ63" s="135">
        <f t="shared" si="7"/>
        <v>175</v>
      </c>
      <c r="AK63" s="152">
        <f t="shared" si="8"/>
        <v>5.4670415495157831</v>
      </c>
    </row>
    <row r="64" spans="1:37" ht="12" customHeight="1">
      <c r="A64" s="129" t="s">
        <v>13</v>
      </c>
      <c r="B64" s="135">
        <v>1349.3333333333333</v>
      </c>
      <c r="C64" s="135">
        <v>1579.6666666666667</v>
      </c>
      <c r="D64" s="135">
        <v>1720.25</v>
      </c>
      <c r="E64" s="135">
        <v>1779.9166666666667</v>
      </c>
      <c r="F64" s="135">
        <v>1809.75</v>
      </c>
      <c r="G64" s="135">
        <v>1808.3333333333333</v>
      </c>
      <c r="H64" s="135">
        <v>1788.3333333333333</v>
      </c>
      <c r="I64" s="135">
        <v>1703.25</v>
      </c>
      <c r="J64" s="135">
        <v>1642.4166666666667</v>
      </c>
      <c r="K64" s="135">
        <v>1652.4166666666667</v>
      </c>
      <c r="L64" s="135">
        <v>1844</v>
      </c>
      <c r="M64" s="135">
        <v>1967.25</v>
      </c>
      <c r="N64" s="135">
        <v>2239.5</v>
      </c>
      <c r="O64" s="135">
        <v>2358.8333333333335</v>
      </c>
      <c r="P64" s="135">
        <v>2549.5</v>
      </c>
      <c r="Q64" s="135">
        <v>2489</v>
      </c>
      <c r="R64" s="135">
        <v>2486.916666666667</v>
      </c>
      <c r="S64" s="135">
        <v>2890.333333333333</v>
      </c>
      <c r="T64" s="135">
        <v>3061</v>
      </c>
      <c r="U64" s="135">
        <v>3055.0833333333335</v>
      </c>
      <c r="V64" s="135">
        <v>3114.1666666666665</v>
      </c>
      <c r="W64" s="135">
        <v>3152.3333333333226</v>
      </c>
      <c r="X64" s="135">
        <v>3198.75</v>
      </c>
      <c r="Y64" s="135">
        <v>3058.4166666666702</v>
      </c>
      <c r="Z64" s="135">
        <v>2906.666666666667</v>
      </c>
      <c r="AA64" s="135">
        <v>2805.4166666666692</v>
      </c>
      <c r="AB64" s="135">
        <v>2822.9166852906346</v>
      </c>
      <c r="AC64" s="135">
        <v>2768.2499999999945</v>
      </c>
      <c r="AD64" s="135">
        <v>2751</v>
      </c>
      <c r="AE64" s="135">
        <v>2761.4166666666661</v>
      </c>
      <c r="AF64" s="135">
        <v>2724</v>
      </c>
      <c r="AG64" s="135">
        <v>2827</v>
      </c>
      <c r="AH64" s="135">
        <v>2922</v>
      </c>
      <c r="AI64" s="137">
        <f t="shared" si="6"/>
        <v>6.1804644866534115</v>
      </c>
      <c r="AJ64" s="135">
        <f t="shared" si="7"/>
        <v>95</v>
      </c>
      <c r="AK64" s="152">
        <f t="shared" si="8"/>
        <v>3.3604527767951975</v>
      </c>
    </row>
    <row r="65" spans="1:37" ht="12" customHeight="1">
      <c r="A65" s="129" t="s">
        <v>14</v>
      </c>
      <c r="B65" s="135">
        <v>2918.25</v>
      </c>
      <c r="C65" s="135">
        <v>3348.25</v>
      </c>
      <c r="D65" s="135">
        <v>3798.9166666666665</v>
      </c>
      <c r="E65" s="135">
        <v>3909.25</v>
      </c>
      <c r="F65" s="135">
        <v>4034.6666666666665</v>
      </c>
      <c r="G65" s="135">
        <v>4011.1666666666665</v>
      </c>
      <c r="H65" s="135">
        <v>3956.75</v>
      </c>
      <c r="I65" s="135">
        <v>3837.8333333333335</v>
      </c>
      <c r="J65" s="135">
        <v>3572.6666666666665</v>
      </c>
      <c r="K65" s="135">
        <v>3520.75</v>
      </c>
      <c r="L65" s="135">
        <v>3912.8333333333335</v>
      </c>
      <c r="M65" s="135">
        <v>4224.666666666667</v>
      </c>
      <c r="N65" s="135">
        <v>4413.833333333333</v>
      </c>
      <c r="O65" s="135">
        <v>4654.583333333333</v>
      </c>
      <c r="P65" s="135">
        <v>4714.083333333333</v>
      </c>
      <c r="Q65" s="135">
        <v>4612.583333333333</v>
      </c>
      <c r="R65" s="135">
        <v>4563.3333333333339</v>
      </c>
      <c r="S65" s="135">
        <v>4887.0833333333339</v>
      </c>
      <c r="T65" s="135">
        <v>5356.583333333333</v>
      </c>
      <c r="U65" s="135">
        <v>5495.25</v>
      </c>
      <c r="V65" s="135">
        <v>5714.083333333333</v>
      </c>
      <c r="W65" s="135">
        <v>5773.6666666666897</v>
      </c>
      <c r="X65" s="135">
        <v>5732</v>
      </c>
      <c r="Y65" s="135">
        <v>5302.25</v>
      </c>
      <c r="Z65" s="135">
        <v>4996.5</v>
      </c>
      <c r="AA65" s="135">
        <v>4842.0833333333494</v>
      </c>
      <c r="AB65" s="135">
        <v>4718.7500305846334</v>
      </c>
      <c r="AC65" s="135">
        <v>4621.5000000000082</v>
      </c>
      <c r="AD65" s="135">
        <v>4647</v>
      </c>
      <c r="AE65" s="135">
        <v>4543.3333333333321</v>
      </c>
      <c r="AF65" s="135">
        <v>4615</v>
      </c>
      <c r="AG65" s="135">
        <v>4864</v>
      </c>
      <c r="AH65" s="135">
        <v>5053</v>
      </c>
      <c r="AI65" s="137">
        <f t="shared" si="6"/>
        <v>10.687846355598799</v>
      </c>
      <c r="AJ65" s="135">
        <f t="shared" si="7"/>
        <v>189</v>
      </c>
      <c r="AK65" s="152">
        <f t="shared" si="8"/>
        <v>3.8856907894736947</v>
      </c>
    </row>
    <row r="66" spans="1:37" ht="12" customHeight="1">
      <c r="A66" s="129" t="s">
        <v>15</v>
      </c>
      <c r="B66" s="135">
        <v>900.33333333333337</v>
      </c>
      <c r="C66" s="135">
        <v>1028.5833333333333</v>
      </c>
      <c r="D66" s="135">
        <v>1169.6666666666667</v>
      </c>
      <c r="E66" s="135">
        <v>1146.25</v>
      </c>
      <c r="F66" s="135">
        <v>1145.5833333333333</v>
      </c>
      <c r="G66" s="135">
        <v>1151.25</v>
      </c>
      <c r="H66" s="135">
        <v>1150</v>
      </c>
      <c r="I66" s="135">
        <v>1125.3333333333333</v>
      </c>
      <c r="J66" s="135">
        <v>1111.6666666666667</v>
      </c>
      <c r="K66" s="135">
        <v>1066.4166666666667</v>
      </c>
      <c r="L66" s="135">
        <v>1110.8333333333333</v>
      </c>
      <c r="M66" s="135">
        <v>1233.5833333333333</v>
      </c>
      <c r="N66" s="135">
        <v>1443.4166666666667</v>
      </c>
      <c r="O66" s="135">
        <v>1534.0833333333333</v>
      </c>
      <c r="P66" s="135">
        <v>1638.8333333333333</v>
      </c>
      <c r="Q66" s="135">
        <v>1614.0833333333333</v>
      </c>
      <c r="R66" s="135">
        <v>1594.8333333333335</v>
      </c>
      <c r="S66" s="135">
        <v>1729.5</v>
      </c>
      <c r="T66" s="135">
        <v>1919.5833333333333</v>
      </c>
      <c r="U66" s="135">
        <v>1950.5</v>
      </c>
      <c r="V66" s="135">
        <v>1996.4166666666667</v>
      </c>
      <c r="W66" s="135">
        <v>2042.0833333333378</v>
      </c>
      <c r="X66" s="135">
        <v>2041.6666666666667</v>
      </c>
      <c r="Y66" s="135">
        <v>1865.3333333333301</v>
      </c>
      <c r="Z66" s="135">
        <v>1757.3333333333335</v>
      </c>
      <c r="AA66" s="135">
        <v>1730.6666666666661</v>
      </c>
      <c r="AB66" s="135">
        <v>1659.8333433568478</v>
      </c>
      <c r="AC66" s="135">
        <v>1643.2499999999984</v>
      </c>
      <c r="AD66" s="135">
        <v>1716</v>
      </c>
      <c r="AE66" s="135">
        <v>1654.9166666666683</v>
      </c>
      <c r="AF66" s="135">
        <v>1566</v>
      </c>
      <c r="AG66" s="135">
        <v>1573</v>
      </c>
      <c r="AH66" s="135">
        <v>1636</v>
      </c>
      <c r="AI66" s="137">
        <f t="shared" si="6"/>
        <v>3.4603832649435255</v>
      </c>
      <c r="AJ66" s="135">
        <f t="shared" si="7"/>
        <v>63</v>
      </c>
      <c r="AK66" s="152">
        <f t="shared" si="8"/>
        <v>4.0050858232676401</v>
      </c>
    </row>
    <row r="67" spans="1:37" ht="12" customHeight="1">
      <c r="A67" s="129" t="s">
        <v>5</v>
      </c>
      <c r="B67" s="135">
        <v>4429.166666666667</v>
      </c>
      <c r="C67" s="135">
        <v>5211.083333333333</v>
      </c>
      <c r="D67" s="135">
        <v>5562.5</v>
      </c>
      <c r="E67" s="135">
        <v>5568.4166666666661</v>
      </c>
      <c r="F67" s="135">
        <v>5630.583333333333</v>
      </c>
      <c r="G67" s="135">
        <v>5700.916666666667</v>
      </c>
      <c r="H67" s="135">
        <v>5625.25</v>
      </c>
      <c r="I67" s="135">
        <v>5087.75</v>
      </c>
      <c r="J67" s="135">
        <v>4749.583333333333</v>
      </c>
      <c r="K67" s="135">
        <v>4859.833333333333</v>
      </c>
      <c r="L67" s="135">
        <v>5235.5</v>
      </c>
      <c r="M67" s="135">
        <v>5764.25</v>
      </c>
      <c r="N67" s="135">
        <v>6421</v>
      </c>
      <c r="O67" s="135">
        <v>6623.8333333333339</v>
      </c>
      <c r="P67" s="135">
        <v>7045</v>
      </c>
      <c r="Q67" s="135">
        <v>6674.166666666667</v>
      </c>
      <c r="R67" s="135">
        <v>6523.6666666666661</v>
      </c>
      <c r="S67" s="135">
        <v>7140.5</v>
      </c>
      <c r="T67" s="135">
        <v>7593.25</v>
      </c>
      <c r="U67" s="135">
        <v>7649.1666666666661</v>
      </c>
      <c r="V67" s="135">
        <v>7738.75</v>
      </c>
      <c r="W67" s="135">
        <v>7896.9166666667224</v>
      </c>
      <c r="X67" s="135">
        <v>7909.25</v>
      </c>
      <c r="Y67" s="135">
        <v>7339.3333333333303</v>
      </c>
      <c r="Z67" s="135">
        <v>6857.8333333333339</v>
      </c>
      <c r="AA67" s="135">
        <v>6546.8333333333194</v>
      </c>
      <c r="AB67" s="135">
        <v>6310.2500429525971</v>
      </c>
      <c r="AC67" s="135">
        <v>6154.8333333333321</v>
      </c>
      <c r="AD67" s="135">
        <v>6358</v>
      </c>
      <c r="AE67" s="135">
        <v>6003.1666666666715</v>
      </c>
      <c r="AF67" s="135">
        <v>5939</v>
      </c>
      <c r="AG67" s="135">
        <v>6048</v>
      </c>
      <c r="AH67" s="135">
        <v>6198</v>
      </c>
      <c r="AI67" s="137">
        <f t="shared" si="6"/>
        <v>13.109691611320276</v>
      </c>
      <c r="AJ67" s="135">
        <f t="shared" si="7"/>
        <v>150</v>
      </c>
      <c r="AK67" s="152">
        <f t="shared" si="8"/>
        <v>2.4801587301587213</v>
      </c>
    </row>
    <row r="68" spans="1:37" ht="12" customHeight="1">
      <c r="A68" s="129" t="s">
        <v>16</v>
      </c>
      <c r="B68" s="135">
        <v>2098.5833333333335</v>
      </c>
      <c r="C68" s="135">
        <v>2339</v>
      </c>
      <c r="D68" s="135">
        <v>2549.25</v>
      </c>
      <c r="E68" s="135">
        <v>2673.583333333333</v>
      </c>
      <c r="F68" s="135">
        <v>2697.8333333333335</v>
      </c>
      <c r="G68" s="135">
        <v>2751.5</v>
      </c>
      <c r="H68" s="135">
        <v>2616.1666666666665</v>
      </c>
      <c r="I68" s="135">
        <v>2423.3333333333335</v>
      </c>
      <c r="J68" s="135">
        <v>2363.6666666666665</v>
      </c>
      <c r="K68" s="135">
        <v>2384.5833333333335</v>
      </c>
      <c r="L68" s="135">
        <v>2656.6666666666665</v>
      </c>
      <c r="M68" s="135">
        <v>2870.0833333333335</v>
      </c>
      <c r="N68" s="135">
        <v>3316.8333333333335</v>
      </c>
      <c r="O68" s="135">
        <v>3541.666666666667</v>
      </c>
      <c r="P68" s="135">
        <v>3759.6666666666665</v>
      </c>
      <c r="Q68" s="135">
        <v>3636.0833333333335</v>
      </c>
      <c r="R68" s="135">
        <v>3604.25</v>
      </c>
      <c r="S68" s="135">
        <v>3965.25</v>
      </c>
      <c r="T68" s="135">
        <v>4269.916666666667</v>
      </c>
      <c r="U68" s="135">
        <v>4307.8333333333339</v>
      </c>
      <c r="V68" s="135">
        <v>4291.166666666667</v>
      </c>
      <c r="W68" s="135">
        <v>4430.4166666666606</v>
      </c>
      <c r="X68" s="135">
        <v>4439</v>
      </c>
      <c r="Y68" s="135">
        <v>4191.5833333333303</v>
      </c>
      <c r="Z68" s="135">
        <v>4022.75</v>
      </c>
      <c r="AA68" s="135">
        <v>3867.2500000000036</v>
      </c>
      <c r="AB68" s="135">
        <v>3733.083356641233</v>
      </c>
      <c r="AC68" s="135">
        <v>3649.3333333333348</v>
      </c>
      <c r="AD68" s="135">
        <v>3717</v>
      </c>
      <c r="AE68" s="135">
        <v>3645.9166666666674</v>
      </c>
      <c r="AF68" s="135">
        <v>3572</v>
      </c>
      <c r="AG68" s="135">
        <v>3709</v>
      </c>
      <c r="AH68" s="135">
        <v>3789</v>
      </c>
      <c r="AI68" s="137">
        <f t="shared" si="6"/>
        <v>8.0142984051778843</v>
      </c>
      <c r="AJ68" s="135">
        <f t="shared" si="7"/>
        <v>80</v>
      </c>
      <c r="AK68" s="152">
        <f t="shared" si="8"/>
        <v>2.156915610676724</v>
      </c>
    </row>
    <row r="69" spans="1:37" ht="12" customHeight="1">
      <c r="A69" s="129" t="s">
        <v>17</v>
      </c>
      <c r="B69" s="135">
        <v>1024</v>
      </c>
      <c r="C69" s="135">
        <v>1217.9166666666667</v>
      </c>
      <c r="D69" s="135">
        <v>1324.0833333333333</v>
      </c>
      <c r="E69" s="135">
        <v>1467.25</v>
      </c>
      <c r="F69" s="135">
        <v>1498.5</v>
      </c>
      <c r="G69" s="135">
        <v>1517.5</v>
      </c>
      <c r="H69" s="135">
        <v>1465.9166666666667</v>
      </c>
      <c r="I69" s="135">
        <v>1446.6666666666667</v>
      </c>
      <c r="J69" s="135">
        <v>1411.5833333333333</v>
      </c>
      <c r="K69" s="135">
        <v>1410.1666666666667</v>
      </c>
      <c r="L69" s="135">
        <v>1616.4166666666667</v>
      </c>
      <c r="M69" s="135">
        <v>1787.75</v>
      </c>
      <c r="N69" s="135">
        <v>1933.6666666666667</v>
      </c>
      <c r="O69" s="135">
        <v>2080.083333333333</v>
      </c>
      <c r="P69" s="135">
        <v>2143.0833333333335</v>
      </c>
      <c r="Q69" s="135">
        <v>2055.4166666666665</v>
      </c>
      <c r="R69" s="135">
        <v>2026.9166666666665</v>
      </c>
      <c r="S69" s="135">
        <v>2142.25</v>
      </c>
      <c r="T69" s="135">
        <v>2242.75</v>
      </c>
      <c r="U69" s="135">
        <v>2196</v>
      </c>
      <c r="V69" s="135">
        <v>2202.5</v>
      </c>
      <c r="W69" s="135">
        <v>2255.5833333333358</v>
      </c>
      <c r="X69" s="135">
        <v>2268</v>
      </c>
      <c r="Y69" s="135">
        <v>2108.1666666666702</v>
      </c>
      <c r="Z69" s="135">
        <v>1989.0833333333335</v>
      </c>
      <c r="AA69" s="135">
        <v>1845.250000000002</v>
      </c>
      <c r="AB69" s="135">
        <v>1741.5000117048621</v>
      </c>
      <c r="AC69" s="135">
        <v>1662.5833333333305</v>
      </c>
      <c r="AD69" s="135">
        <v>1683</v>
      </c>
      <c r="AE69" s="135">
        <v>1610.333333333333</v>
      </c>
      <c r="AF69" s="135">
        <v>1642</v>
      </c>
      <c r="AG69" s="135">
        <v>1719</v>
      </c>
      <c r="AH69" s="135">
        <v>1784</v>
      </c>
      <c r="AI69" s="137">
        <f t="shared" si="6"/>
        <v>3.773425271796607</v>
      </c>
      <c r="AJ69" s="135">
        <f t="shared" si="7"/>
        <v>65</v>
      </c>
      <c r="AK69" s="152">
        <f t="shared" si="8"/>
        <v>3.7812681791739466</v>
      </c>
    </row>
    <row r="70" spans="1:37" ht="12" customHeight="1">
      <c r="A70" s="129" t="s">
        <v>24</v>
      </c>
      <c r="B70" s="135">
        <v>5177.666666666667</v>
      </c>
      <c r="C70" s="135">
        <v>6016.583333333333</v>
      </c>
      <c r="D70" s="135">
        <v>6560.25</v>
      </c>
      <c r="E70" s="135">
        <v>7047.333333333333</v>
      </c>
      <c r="F70" s="135">
        <v>7288.666666666667</v>
      </c>
      <c r="G70" s="135">
        <v>7480.666666666667</v>
      </c>
      <c r="H70" s="135">
        <v>7595.25</v>
      </c>
      <c r="I70" s="135">
        <v>7265.833333333333</v>
      </c>
      <c r="J70" s="135">
        <v>7187.833333333333</v>
      </c>
      <c r="K70" s="135">
        <v>7471.833333333333</v>
      </c>
      <c r="L70" s="135">
        <v>8292.8333333333339</v>
      </c>
      <c r="M70" s="135">
        <v>9032.75</v>
      </c>
      <c r="N70" s="135">
        <v>9444.75</v>
      </c>
      <c r="O70" s="135">
        <v>9932.4166666666679</v>
      </c>
      <c r="P70" s="135">
        <v>10120.666666666666</v>
      </c>
      <c r="Q70" s="135">
        <v>9862.25</v>
      </c>
      <c r="R70" s="135">
        <v>9881.5833333333321</v>
      </c>
      <c r="S70" s="135">
        <v>10655.166666666668</v>
      </c>
      <c r="T70" s="135">
        <v>11293.333333333334</v>
      </c>
      <c r="U70" s="135">
        <v>11415.833333333332</v>
      </c>
      <c r="V70" s="135">
        <v>11402.5</v>
      </c>
      <c r="W70" s="135">
        <v>11321.249999999967</v>
      </c>
      <c r="X70" s="135">
        <v>11424.333333333334</v>
      </c>
      <c r="Y70" s="135">
        <v>10666.416666666701</v>
      </c>
      <c r="Z70" s="135">
        <v>10054.416666666668</v>
      </c>
      <c r="AA70" s="135">
        <v>9499.3333333333467</v>
      </c>
      <c r="AB70" s="135">
        <v>9223.6667226776481</v>
      </c>
      <c r="AC70" s="135">
        <v>8929.9166666666606</v>
      </c>
      <c r="AD70" s="135">
        <v>8800</v>
      </c>
      <c r="AE70" s="135">
        <v>8627.5833333333358</v>
      </c>
      <c r="AF70" s="135">
        <v>8588</v>
      </c>
      <c r="AG70" s="135">
        <v>8814</v>
      </c>
      <c r="AH70" s="135">
        <v>8898</v>
      </c>
      <c r="AI70" s="137">
        <f t="shared" si="6"/>
        <v>18.820593087694064</v>
      </c>
      <c r="AJ70" s="135">
        <f t="shared" si="7"/>
        <v>84</v>
      </c>
      <c r="AK70" s="152">
        <f t="shared" si="8"/>
        <v>0.95302927161333706</v>
      </c>
    </row>
    <row r="71" spans="1:37" ht="12" customHeight="1">
      <c r="A71" s="129" t="s">
        <v>28</v>
      </c>
      <c r="B71" s="135">
        <v>3737.5833333333335</v>
      </c>
      <c r="C71" s="135">
        <v>4390</v>
      </c>
      <c r="D71" s="135">
        <v>4766.666666666667</v>
      </c>
      <c r="E71" s="135">
        <v>4908.75</v>
      </c>
      <c r="F71" s="135">
        <v>4944.916666666667</v>
      </c>
      <c r="G71" s="135">
        <v>5129</v>
      </c>
      <c r="H71" s="135">
        <v>5186.416666666667</v>
      </c>
      <c r="I71" s="135">
        <v>4918.416666666667</v>
      </c>
      <c r="J71" s="135">
        <v>4596.916666666667</v>
      </c>
      <c r="K71" s="135">
        <v>4591.916666666667</v>
      </c>
      <c r="L71" s="135">
        <v>4902.833333333333</v>
      </c>
      <c r="M71" s="135">
        <v>5332</v>
      </c>
      <c r="N71" s="135">
        <v>5597.083333333333</v>
      </c>
      <c r="O71" s="135">
        <v>5742.5</v>
      </c>
      <c r="P71" s="135">
        <v>5846.416666666667</v>
      </c>
      <c r="Q71" s="135">
        <v>5519</v>
      </c>
      <c r="R71" s="135">
        <v>5440.3333333333339</v>
      </c>
      <c r="S71" s="135">
        <v>5759.916666666667</v>
      </c>
      <c r="T71" s="135">
        <v>6080.916666666667</v>
      </c>
      <c r="U71" s="135">
        <v>6180</v>
      </c>
      <c r="V71" s="135">
        <v>6231.083333333333</v>
      </c>
      <c r="W71" s="135">
        <v>6295.0833333333576</v>
      </c>
      <c r="X71" s="135">
        <v>6218</v>
      </c>
      <c r="Y71" s="135">
        <v>5788.1666666666697</v>
      </c>
      <c r="Z71" s="135">
        <v>5435.666666666667</v>
      </c>
      <c r="AA71" s="135">
        <v>5131.75000000001</v>
      </c>
      <c r="AB71" s="135">
        <v>4908.0833648443222</v>
      </c>
      <c r="AC71" s="135">
        <v>4772.4166666666688</v>
      </c>
      <c r="AD71" s="135">
        <v>4801</v>
      </c>
      <c r="AE71" s="135">
        <v>4644.6666666666679</v>
      </c>
      <c r="AF71" s="135">
        <v>4581</v>
      </c>
      <c r="AG71" s="135">
        <v>4582</v>
      </c>
      <c r="AH71" s="135">
        <v>4664</v>
      </c>
      <c r="AI71" s="137">
        <f t="shared" si="6"/>
        <v>9.8650535132619837</v>
      </c>
      <c r="AJ71" s="135">
        <f t="shared" si="7"/>
        <v>82</v>
      </c>
      <c r="AK71" s="152">
        <f t="shared" si="8"/>
        <v>1.7896115233522414</v>
      </c>
    </row>
    <row r="72" spans="1:37" ht="12" customHeight="1">
      <c r="A72" s="129" t="s">
        <v>42</v>
      </c>
      <c r="B72" s="135">
        <v>2011.3333333333333</v>
      </c>
      <c r="C72" s="135">
        <v>2322.25</v>
      </c>
      <c r="D72" s="135">
        <v>2409.9166666666665</v>
      </c>
      <c r="E72" s="135">
        <v>2603.6666666666665</v>
      </c>
      <c r="F72" s="135">
        <v>2811.6666666666665</v>
      </c>
      <c r="G72" s="135">
        <v>2930.25</v>
      </c>
      <c r="H72" s="135">
        <v>3103.3333333333335</v>
      </c>
      <c r="I72" s="135">
        <v>2969.1666666666665</v>
      </c>
      <c r="J72" s="135">
        <v>2891.6666666666665</v>
      </c>
      <c r="K72" s="135">
        <v>2976.5</v>
      </c>
      <c r="L72" s="135">
        <v>3315.25</v>
      </c>
      <c r="M72" s="135">
        <v>3337.1666666666665</v>
      </c>
      <c r="N72" s="135">
        <v>3600.9166666666665</v>
      </c>
      <c r="O72" s="135">
        <v>3761.25</v>
      </c>
      <c r="P72" s="135">
        <v>3688.5833333333335</v>
      </c>
      <c r="Q72" s="135">
        <v>3463.0833333333335</v>
      </c>
      <c r="R72" s="135">
        <v>3353.5</v>
      </c>
      <c r="S72" s="135">
        <v>3638.3333333333335</v>
      </c>
      <c r="T72" s="135">
        <v>3942.583333333333</v>
      </c>
      <c r="U72" s="135">
        <v>3958.333333333333</v>
      </c>
      <c r="V72" s="135">
        <v>3939.9166666666665</v>
      </c>
      <c r="W72" s="135">
        <v>3886.3333333333212</v>
      </c>
      <c r="X72" s="135">
        <v>3892.6666666666665</v>
      </c>
      <c r="Y72" s="135">
        <v>3655.5</v>
      </c>
      <c r="Z72" s="135">
        <v>3354</v>
      </c>
      <c r="AA72" s="135">
        <v>3094.4166666666679</v>
      </c>
      <c r="AB72" s="135">
        <v>2982.5833516642451</v>
      </c>
      <c r="AC72" s="135">
        <v>2848.1666666666661</v>
      </c>
      <c r="AD72" s="135">
        <v>2751</v>
      </c>
      <c r="AE72" s="135">
        <v>2661.916666666667</v>
      </c>
      <c r="AF72" s="135">
        <v>2640</v>
      </c>
      <c r="AG72" s="135">
        <v>2697</v>
      </c>
      <c r="AH72" s="135">
        <v>2775</v>
      </c>
      <c r="AI72" s="137">
        <f t="shared" si="6"/>
        <v>5.8695376284952836</v>
      </c>
      <c r="AJ72" s="135">
        <f t="shared" si="7"/>
        <v>78</v>
      </c>
      <c r="AK72" s="152">
        <f t="shared" si="8"/>
        <v>2.8921023359288034</v>
      </c>
    </row>
    <row r="73" spans="1:37" ht="12" customHeight="1">
      <c r="A73" s="129" t="s">
        <v>18</v>
      </c>
      <c r="B73" s="135">
        <v>7561.916666666667</v>
      </c>
      <c r="C73" s="135">
        <v>8733.9166666666661</v>
      </c>
      <c r="D73" s="135">
        <v>9645.9166666666661</v>
      </c>
      <c r="E73" s="135">
        <v>10147.083333333334</v>
      </c>
      <c r="F73" s="135">
        <v>10344.416666666666</v>
      </c>
      <c r="G73" s="135">
        <v>10553.583333333334</v>
      </c>
      <c r="H73" s="135">
        <v>10760.5</v>
      </c>
      <c r="I73" s="135">
        <v>10301.833333333334</v>
      </c>
      <c r="J73" s="135">
        <v>10076</v>
      </c>
      <c r="K73" s="135">
        <v>10252.166666666666</v>
      </c>
      <c r="L73" s="135">
        <v>11151.333333333334</v>
      </c>
      <c r="M73" s="135">
        <v>12128.166666666666</v>
      </c>
      <c r="N73" s="135">
        <v>12966.083333333334</v>
      </c>
      <c r="O73" s="135">
        <v>13294.5</v>
      </c>
      <c r="P73" s="135">
        <v>13564.666666666666</v>
      </c>
      <c r="Q73" s="135">
        <v>13012.75</v>
      </c>
      <c r="R73" s="135">
        <v>12750.583333333332</v>
      </c>
      <c r="S73" s="135">
        <v>13560.583333333332</v>
      </c>
      <c r="T73" s="135">
        <v>14291.833333333334</v>
      </c>
      <c r="U73" s="135">
        <v>14104.083333333334</v>
      </c>
      <c r="V73" s="135">
        <v>14314.25</v>
      </c>
      <c r="W73" s="135">
        <v>14672.749999999865</v>
      </c>
      <c r="X73" s="135">
        <v>14844.75</v>
      </c>
      <c r="Y73" s="135">
        <v>13760.166666666701</v>
      </c>
      <c r="Z73" s="135">
        <v>12935.166666666668</v>
      </c>
      <c r="AA73" s="135">
        <v>12406.083333333334</v>
      </c>
      <c r="AB73" s="135">
        <v>11625.833403639495</v>
      </c>
      <c r="AC73" s="135">
        <v>11159.833333333314</v>
      </c>
      <c r="AD73" s="135">
        <v>10919</v>
      </c>
      <c r="AE73" s="135">
        <v>10551.833333333336</v>
      </c>
      <c r="AF73" s="135">
        <v>10430</v>
      </c>
      <c r="AG73" s="135">
        <v>10580</v>
      </c>
      <c r="AH73" s="135">
        <v>10775</v>
      </c>
      <c r="AI73" s="137">
        <f t="shared" si="6"/>
        <v>22.790727188121323</v>
      </c>
      <c r="AJ73" s="135">
        <f t="shared" si="7"/>
        <v>195</v>
      </c>
      <c r="AK73" s="152">
        <f t="shared" si="8"/>
        <v>1.8431001890359067</v>
      </c>
    </row>
    <row r="74" spans="1:37" ht="12" customHeight="1">
      <c r="A74" s="129" t="s">
        <v>19</v>
      </c>
      <c r="B74" s="135">
        <v>2656</v>
      </c>
      <c r="C74" s="135">
        <v>3051.6666666666665</v>
      </c>
      <c r="D74" s="135">
        <v>3393.8333333333335</v>
      </c>
      <c r="E74" s="135">
        <v>3565.5</v>
      </c>
      <c r="F74" s="135">
        <v>3522.9166666666665</v>
      </c>
      <c r="G74" s="135">
        <v>3545.5833333333335</v>
      </c>
      <c r="H74" s="135">
        <v>3497.5</v>
      </c>
      <c r="I74" s="135">
        <v>3268.5</v>
      </c>
      <c r="J74" s="135">
        <v>2998.0833333333335</v>
      </c>
      <c r="K74" s="135">
        <v>3048</v>
      </c>
      <c r="L74" s="135">
        <v>3348.1666666666665</v>
      </c>
      <c r="M74" s="135">
        <v>3632.3333333333335</v>
      </c>
      <c r="N74" s="135">
        <v>3857.4166666666665</v>
      </c>
      <c r="O74" s="135">
        <v>3950.833333333333</v>
      </c>
      <c r="P74" s="135">
        <v>4258.5</v>
      </c>
      <c r="Q74" s="135">
        <v>4045.5833333333335</v>
      </c>
      <c r="R74" s="135">
        <v>4022.75</v>
      </c>
      <c r="S74" s="135">
        <v>4282.5</v>
      </c>
      <c r="T74" s="135">
        <v>4513.166666666667</v>
      </c>
      <c r="U74" s="135">
        <v>4453.25</v>
      </c>
      <c r="V74" s="135">
        <v>4621.333333333333</v>
      </c>
      <c r="W74" s="135">
        <v>4713.0833333333285</v>
      </c>
      <c r="X74" s="135">
        <v>4834.583333333333</v>
      </c>
      <c r="Y74" s="135">
        <v>4590.75</v>
      </c>
      <c r="Z74" s="135">
        <v>4445.9166666666661</v>
      </c>
      <c r="AA74" s="135">
        <v>4294.4166666666633</v>
      </c>
      <c r="AB74" s="135">
        <v>4202.5833606049418</v>
      </c>
      <c r="AC74" s="135">
        <v>4261.2500000000091</v>
      </c>
      <c r="AD74" s="135">
        <v>4406</v>
      </c>
      <c r="AE74" s="135">
        <v>4371.833333333333</v>
      </c>
      <c r="AF74" s="135">
        <v>4330</v>
      </c>
      <c r="AG74" s="135">
        <v>4394</v>
      </c>
      <c r="AH74" s="135">
        <v>4642</v>
      </c>
      <c r="AI74" s="137">
        <f t="shared" si="6"/>
        <v>9.8185202419730118</v>
      </c>
      <c r="AJ74" s="135">
        <f t="shared" si="7"/>
        <v>248</v>
      </c>
      <c r="AK74" s="152">
        <f t="shared" si="8"/>
        <v>5.6440600819299025</v>
      </c>
    </row>
    <row r="75" spans="1:37" ht="12" customHeight="1">
      <c r="A75" s="129" t="s">
        <v>20</v>
      </c>
      <c r="B75" s="135">
        <v>878.16666666666663</v>
      </c>
      <c r="C75" s="135">
        <v>985.41666666666663</v>
      </c>
      <c r="D75" s="135">
        <v>1030.0833333333333</v>
      </c>
      <c r="E75" s="135">
        <v>1083</v>
      </c>
      <c r="F75" s="135">
        <v>1119.1666666666667</v>
      </c>
      <c r="G75" s="135">
        <v>1085.4166666666667</v>
      </c>
      <c r="H75" s="135">
        <v>1050.1666666666667</v>
      </c>
      <c r="I75" s="135">
        <v>997.58333333333337</v>
      </c>
      <c r="J75" s="135">
        <v>934.5</v>
      </c>
      <c r="K75" s="135">
        <v>932.58333333333337</v>
      </c>
      <c r="L75" s="135">
        <v>990.16666666666663</v>
      </c>
      <c r="M75" s="135">
        <v>1116.5833333333333</v>
      </c>
      <c r="N75" s="135">
        <v>1215.25</v>
      </c>
      <c r="O75" s="135">
        <v>1239.5833333333335</v>
      </c>
      <c r="P75" s="135">
        <v>1257.6666666666667</v>
      </c>
      <c r="Q75" s="135">
        <v>1227</v>
      </c>
      <c r="R75" s="135">
        <v>1162.25</v>
      </c>
      <c r="S75" s="135">
        <v>1264.75</v>
      </c>
      <c r="T75" s="135">
        <v>1349</v>
      </c>
      <c r="U75" s="135">
        <v>1323.75</v>
      </c>
      <c r="V75" s="135">
        <v>1343.5833333333333</v>
      </c>
      <c r="W75" s="135">
        <v>1421.3333333333339</v>
      </c>
      <c r="X75" s="135">
        <v>1473.6666666666667</v>
      </c>
      <c r="Y75" s="135">
        <v>1398.1666666666699</v>
      </c>
      <c r="Z75" s="135">
        <v>1333.1666666666665</v>
      </c>
      <c r="AA75" s="135">
        <v>1269.0833333333296</v>
      </c>
      <c r="AB75" s="135">
        <v>1239.5000079795718</v>
      </c>
      <c r="AC75" s="135">
        <v>1268.4999999999998</v>
      </c>
      <c r="AD75" s="135">
        <v>1303</v>
      </c>
      <c r="AE75" s="135">
        <v>1297.6666666666674</v>
      </c>
      <c r="AF75" s="135">
        <v>1297</v>
      </c>
      <c r="AG75" s="135">
        <v>1364</v>
      </c>
      <c r="AH75" s="135">
        <v>1373</v>
      </c>
      <c r="AI75" s="137">
        <f t="shared" si="6"/>
        <v>2.9040991581708195</v>
      </c>
      <c r="AJ75" s="135">
        <f t="shared" si="7"/>
        <v>9</v>
      </c>
      <c r="AK75" s="152">
        <f t="shared" si="8"/>
        <v>0.65982404692082053</v>
      </c>
    </row>
    <row r="76" spans="1:37" ht="12" customHeight="1">
      <c r="A76" s="129" t="s">
        <v>40</v>
      </c>
      <c r="B76" s="135">
        <v>1523.25</v>
      </c>
      <c r="C76" s="135">
        <v>1673.8333333333333</v>
      </c>
      <c r="D76" s="135">
        <v>1915.0833333333333</v>
      </c>
      <c r="E76" s="135">
        <v>1956.9166666666665</v>
      </c>
      <c r="F76" s="135">
        <v>1965.6666666666667</v>
      </c>
      <c r="G76" s="135">
        <v>1912.25</v>
      </c>
      <c r="H76" s="135">
        <v>1820.4166666666667</v>
      </c>
      <c r="I76" s="135">
        <v>1708.3333333333333</v>
      </c>
      <c r="J76" s="135">
        <v>1581</v>
      </c>
      <c r="K76" s="135">
        <v>1586</v>
      </c>
      <c r="L76" s="135">
        <v>1746.8333333333333</v>
      </c>
      <c r="M76" s="135">
        <v>1956.3333333333333</v>
      </c>
      <c r="N76" s="135">
        <v>2176.8333333333335</v>
      </c>
      <c r="O76" s="135">
        <v>2299</v>
      </c>
      <c r="P76" s="135">
        <v>2420.6666666666665</v>
      </c>
      <c r="Q76" s="135">
        <v>2301.8333333333335</v>
      </c>
      <c r="R76" s="135">
        <v>2187</v>
      </c>
      <c r="S76" s="135">
        <v>2409.5833333333335</v>
      </c>
      <c r="T76" s="135">
        <v>2631.0833333333335</v>
      </c>
      <c r="U76" s="135">
        <v>2569.416666666667</v>
      </c>
      <c r="V76" s="135">
        <v>2568.25</v>
      </c>
      <c r="W76" s="135">
        <v>2651.6666666666638</v>
      </c>
      <c r="X76" s="135">
        <v>2731.6666666666665</v>
      </c>
      <c r="Y76" s="135">
        <v>2631.8333333333298</v>
      </c>
      <c r="Z76" s="135">
        <v>2527.1666666666665</v>
      </c>
      <c r="AA76" s="135">
        <v>2444.25</v>
      </c>
      <c r="AB76" s="135">
        <v>2540.416683845222</v>
      </c>
      <c r="AC76" s="135">
        <v>2556.9166666666652</v>
      </c>
      <c r="AD76" s="135">
        <v>2700</v>
      </c>
      <c r="AE76" s="135">
        <v>2705.4166666666661</v>
      </c>
      <c r="AF76" s="135">
        <v>2638</v>
      </c>
      <c r="AG76" s="135">
        <v>2812</v>
      </c>
      <c r="AH76" s="135">
        <v>2952</v>
      </c>
      <c r="AI76" s="137">
        <f t="shared" si="6"/>
        <v>6.2439189475020092</v>
      </c>
      <c r="AJ76" s="135">
        <f t="shared" si="7"/>
        <v>140</v>
      </c>
      <c r="AK76" s="152">
        <f t="shared" si="8"/>
        <v>4.9786628733997196</v>
      </c>
    </row>
    <row r="77" spans="1:37" ht="12" customHeight="1">
      <c r="A77" s="129" t="s">
        <v>41</v>
      </c>
      <c r="B77" s="135">
        <v>995.25</v>
      </c>
      <c r="C77" s="135">
        <v>1144.9166666666667</v>
      </c>
      <c r="D77" s="135">
        <v>1303</v>
      </c>
      <c r="E77" s="135">
        <v>1353.4166666666667</v>
      </c>
      <c r="F77" s="135">
        <v>1336.1666666666667</v>
      </c>
      <c r="G77" s="135">
        <v>1264.75</v>
      </c>
      <c r="H77" s="135">
        <v>1174.25</v>
      </c>
      <c r="I77" s="135">
        <v>1097.1666666666667</v>
      </c>
      <c r="J77" s="135">
        <v>988.08333333333337</v>
      </c>
      <c r="K77" s="135">
        <v>976.33333333333337</v>
      </c>
      <c r="L77" s="135">
        <v>1065.4166666666667</v>
      </c>
      <c r="M77" s="135">
        <v>1199.1666666666667</v>
      </c>
      <c r="N77" s="135">
        <v>1369.5</v>
      </c>
      <c r="O77" s="135">
        <v>1430.5</v>
      </c>
      <c r="P77" s="135">
        <v>1447.25</v>
      </c>
      <c r="Q77" s="135">
        <v>1381.5</v>
      </c>
      <c r="R77" s="135">
        <v>1302</v>
      </c>
      <c r="S77" s="135">
        <v>1430.8333333333333</v>
      </c>
      <c r="T77" s="135">
        <v>1573.4166666666665</v>
      </c>
      <c r="U77" s="135">
        <v>1560.5833333333335</v>
      </c>
      <c r="V77" s="135">
        <v>1541.9166666666667</v>
      </c>
      <c r="W77" s="135">
        <v>1548.4166666666711</v>
      </c>
      <c r="X77" s="135">
        <v>1601.9166666666667</v>
      </c>
      <c r="Y77" s="135">
        <v>1511.25</v>
      </c>
      <c r="Z77" s="135">
        <v>1440.3333333333333</v>
      </c>
      <c r="AA77" s="135">
        <v>1437.4166666666677</v>
      </c>
      <c r="AB77" s="135">
        <v>1397.0833419337869</v>
      </c>
      <c r="AC77" s="135">
        <v>1436.5000000000011</v>
      </c>
      <c r="AD77" s="135">
        <v>1532</v>
      </c>
      <c r="AE77" s="135">
        <v>1445.7499999999998</v>
      </c>
      <c r="AF77" s="135">
        <v>1457</v>
      </c>
      <c r="AG77" s="135">
        <v>1559</v>
      </c>
      <c r="AH77" s="135">
        <v>1564</v>
      </c>
      <c r="AI77" s="137">
        <f t="shared" si="6"/>
        <v>3.3080925589068908</v>
      </c>
      <c r="AJ77" s="135">
        <f t="shared" si="7"/>
        <v>5</v>
      </c>
      <c r="AK77" s="152">
        <f t="shared" si="8"/>
        <v>0.3207184092366866</v>
      </c>
    </row>
    <row r="78" spans="1:37" s="11" customFormat="1" ht="15" customHeight="1">
      <c r="A78" s="131" t="s">
        <v>21</v>
      </c>
      <c r="B78" s="136">
        <v>57200</v>
      </c>
      <c r="C78" s="136">
        <v>65678</v>
      </c>
      <c r="D78" s="136">
        <v>71374.25</v>
      </c>
      <c r="E78" s="136">
        <v>74594</v>
      </c>
      <c r="F78" s="136">
        <v>76198.083333333358</v>
      </c>
      <c r="G78" s="136">
        <v>77335.666666666657</v>
      </c>
      <c r="H78" s="136">
        <v>77179.916666666672</v>
      </c>
      <c r="I78" s="136">
        <v>73099.75</v>
      </c>
      <c r="J78" s="136">
        <v>70039.666666666657</v>
      </c>
      <c r="K78" s="136">
        <v>70713.833333333314</v>
      </c>
      <c r="L78" s="136">
        <v>77525.833333333343</v>
      </c>
      <c r="M78" s="136">
        <v>84259.25</v>
      </c>
      <c r="N78" s="136">
        <v>90321.583333333328</v>
      </c>
      <c r="O78" s="136">
        <v>94075</v>
      </c>
      <c r="P78" s="136">
        <v>97099.25</v>
      </c>
      <c r="Q78" s="136">
        <v>93671.333333333328</v>
      </c>
      <c r="R78" s="136">
        <v>92114.166666666657</v>
      </c>
      <c r="S78" s="136">
        <v>99376.583333333328</v>
      </c>
      <c r="T78" s="136">
        <v>106389.91666666667</v>
      </c>
      <c r="U78" s="136">
        <v>106505.75</v>
      </c>
      <c r="V78" s="136">
        <v>107853.83333333333</v>
      </c>
      <c r="W78" s="136">
        <v>109429.08333333299</v>
      </c>
      <c r="X78" s="136">
        <v>110336</v>
      </c>
      <c r="Y78" s="136">
        <v>103212.33333333299</v>
      </c>
      <c r="Z78" s="136">
        <v>97819.666666666672</v>
      </c>
      <c r="AA78" s="136">
        <v>93391.500000000029</v>
      </c>
      <c r="AB78" s="136">
        <v>90202.750566110015</v>
      </c>
      <c r="AC78" s="136">
        <v>88046.916666666657</v>
      </c>
      <c r="AD78" s="136">
        <v>88803</v>
      </c>
      <c r="AE78" s="136">
        <v>86909.333333333358</v>
      </c>
      <c r="AF78" s="136">
        <v>86250</v>
      </c>
      <c r="AG78" s="136">
        <v>88980</v>
      </c>
      <c r="AH78" s="136">
        <v>91628</v>
      </c>
      <c r="AI78" s="153">
        <f t="shared" si="6"/>
        <v>193.80684462117688</v>
      </c>
      <c r="AJ78" s="136">
        <f t="shared" si="7"/>
        <v>2648</v>
      </c>
      <c r="AK78" s="153">
        <f t="shared" si="8"/>
        <v>2.9759496516071016</v>
      </c>
    </row>
    <row r="79" spans="1:37" s="11" customFormat="1" ht="9" customHeight="1">
      <c r="A79" s="6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30"/>
      <c r="AJ79" s="40"/>
      <c r="AK79" s="30"/>
    </row>
    <row r="80" spans="1:37" s="56" customFormat="1">
      <c r="A80" s="71" t="s">
        <v>156</v>
      </c>
      <c r="B80" s="70"/>
      <c r="C80" s="70"/>
      <c r="D80" s="70"/>
      <c r="E80" s="70"/>
      <c r="F80" s="70"/>
      <c r="G80" s="70"/>
      <c r="H80" s="70"/>
      <c r="I80" s="70"/>
      <c r="J80" s="70"/>
      <c r="K80" s="70"/>
      <c r="L80" s="70"/>
      <c r="M80" s="70"/>
      <c r="N80" s="70"/>
      <c r="O80" s="70"/>
      <c r="P80" s="70"/>
      <c r="Q80" s="70"/>
      <c r="R80" s="70"/>
      <c r="S80" s="70"/>
      <c r="T80" s="70"/>
      <c r="U80" s="70"/>
      <c r="V80" s="37"/>
      <c r="W80" s="37"/>
      <c r="X80" s="37"/>
      <c r="Y80" s="37"/>
      <c r="Z80" s="37"/>
      <c r="AA80" s="37"/>
      <c r="AB80" s="37"/>
      <c r="AC80" s="37"/>
      <c r="AD80" s="37"/>
      <c r="AE80" s="37"/>
      <c r="AF80" s="37"/>
      <c r="AG80" s="37"/>
      <c r="AH80" s="37"/>
      <c r="AI80" s="70"/>
      <c r="AJ80" s="70"/>
      <c r="AK80" s="257"/>
    </row>
    <row r="81" spans="1:37">
      <c r="B81" s="31"/>
      <c r="C81" s="31"/>
      <c r="D81" s="31"/>
      <c r="E81" s="31"/>
      <c r="F81" s="31"/>
      <c r="G81" s="31"/>
      <c r="H81" s="31"/>
      <c r="I81" s="31"/>
      <c r="J81" s="31"/>
      <c r="K81" s="31"/>
      <c r="L81" s="31"/>
      <c r="M81" s="31"/>
      <c r="N81" s="31"/>
      <c r="O81" s="31"/>
      <c r="P81" s="31"/>
      <c r="Q81" s="31"/>
      <c r="R81" s="31"/>
      <c r="S81" s="31"/>
      <c r="T81" s="31"/>
      <c r="U81" s="31"/>
      <c r="V81" s="37"/>
      <c r="W81" s="37"/>
      <c r="X81" s="37"/>
      <c r="Y81" s="37"/>
      <c r="Z81" s="37"/>
      <c r="AA81" s="37"/>
      <c r="AB81" s="37"/>
      <c r="AC81" s="37"/>
      <c r="AD81" s="37"/>
      <c r="AE81" s="37"/>
      <c r="AF81" s="37"/>
      <c r="AG81" s="37"/>
      <c r="AH81" s="37"/>
      <c r="AI81" s="31"/>
      <c r="AJ81" s="31"/>
      <c r="AK81" s="41"/>
    </row>
    <row r="82" spans="1:37">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41"/>
    </row>
    <row r="83" spans="1:37">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41"/>
    </row>
    <row r="84" spans="1:37">
      <c r="A84" s="1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41"/>
    </row>
    <row r="85" spans="1:37">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41"/>
    </row>
    <row r="86" spans="1:37">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41"/>
    </row>
    <row r="87" spans="1:37">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41"/>
    </row>
    <row r="88" spans="1:37">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41"/>
    </row>
    <row r="89" spans="1:37">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41"/>
    </row>
    <row r="90" spans="1:37">
      <c r="A90" s="1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41"/>
    </row>
    <row r="91" spans="1:37">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41"/>
    </row>
    <row r="92" spans="1:37">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41"/>
    </row>
    <row r="93" spans="1:37">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41"/>
    </row>
    <row r="94" spans="1:37">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41"/>
    </row>
  </sheetData>
  <mergeCells count="108">
    <mergeCell ref="AJ57:AK57"/>
    <mergeCell ref="AI7:AI8"/>
    <mergeCell ref="AI32:AI33"/>
    <mergeCell ref="AI57:AI58"/>
    <mergeCell ref="AG7:AG8"/>
    <mergeCell ref="AG32:AG33"/>
    <mergeCell ref="AG57:AG58"/>
    <mergeCell ref="AJ7:AK7"/>
    <mergeCell ref="Z32:Z33"/>
    <mergeCell ref="Z57:Z58"/>
    <mergeCell ref="AF7:AF8"/>
    <mergeCell ref="AF32:AF33"/>
    <mergeCell ref="AF57:AF58"/>
    <mergeCell ref="AJ32:AK32"/>
    <mergeCell ref="AB7:AB8"/>
    <mergeCell ref="AB32:AB33"/>
    <mergeCell ref="AB57:AB58"/>
    <mergeCell ref="Z7:Z8"/>
    <mergeCell ref="AA7:AA8"/>
    <mergeCell ref="AA32:AA33"/>
    <mergeCell ref="AA57:AA58"/>
    <mergeCell ref="AE7:AE8"/>
    <mergeCell ref="AE32:AE33"/>
    <mergeCell ref="AE57:AE58"/>
    <mergeCell ref="AD7:AD8"/>
    <mergeCell ref="AC32:AC33"/>
    <mergeCell ref="AD32:AD33"/>
    <mergeCell ref="AC57:AC58"/>
    <mergeCell ref="AD57:AD58"/>
    <mergeCell ref="J32:J33"/>
    <mergeCell ref="H32:H33"/>
    <mergeCell ref="D7:D8"/>
    <mergeCell ref="E7:E8"/>
    <mergeCell ref="F7:F8"/>
    <mergeCell ref="K7:K8"/>
    <mergeCell ref="Y7:Y8"/>
    <mergeCell ref="Y32:Y33"/>
    <mergeCell ref="Y57:Y58"/>
    <mergeCell ref="S7:S8"/>
    <mergeCell ref="S32:S33"/>
    <mergeCell ref="T32:T33"/>
    <mergeCell ref="X32:X33"/>
    <mergeCell ref="X57:X58"/>
    <mergeCell ref="U7:U8"/>
    <mergeCell ref="U32:U33"/>
    <mergeCell ref="U57:U58"/>
    <mergeCell ref="T7:T8"/>
    <mergeCell ref="X7:X8"/>
    <mergeCell ref="W7:W8"/>
    <mergeCell ref="W32:W33"/>
    <mergeCell ref="W57:W58"/>
    <mergeCell ref="R32:R33"/>
    <mergeCell ref="V7:V8"/>
    <mergeCell ref="V32:V33"/>
    <mergeCell ref="V57:V58"/>
    <mergeCell ref="T57:T58"/>
    <mergeCell ref="R57:R58"/>
    <mergeCell ref="D57:D58"/>
    <mergeCell ref="I57:I58"/>
    <mergeCell ref="E57:E58"/>
    <mergeCell ref="F57:F58"/>
    <mergeCell ref="D32:D33"/>
    <mergeCell ref="E32:E33"/>
    <mergeCell ref="F32:F33"/>
    <mergeCell ref="G32:G33"/>
    <mergeCell ref="I32:I33"/>
    <mergeCell ref="A7:A8"/>
    <mergeCell ref="A32:A33"/>
    <mergeCell ref="B32:B33"/>
    <mergeCell ref="C32:C33"/>
    <mergeCell ref="B7:B8"/>
    <mergeCell ref="C7:C8"/>
    <mergeCell ref="A57:A58"/>
    <mergeCell ref="B57:B58"/>
    <mergeCell ref="C57:C58"/>
    <mergeCell ref="P7:P8"/>
    <mergeCell ref="O57:O58"/>
    <mergeCell ref="K57:K58"/>
    <mergeCell ref="P57:P58"/>
    <mergeCell ref="P32:P33"/>
    <mergeCell ref="N7:N8"/>
    <mergeCell ref="O7:O8"/>
    <mergeCell ref="L7:L8"/>
    <mergeCell ref="M7:M8"/>
    <mergeCell ref="AH7:AH8"/>
    <mergeCell ref="AH32:AH33"/>
    <mergeCell ref="AH57:AH58"/>
    <mergeCell ref="G57:G58"/>
    <mergeCell ref="H57:H58"/>
    <mergeCell ref="Q57:Q58"/>
    <mergeCell ref="Q32:Q33"/>
    <mergeCell ref="G7:G8"/>
    <mergeCell ref="H7:H8"/>
    <mergeCell ref="AC7:AC8"/>
    <mergeCell ref="J57:J58"/>
    <mergeCell ref="I7:I8"/>
    <mergeCell ref="J7:J8"/>
    <mergeCell ref="K32:K33"/>
    <mergeCell ref="R7:R8"/>
    <mergeCell ref="S57:S58"/>
    <mergeCell ref="L57:L58"/>
    <mergeCell ref="M57:M58"/>
    <mergeCell ref="N57:N58"/>
    <mergeCell ref="L32:L33"/>
    <mergeCell ref="M32:M33"/>
    <mergeCell ref="N32:N33"/>
    <mergeCell ref="O32:O33"/>
    <mergeCell ref="Q7:Q8"/>
  </mergeCells>
  <phoneticPr fontId="0" type="noConversion"/>
  <hyperlinks>
    <hyperlink ref="AK1" location="F!A1" display="Retour au menu" xr:uid="{00000000-0004-0000-0400-000000000000}"/>
  </hyperlinks>
  <pageMargins left="0.7" right="0.7" top="0.75" bottom="0.75" header="0.3" footer="0.3"/>
  <pageSetup paperSize="9" scale="44"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30" max="32" man="1"/>
    <brk id="55"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5"/>
  <sheetViews>
    <sheetView showGridLines="0" zoomScaleNormal="100" zoomScaleSheetLayoutView="80" workbookViewId="0"/>
  </sheetViews>
  <sheetFormatPr baseColWidth="10" defaultColWidth="11.42578125" defaultRowHeight="11.25"/>
  <cols>
    <col min="1" max="1" width="18.7109375" style="10" customWidth="1"/>
    <col min="2" max="13" width="10.7109375" style="10" customWidth="1"/>
    <col min="14" max="16384" width="11.42578125" style="10"/>
  </cols>
  <sheetData>
    <row r="1" spans="1:16" ht="23.25">
      <c r="A1" s="57" t="s">
        <v>109</v>
      </c>
      <c r="M1" s="55" t="s">
        <v>107</v>
      </c>
    </row>
    <row r="2" spans="1:16" s="63" customFormat="1" ht="3" customHeight="1">
      <c r="A2" s="62"/>
    </row>
    <row r="3" spans="1:16" s="63" customFormat="1" ht="15.75" customHeight="1">
      <c r="A3" s="64" t="s">
        <v>113</v>
      </c>
    </row>
    <row r="4" spans="1:16" s="63" customFormat="1" ht="4.5" customHeight="1">
      <c r="A4" s="64"/>
    </row>
    <row r="5" spans="1:16" ht="19.5" customHeight="1">
      <c r="A5" s="75" t="s">
        <v>187</v>
      </c>
      <c r="B5" s="54"/>
      <c r="C5" s="54"/>
      <c r="D5" s="54"/>
      <c r="E5" s="54"/>
      <c r="F5" s="54"/>
      <c r="G5" s="54"/>
      <c r="H5" s="54"/>
      <c r="I5" s="54"/>
      <c r="J5" s="54"/>
      <c r="K5" s="54"/>
      <c r="L5" s="54"/>
      <c r="M5" s="54"/>
    </row>
    <row r="6" spans="1:16" ht="4.5" customHeight="1"/>
    <row r="7" spans="1:16" ht="12.75" customHeight="1">
      <c r="A7" s="417" t="s">
        <v>59</v>
      </c>
      <c r="B7" s="413" t="s">
        <v>8</v>
      </c>
      <c r="C7" s="415" t="s">
        <v>73</v>
      </c>
      <c r="D7" s="416"/>
      <c r="E7" s="388" t="s">
        <v>45</v>
      </c>
      <c r="F7" s="412"/>
      <c r="G7" s="386"/>
      <c r="H7" s="388" t="s">
        <v>43</v>
      </c>
      <c r="I7" s="386"/>
      <c r="J7" s="388" t="s">
        <v>44</v>
      </c>
      <c r="K7" s="412"/>
      <c r="L7" s="412"/>
      <c r="M7" s="412"/>
    </row>
    <row r="8" spans="1:16" s="36" customFormat="1" ht="33.75">
      <c r="A8" s="418"/>
      <c r="B8" s="414"/>
      <c r="C8" s="133" t="s">
        <v>6</v>
      </c>
      <c r="D8" s="133" t="s">
        <v>7</v>
      </c>
      <c r="E8" s="133" t="s">
        <v>34</v>
      </c>
      <c r="F8" s="367" t="s">
        <v>50</v>
      </c>
      <c r="G8" s="133" t="s">
        <v>51</v>
      </c>
      <c r="H8" s="133" t="s">
        <v>48</v>
      </c>
      <c r="I8" s="133" t="s">
        <v>75</v>
      </c>
      <c r="J8" s="133" t="s">
        <v>35</v>
      </c>
      <c r="K8" s="133" t="s">
        <v>36</v>
      </c>
      <c r="L8" s="134" t="s">
        <v>37</v>
      </c>
      <c r="M8" s="134" t="s">
        <v>176</v>
      </c>
    </row>
    <row r="9" spans="1:16" ht="12" customHeight="1">
      <c r="A9" s="129" t="s">
        <v>9</v>
      </c>
      <c r="B9" s="135">
        <v>10394</v>
      </c>
      <c r="C9" s="135">
        <v>5492</v>
      </c>
      <c r="D9" s="135">
        <v>4902</v>
      </c>
      <c r="E9" s="135">
        <v>1326</v>
      </c>
      <c r="F9" s="135">
        <v>6479</v>
      </c>
      <c r="G9" s="135">
        <v>2590</v>
      </c>
      <c r="H9" s="135">
        <v>3997</v>
      </c>
      <c r="I9" s="135">
        <v>6398</v>
      </c>
      <c r="J9" s="135">
        <v>2079</v>
      </c>
      <c r="K9" s="135">
        <v>2241</v>
      </c>
      <c r="L9" s="247">
        <v>1114</v>
      </c>
      <c r="M9" s="247">
        <v>4961</v>
      </c>
      <c r="N9" s="258"/>
    </row>
    <row r="10" spans="1:16" ht="12" customHeight="1">
      <c r="A10" s="129" t="s">
        <v>10</v>
      </c>
      <c r="B10" s="135">
        <v>1710</v>
      </c>
      <c r="C10" s="135">
        <v>823</v>
      </c>
      <c r="D10" s="135">
        <v>888</v>
      </c>
      <c r="E10" s="135">
        <v>194</v>
      </c>
      <c r="F10" s="135">
        <v>1052</v>
      </c>
      <c r="G10" s="135">
        <v>464</v>
      </c>
      <c r="H10" s="135">
        <v>723</v>
      </c>
      <c r="I10" s="135">
        <v>988</v>
      </c>
      <c r="J10" s="135">
        <v>225</v>
      </c>
      <c r="K10" s="135">
        <v>363</v>
      </c>
      <c r="L10" s="130">
        <v>480</v>
      </c>
      <c r="M10" s="130">
        <v>643</v>
      </c>
      <c r="N10" s="258"/>
    </row>
    <row r="11" spans="1:16" ht="12" customHeight="1">
      <c r="A11" s="129" t="s">
        <v>23</v>
      </c>
      <c r="B11" s="135">
        <v>1656</v>
      </c>
      <c r="C11" s="135">
        <v>803</v>
      </c>
      <c r="D11" s="135">
        <v>853</v>
      </c>
      <c r="E11" s="135">
        <v>210</v>
      </c>
      <c r="F11" s="135">
        <v>973</v>
      </c>
      <c r="G11" s="135">
        <v>473</v>
      </c>
      <c r="H11" s="135">
        <v>601</v>
      </c>
      <c r="I11" s="135">
        <v>1055</v>
      </c>
      <c r="J11" s="135">
        <v>333</v>
      </c>
      <c r="K11" s="135">
        <v>453</v>
      </c>
      <c r="L11" s="130">
        <v>240</v>
      </c>
      <c r="M11" s="130">
        <v>631</v>
      </c>
      <c r="N11" s="258"/>
    </row>
    <row r="12" spans="1:16" ht="12" customHeight="1">
      <c r="A12" s="129" t="s">
        <v>11</v>
      </c>
      <c r="B12" s="135">
        <v>15468</v>
      </c>
      <c r="C12" s="135">
        <v>8361</v>
      </c>
      <c r="D12" s="135">
        <v>7108</v>
      </c>
      <c r="E12" s="135">
        <v>1705</v>
      </c>
      <c r="F12" s="135">
        <v>9757</v>
      </c>
      <c r="G12" s="135">
        <v>4006</v>
      </c>
      <c r="H12" s="135">
        <v>5915</v>
      </c>
      <c r="I12" s="135">
        <v>9553</v>
      </c>
      <c r="J12" s="135">
        <v>2787</v>
      </c>
      <c r="K12" s="135">
        <v>3194</v>
      </c>
      <c r="L12" s="130">
        <v>2275</v>
      </c>
      <c r="M12" s="130">
        <v>7212</v>
      </c>
      <c r="N12" s="258"/>
    </row>
    <row r="13" spans="1:16" ht="12" customHeight="1">
      <c r="A13" s="129" t="s">
        <v>12</v>
      </c>
      <c r="B13" s="135">
        <v>3376</v>
      </c>
      <c r="C13" s="135">
        <v>1726</v>
      </c>
      <c r="D13" s="135">
        <v>1650</v>
      </c>
      <c r="E13" s="135">
        <v>309</v>
      </c>
      <c r="F13" s="135">
        <v>2255</v>
      </c>
      <c r="G13" s="135">
        <v>812</v>
      </c>
      <c r="H13" s="135">
        <v>1387</v>
      </c>
      <c r="I13" s="135">
        <v>1990</v>
      </c>
      <c r="J13" s="135">
        <v>444</v>
      </c>
      <c r="K13" s="135">
        <v>616</v>
      </c>
      <c r="L13" s="130">
        <v>789</v>
      </c>
      <c r="M13" s="130">
        <v>1528</v>
      </c>
      <c r="N13" s="258"/>
      <c r="P13" s="37"/>
    </row>
    <row r="14" spans="1:16" ht="12" customHeight="1">
      <c r="A14" s="129" t="s">
        <v>13</v>
      </c>
      <c r="B14" s="135">
        <v>2922</v>
      </c>
      <c r="C14" s="135">
        <v>1347</v>
      </c>
      <c r="D14" s="135">
        <v>1575</v>
      </c>
      <c r="E14" s="135">
        <v>344</v>
      </c>
      <c r="F14" s="135">
        <v>1791</v>
      </c>
      <c r="G14" s="135">
        <v>787</v>
      </c>
      <c r="H14" s="135">
        <v>1153</v>
      </c>
      <c r="I14" s="135">
        <v>1770</v>
      </c>
      <c r="J14" s="135">
        <v>570</v>
      </c>
      <c r="K14" s="135">
        <v>725</v>
      </c>
      <c r="L14" s="130">
        <v>372</v>
      </c>
      <c r="M14" s="130">
        <v>1255</v>
      </c>
      <c r="N14" s="258"/>
      <c r="P14" s="37"/>
    </row>
    <row r="15" spans="1:16" ht="12" customHeight="1">
      <c r="A15" s="129" t="s">
        <v>14</v>
      </c>
      <c r="B15" s="135">
        <v>5053</v>
      </c>
      <c r="C15" s="135">
        <v>2566</v>
      </c>
      <c r="D15" s="135">
        <v>2487</v>
      </c>
      <c r="E15" s="135">
        <v>472</v>
      </c>
      <c r="F15" s="135">
        <v>3342</v>
      </c>
      <c r="G15" s="135">
        <v>1239</v>
      </c>
      <c r="H15" s="135">
        <v>1788</v>
      </c>
      <c r="I15" s="135">
        <v>3265</v>
      </c>
      <c r="J15" s="135">
        <v>797</v>
      </c>
      <c r="K15" s="135">
        <v>969</v>
      </c>
      <c r="L15" s="130">
        <v>1353</v>
      </c>
      <c r="M15" s="130">
        <v>1934</v>
      </c>
      <c r="N15" s="258"/>
    </row>
    <row r="16" spans="1:16" ht="12" customHeight="1">
      <c r="A16" s="129" t="s">
        <v>15</v>
      </c>
      <c r="B16" s="135">
        <v>1636</v>
      </c>
      <c r="C16" s="135">
        <v>766</v>
      </c>
      <c r="D16" s="135">
        <v>869</v>
      </c>
      <c r="E16" s="135">
        <v>191</v>
      </c>
      <c r="F16" s="135">
        <v>990</v>
      </c>
      <c r="G16" s="135">
        <v>455</v>
      </c>
      <c r="H16" s="135">
        <v>613</v>
      </c>
      <c r="I16" s="135">
        <v>1023</v>
      </c>
      <c r="J16" s="135">
        <v>321</v>
      </c>
      <c r="K16" s="135">
        <v>402</v>
      </c>
      <c r="L16" s="130">
        <v>207</v>
      </c>
      <c r="M16" s="130">
        <v>707</v>
      </c>
      <c r="N16" s="258"/>
    </row>
    <row r="17" spans="1:14" ht="12" customHeight="1">
      <c r="A17" s="129" t="s">
        <v>5</v>
      </c>
      <c r="B17" s="135">
        <v>6198</v>
      </c>
      <c r="C17" s="135">
        <v>3291</v>
      </c>
      <c r="D17" s="135">
        <v>2907</v>
      </c>
      <c r="E17" s="135">
        <v>491</v>
      </c>
      <c r="F17" s="135">
        <v>4286</v>
      </c>
      <c r="G17" s="135">
        <v>1422</v>
      </c>
      <c r="H17" s="135">
        <v>2538</v>
      </c>
      <c r="I17" s="135">
        <v>3661</v>
      </c>
      <c r="J17" s="135">
        <v>748</v>
      </c>
      <c r="K17" s="135">
        <v>1131</v>
      </c>
      <c r="L17" s="130">
        <v>1816</v>
      </c>
      <c r="M17" s="130">
        <v>2503</v>
      </c>
      <c r="N17" s="258"/>
    </row>
    <row r="18" spans="1:14" ht="12" customHeight="1">
      <c r="A18" s="129" t="s">
        <v>16</v>
      </c>
      <c r="B18" s="135">
        <v>3789</v>
      </c>
      <c r="C18" s="135">
        <v>1853</v>
      </c>
      <c r="D18" s="135">
        <v>1936</v>
      </c>
      <c r="E18" s="135">
        <v>451</v>
      </c>
      <c r="F18" s="135">
        <v>2345</v>
      </c>
      <c r="G18" s="135">
        <v>992</v>
      </c>
      <c r="H18" s="135">
        <v>1456</v>
      </c>
      <c r="I18" s="135">
        <v>2332</v>
      </c>
      <c r="J18" s="135">
        <v>740</v>
      </c>
      <c r="K18" s="135">
        <v>885</v>
      </c>
      <c r="L18" s="130">
        <v>549</v>
      </c>
      <c r="M18" s="130">
        <v>1615</v>
      </c>
      <c r="N18" s="258"/>
    </row>
    <row r="19" spans="1:14" ht="12" customHeight="1">
      <c r="A19" s="129" t="s">
        <v>17</v>
      </c>
      <c r="B19" s="135">
        <v>1784</v>
      </c>
      <c r="C19" s="135">
        <v>920</v>
      </c>
      <c r="D19" s="135">
        <v>864</v>
      </c>
      <c r="E19" s="135">
        <v>213</v>
      </c>
      <c r="F19" s="135">
        <v>1115</v>
      </c>
      <c r="G19" s="135">
        <v>456</v>
      </c>
      <c r="H19" s="135">
        <v>701</v>
      </c>
      <c r="I19" s="135">
        <v>1084</v>
      </c>
      <c r="J19" s="135">
        <v>321</v>
      </c>
      <c r="K19" s="135">
        <v>381</v>
      </c>
      <c r="L19" s="130">
        <v>220</v>
      </c>
      <c r="M19" s="130">
        <v>863</v>
      </c>
      <c r="N19" s="258"/>
    </row>
    <row r="20" spans="1:14" ht="12" customHeight="1">
      <c r="A20" s="129" t="s">
        <v>24</v>
      </c>
      <c r="B20" s="135">
        <v>8898</v>
      </c>
      <c r="C20" s="135">
        <v>4712</v>
      </c>
      <c r="D20" s="135">
        <v>4186</v>
      </c>
      <c r="E20" s="135">
        <v>1224</v>
      </c>
      <c r="F20" s="135">
        <v>5504</v>
      </c>
      <c r="G20" s="135">
        <v>2169</v>
      </c>
      <c r="H20" s="135">
        <v>3297</v>
      </c>
      <c r="I20" s="135">
        <v>5600</v>
      </c>
      <c r="J20" s="135">
        <v>1892</v>
      </c>
      <c r="K20" s="135">
        <v>2016</v>
      </c>
      <c r="L20" s="130">
        <v>927</v>
      </c>
      <c r="M20" s="130">
        <v>4062</v>
      </c>
      <c r="N20" s="258"/>
    </row>
    <row r="21" spans="1:14" ht="12" customHeight="1">
      <c r="A21" s="129" t="s">
        <v>28</v>
      </c>
      <c r="B21" s="135">
        <v>4664</v>
      </c>
      <c r="C21" s="135">
        <v>2559</v>
      </c>
      <c r="D21" s="135">
        <v>2105</v>
      </c>
      <c r="E21" s="135">
        <v>356</v>
      </c>
      <c r="F21" s="135">
        <v>3146</v>
      </c>
      <c r="G21" s="135">
        <v>1161</v>
      </c>
      <c r="H21" s="135">
        <v>1657</v>
      </c>
      <c r="I21" s="135">
        <v>3007</v>
      </c>
      <c r="J21" s="135">
        <v>649</v>
      </c>
      <c r="K21" s="135">
        <v>794</v>
      </c>
      <c r="L21" s="130">
        <v>1311</v>
      </c>
      <c r="M21" s="130">
        <v>1910</v>
      </c>
      <c r="N21" s="258"/>
    </row>
    <row r="22" spans="1:14" ht="12" customHeight="1">
      <c r="A22" s="129" t="s">
        <v>42</v>
      </c>
      <c r="B22" s="135">
        <v>2775</v>
      </c>
      <c r="C22" s="135">
        <v>1572</v>
      </c>
      <c r="D22" s="135">
        <v>1204</v>
      </c>
      <c r="E22" s="135">
        <v>338</v>
      </c>
      <c r="F22" s="135">
        <v>1786</v>
      </c>
      <c r="G22" s="135">
        <v>652</v>
      </c>
      <c r="H22" s="135">
        <v>1071</v>
      </c>
      <c r="I22" s="135">
        <v>1705</v>
      </c>
      <c r="J22" s="135">
        <v>500</v>
      </c>
      <c r="K22" s="135">
        <v>466</v>
      </c>
      <c r="L22" s="130">
        <v>347</v>
      </c>
      <c r="M22" s="130">
        <v>1463</v>
      </c>
      <c r="N22" s="258"/>
    </row>
    <row r="23" spans="1:14" ht="12" customHeight="1">
      <c r="A23" s="129" t="s">
        <v>18</v>
      </c>
      <c r="B23" s="135">
        <v>10775</v>
      </c>
      <c r="C23" s="135">
        <v>5633</v>
      </c>
      <c r="D23" s="135">
        <v>5142</v>
      </c>
      <c r="E23" s="135">
        <v>1341</v>
      </c>
      <c r="F23" s="135">
        <v>6941</v>
      </c>
      <c r="G23" s="135">
        <v>2494</v>
      </c>
      <c r="H23" s="135">
        <v>4288</v>
      </c>
      <c r="I23" s="135">
        <v>6488</v>
      </c>
      <c r="J23" s="135">
        <v>2000</v>
      </c>
      <c r="K23" s="135">
        <v>2125</v>
      </c>
      <c r="L23" s="130">
        <v>1664</v>
      </c>
      <c r="M23" s="130">
        <v>4986</v>
      </c>
      <c r="N23" s="258"/>
    </row>
    <row r="24" spans="1:14" ht="12" customHeight="1">
      <c r="A24" s="129" t="s">
        <v>19</v>
      </c>
      <c r="B24" s="135">
        <v>4642</v>
      </c>
      <c r="C24" s="135">
        <v>2161</v>
      </c>
      <c r="D24" s="135">
        <v>2481</v>
      </c>
      <c r="E24" s="135">
        <v>434</v>
      </c>
      <c r="F24" s="135">
        <v>2851</v>
      </c>
      <c r="G24" s="135">
        <v>1357</v>
      </c>
      <c r="H24" s="135">
        <v>1798</v>
      </c>
      <c r="I24" s="135">
        <v>2843</v>
      </c>
      <c r="J24" s="135">
        <v>668</v>
      </c>
      <c r="K24" s="135">
        <v>1033</v>
      </c>
      <c r="L24" s="130">
        <v>1352</v>
      </c>
      <c r="M24" s="130">
        <v>1589</v>
      </c>
      <c r="N24" s="258"/>
    </row>
    <row r="25" spans="1:14" ht="12" customHeight="1">
      <c r="A25" s="129" t="s">
        <v>20</v>
      </c>
      <c r="B25" s="135">
        <v>1373</v>
      </c>
      <c r="C25" s="135">
        <v>650</v>
      </c>
      <c r="D25" s="135">
        <v>722</v>
      </c>
      <c r="E25" s="135">
        <v>160</v>
      </c>
      <c r="F25" s="135">
        <v>766</v>
      </c>
      <c r="G25" s="135">
        <v>447</v>
      </c>
      <c r="H25" s="135">
        <v>512</v>
      </c>
      <c r="I25" s="135">
        <v>860</v>
      </c>
      <c r="J25" s="135">
        <v>207</v>
      </c>
      <c r="K25" s="135">
        <v>329</v>
      </c>
      <c r="L25" s="130">
        <v>443</v>
      </c>
      <c r="M25" s="130">
        <v>395</v>
      </c>
      <c r="N25" s="258"/>
    </row>
    <row r="26" spans="1:14" ht="12" customHeight="1">
      <c r="A26" s="129" t="s">
        <v>40</v>
      </c>
      <c r="B26" s="135">
        <v>2952</v>
      </c>
      <c r="C26" s="135">
        <v>1336</v>
      </c>
      <c r="D26" s="135">
        <v>1616</v>
      </c>
      <c r="E26" s="135">
        <v>294</v>
      </c>
      <c r="F26" s="135">
        <v>1797</v>
      </c>
      <c r="G26" s="135">
        <v>862</v>
      </c>
      <c r="H26" s="135">
        <v>1211</v>
      </c>
      <c r="I26" s="135">
        <v>1741</v>
      </c>
      <c r="J26" s="135">
        <v>440</v>
      </c>
      <c r="K26" s="135">
        <v>607</v>
      </c>
      <c r="L26" s="130">
        <v>729</v>
      </c>
      <c r="M26" s="130">
        <v>1176</v>
      </c>
      <c r="N26" s="258"/>
    </row>
    <row r="27" spans="1:14" ht="12" customHeight="1">
      <c r="A27" s="129" t="s">
        <v>41</v>
      </c>
      <c r="B27" s="135">
        <v>1564</v>
      </c>
      <c r="C27" s="135">
        <v>707</v>
      </c>
      <c r="D27" s="135">
        <v>857</v>
      </c>
      <c r="E27" s="135">
        <v>151</v>
      </c>
      <c r="F27" s="135">
        <v>931</v>
      </c>
      <c r="G27" s="135">
        <v>483</v>
      </c>
      <c r="H27" s="135">
        <v>650</v>
      </c>
      <c r="I27" s="135">
        <v>914</v>
      </c>
      <c r="J27" s="135">
        <v>189</v>
      </c>
      <c r="K27" s="135">
        <v>294</v>
      </c>
      <c r="L27" s="130">
        <v>487</v>
      </c>
      <c r="M27" s="130">
        <v>594</v>
      </c>
      <c r="N27" s="258"/>
    </row>
    <row r="28" spans="1:14" ht="15" customHeight="1">
      <c r="A28" s="131" t="s">
        <v>21</v>
      </c>
      <c r="B28" s="136">
        <v>91628</v>
      </c>
      <c r="C28" s="136">
        <v>47278</v>
      </c>
      <c r="D28" s="136">
        <v>44350</v>
      </c>
      <c r="E28" s="136">
        <v>10202</v>
      </c>
      <c r="F28" s="136">
        <v>58106</v>
      </c>
      <c r="G28" s="136">
        <v>23320</v>
      </c>
      <c r="H28" s="136">
        <v>35355</v>
      </c>
      <c r="I28" s="136">
        <v>56273</v>
      </c>
      <c r="J28" s="136">
        <v>15908</v>
      </c>
      <c r="K28" s="136">
        <v>19022</v>
      </c>
      <c r="L28" s="132">
        <v>16671</v>
      </c>
      <c r="M28" s="132">
        <v>40027</v>
      </c>
      <c r="N28" s="258"/>
    </row>
    <row r="29" spans="1:14" s="56" customFormat="1" ht="5.0999999999999996" customHeight="1">
      <c r="A29" s="72"/>
      <c r="B29" s="73"/>
      <c r="C29" s="73"/>
      <c r="D29" s="74"/>
      <c r="E29" s="73"/>
      <c r="F29" s="73"/>
      <c r="G29" s="73"/>
      <c r="H29" s="73"/>
      <c r="I29" s="74"/>
      <c r="J29" s="73"/>
      <c r="K29" s="74"/>
      <c r="L29" s="73"/>
      <c r="M29" s="73"/>
    </row>
    <row r="30" spans="1:14" s="56" customFormat="1" ht="9">
      <c r="A30" s="71" t="s">
        <v>156</v>
      </c>
    </row>
    <row r="31" spans="1:14" ht="4.5" customHeight="1">
      <c r="J31" s="37"/>
      <c r="L31" s="37"/>
      <c r="M31" s="37"/>
    </row>
    <row r="32" spans="1:14" ht="12.75" customHeight="1">
      <c r="A32" s="417" t="s">
        <v>60</v>
      </c>
      <c r="B32" s="413" t="s">
        <v>8</v>
      </c>
      <c r="C32" s="415" t="s">
        <v>73</v>
      </c>
      <c r="D32" s="416"/>
      <c r="E32" s="388" t="s">
        <v>45</v>
      </c>
      <c r="F32" s="412"/>
      <c r="G32" s="386"/>
      <c r="H32" s="388" t="s">
        <v>43</v>
      </c>
      <c r="I32" s="386"/>
      <c r="J32" s="388" t="s">
        <v>44</v>
      </c>
      <c r="K32" s="412"/>
      <c r="L32" s="412"/>
      <c r="M32" s="412"/>
    </row>
    <row r="33" spans="1:13" s="36" customFormat="1" ht="33.75">
      <c r="A33" s="418"/>
      <c r="B33" s="414"/>
      <c r="C33" s="133" t="s">
        <v>6</v>
      </c>
      <c r="D33" s="133" t="s">
        <v>7</v>
      </c>
      <c r="E33" s="133" t="s">
        <v>34</v>
      </c>
      <c r="F33" s="160" t="s">
        <v>50</v>
      </c>
      <c r="G33" s="133" t="s">
        <v>51</v>
      </c>
      <c r="H33" s="133" t="s">
        <v>48</v>
      </c>
      <c r="I33" s="133" t="s">
        <v>75</v>
      </c>
      <c r="J33" s="133" t="s">
        <v>35</v>
      </c>
      <c r="K33" s="133" t="s">
        <v>36</v>
      </c>
      <c r="L33" s="134" t="s">
        <v>37</v>
      </c>
      <c r="M33" s="134" t="s">
        <v>176</v>
      </c>
    </row>
    <row r="34" spans="1:13" ht="12" customHeight="1">
      <c r="A34" s="129" t="s">
        <v>9</v>
      </c>
      <c r="B34" s="135">
        <f>B9</f>
        <v>10394</v>
      </c>
      <c r="C34" s="137">
        <f>C9/B34*100</f>
        <v>52.838175870694634</v>
      </c>
      <c r="D34" s="137">
        <f>D9/B34*100</f>
        <v>47.161824129305366</v>
      </c>
      <c r="E34" s="137">
        <f>E9/B9*100</f>
        <v>12.757360015393497</v>
      </c>
      <c r="F34" s="137">
        <f>F9/B9*100</f>
        <v>62.33403886857802</v>
      </c>
      <c r="G34" s="137">
        <f>G9/B9*100</f>
        <v>24.918222051183374</v>
      </c>
      <c r="H34" s="137">
        <f>H9/B9*100</f>
        <v>38.454877814123535</v>
      </c>
      <c r="I34" s="137">
        <f>I9/B9*100</f>
        <v>61.554743121031365</v>
      </c>
      <c r="J34" s="137">
        <f>J9/B9*100</f>
        <v>20.00192418703098</v>
      </c>
      <c r="K34" s="137">
        <f>K9/B9*100</f>
        <v>21.560515682124304</v>
      </c>
      <c r="L34" s="239">
        <f>L9/B9*100</f>
        <v>10.717721762555319</v>
      </c>
      <c r="M34" s="239">
        <f>M9/B9*100</f>
        <v>47.729459303444294</v>
      </c>
    </row>
    <row r="35" spans="1:13" ht="12" customHeight="1">
      <c r="A35" s="129" t="s">
        <v>10</v>
      </c>
      <c r="B35" s="135">
        <f t="shared" ref="B35:B53" si="0">B10</f>
        <v>1710</v>
      </c>
      <c r="C35" s="137">
        <f t="shared" ref="C35:C53" si="1">C10/B35*100</f>
        <v>48.12865497076023</v>
      </c>
      <c r="D35" s="137">
        <f t="shared" ref="D35:D53" si="2">D10/B35*100</f>
        <v>51.929824561403507</v>
      </c>
      <c r="E35" s="137">
        <f t="shared" ref="E35:E53" si="3">E10/B10*100</f>
        <v>11.345029239766081</v>
      </c>
      <c r="F35" s="137">
        <f t="shared" ref="F35:F53" si="4">F10/B10*100</f>
        <v>61.520467836257311</v>
      </c>
      <c r="G35" s="137">
        <f t="shared" ref="G35:G53" si="5">G10/B10*100</f>
        <v>27.134502923976605</v>
      </c>
      <c r="H35" s="137">
        <f t="shared" ref="H35:H53" si="6">H10/B10*100</f>
        <v>42.280701754385966</v>
      </c>
      <c r="I35" s="137">
        <f t="shared" ref="I35:I53" si="7">I10/B10*100</f>
        <v>57.777777777777771</v>
      </c>
      <c r="J35" s="137">
        <f t="shared" ref="J35:J53" si="8">J10/B10*100</f>
        <v>13.157894736842104</v>
      </c>
      <c r="K35" s="137">
        <f t="shared" ref="K35:K53" si="9">K10/B10*100</f>
        <v>21.228070175438596</v>
      </c>
      <c r="L35" s="152">
        <f t="shared" ref="L35:L53" si="10">L10/B10*100</f>
        <v>28.07017543859649</v>
      </c>
      <c r="M35" s="152">
        <f t="shared" ref="M35:M53" si="11">M10/B10*100</f>
        <v>37.602339181286546</v>
      </c>
    </row>
    <row r="36" spans="1:13" ht="12" customHeight="1">
      <c r="A36" s="129" t="s">
        <v>23</v>
      </c>
      <c r="B36" s="135">
        <f t="shared" si="0"/>
        <v>1656</v>
      </c>
      <c r="C36" s="137">
        <f t="shared" si="1"/>
        <v>48.490338164251206</v>
      </c>
      <c r="D36" s="137">
        <f t="shared" si="2"/>
        <v>51.509661835748787</v>
      </c>
      <c r="E36" s="137">
        <f t="shared" si="3"/>
        <v>12.681159420289855</v>
      </c>
      <c r="F36" s="137">
        <f t="shared" si="4"/>
        <v>58.75603864734299</v>
      </c>
      <c r="G36" s="137">
        <f t="shared" si="5"/>
        <v>28.562801932367147</v>
      </c>
      <c r="H36" s="137">
        <f t="shared" si="6"/>
        <v>36.292270531400966</v>
      </c>
      <c r="I36" s="137">
        <f t="shared" si="7"/>
        <v>63.707729468599041</v>
      </c>
      <c r="J36" s="137">
        <f t="shared" si="8"/>
        <v>20.108695652173914</v>
      </c>
      <c r="K36" s="137">
        <f t="shared" si="9"/>
        <v>27.355072463768117</v>
      </c>
      <c r="L36" s="152">
        <f t="shared" si="10"/>
        <v>14.492753623188406</v>
      </c>
      <c r="M36" s="152">
        <f t="shared" si="11"/>
        <v>38.10386473429952</v>
      </c>
    </row>
    <row r="37" spans="1:13" ht="12" customHeight="1">
      <c r="A37" s="129" t="s">
        <v>11</v>
      </c>
      <c r="B37" s="135">
        <f t="shared" si="0"/>
        <v>15468</v>
      </c>
      <c r="C37" s="137">
        <f t="shared" si="1"/>
        <v>54.053529868114815</v>
      </c>
      <c r="D37" s="137">
        <f t="shared" si="2"/>
        <v>45.952935091802431</v>
      </c>
      <c r="E37" s="137">
        <f t="shared" si="3"/>
        <v>11.022756658908715</v>
      </c>
      <c r="F37" s="137">
        <f t="shared" si="4"/>
        <v>63.078613912593738</v>
      </c>
      <c r="G37" s="137">
        <f t="shared" si="5"/>
        <v>25.898629428497543</v>
      </c>
      <c r="H37" s="137">
        <f t="shared" si="6"/>
        <v>38.240237910524954</v>
      </c>
      <c r="I37" s="137">
        <f t="shared" si="7"/>
        <v>61.759762089475046</v>
      </c>
      <c r="J37" s="137">
        <f t="shared" si="8"/>
        <v>18.017843289371605</v>
      </c>
      <c r="K37" s="137">
        <f t="shared" si="9"/>
        <v>20.64908197569175</v>
      </c>
      <c r="L37" s="152">
        <f t="shared" si="10"/>
        <v>14.707783811740367</v>
      </c>
      <c r="M37" s="152">
        <f t="shared" si="11"/>
        <v>46.625290923196275</v>
      </c>
    </row>
    <row r="38" spans="1:13" ht="12" customHeight="1">
      <c r="A38" s="129" t="s">
        <v>12</v>
      </c>
      <c r="B38" s="135">
        <f t="shared" si="0"/>
        <v>3376</v>
      </c>
      <c r="C38" s="137">
        <f t="shared" si="1"/>
        <v>51.125592417061618</v>
      </c>
      <c r="D38" s="137">
        <f t="shared" si="2"/>
        <v>48.874407582938389</v>
      </c>
      <c r="E38" s="137">
        <f t="shared" si="3"/>
        <v>9.152843601895734</v>
      </c>
      <c r="F38" s="137">
        <f t="shared" si="4"/>
        <v>66.795023696682463</v>
      </c>
      <c r="G38" s="137">
        <f t="shared" si="5"/>
        <v>24.052132701421801</v>
      </c>
      <c r="H38" s="137">
        <f t="shared" si="6"/>
        <v>41.084123222748815</v>
      </c>
      <c r="I38" s="137">
        <f t="shared" si="7"/>
        <v>58.945497630331758</v>
      </c>
      <c r="J38" s="137">
        <f t="shared" si="8"/>
        <v>13.151658767772512</v>
      </c>
      <c r="K38" s="137">
        <f t="shared" si="9"/>
        <v>18.246445497630333</v>
      </c>
      <c r="L38" s="152">
        <f t="shared" si="10"/>
        <v>23.370853080568722</v>
      </c>
      <c r="M38" s="152">
        <f t="shared" si="11"/>
        <v>45.260663507109008</v>
      </c>
    </row>
    <row r="39" spans="1:13" ht="12" customHeight="1">
      <c r="A39" s="129" t="s">
        <v>13</v>
      </c>
      <c r="B39" s="135">
        <f t="shared" si="0"/>
        <v>2922</v>
      </c>
      <c r="C39" s="137">
        <f t="shared" si="1"/>
        <v>46.098562628336751</v>
      </c>
      <c r="D39" s="137">
        <f t="shared" si="2"/>
        <v>53.901437371663242</v>
      </c>
      <c r="E39" s="137">
        <f t="shared" si="3"/>
        <v>11.772758384668036</v>
      </c>
      <c r="F39" s="137">
        <f t="shared" si="4"/>
        <v>61.293634496919914</v>
      </c>
      <c r="G39" s="137">
        <f t="shared" si="5"/>
        <v>26.933607118412045</v>
      </c>
      <c r="H39" s="137">
        <f t="shared" si="6"/>
        <v>39.459274469541413</v>
      </c>
      <c r="I39" s="137">
        <f t="shared" si="7"/>
        <v>60.574948665297747</v>
      </c>
      <c r="J39" s="137">
        <f t="shared" si="8"/>
        <v>19.507186858316221</v>
      </c>
      <c r="K39" s="137">
        <f t="shared" si="9"/>
        <v>24.811772758384667</v>
      </c>
      <c r="L39" s="152">
        <f t="shared" si="10"/>
        <v>12.73100616016427</v>
      </c>
      <c r="M39" s="152">
        <f t="shared" si="11"/>
        <v>42.950034223134836</v>
      </c>
    </row>
    <row r="40" spans="1:13" ht="12" customHeight="1">
      <c r="A40" s="129" t="s">
        <v>14</v>
      </c>
      <c r="B40" s="135">
        <f t="shared" si="0"/>
        <v>5053</v>
      </c>
      <c r="C40" s="137">
        <f t="shared" si="1"/>
        <v>50.781713833366318</v>
      </c>
      <c r="D40" s="137">
        <f t="shared" si="2"/>
        <v>49.218286166633682</v>
      </c>
      <c r="E40" s="137">
        <f t="shared" si="3"/>
        <v>9.3409855531367505</v>
      </c>
      <c r="F40" s="137">
        <f t="shared" si="4"/>
        <v>66.138927369879269</v>
      </c>
      <c r="G40" s="137">
        <f t="shared" si="5"/>
        <v>24.52008707698397</v>
      </c>
      <c r="H40" s="137">
        <f t="shared" si="6"/>
        <v>35.384919849594297</v>
      </c>
      <c r="I40" s="137">
        <f t="shared" si="7"/>
        <v>64.615080150405703</v>
      </c>
      <c r="J40" s="137">
        <f t="shared" si="8"/>
        <v>15.772808232733029</v>
      </c>
      <c r="K40" s="137">
        <f t="shared" si="9"/>
        <v>19.176726697011677</v>
      </c>
      <c r="L40" s="152">
        <f t="shared" si="10"/>
        <v>26.776172570750052</v>
      </c>
      <c r="M40" s="152">
        <f t="shared" si="11"/>
        <v>38.27429249950525</v>
      </c>
    </row>
    <row r="41" spans="1:13" ht="12" customHeight="1">
      <c r="A41" s="129" t="s">
        <v>15</v>
      </c>
      <c r="B41" s="135">
        <f t="shared" si="0"/>
        <v>1636</v>
      </c>
      <c r="C41" s="137">
        <f t="shared" si="1"/>
        <v>46.821515892420543</v>
      </c>
      <c r="D41" s="137">
        <f t="shared" si="2"/>
        <v>53.117359413202934</v>
      </c>
      <c r="E41" s="137">
        <f t="shared" si="3"/>
        <v>11.67481662591687</v>
      </c>
      <c r="F41" s="137">
        <f t="shared" si="4"/>
        <v>60.513447432762831</v>
      </c>
      <c r="G41" s="137">
        <f t="shared" si="5"/>
        <v>27.811735941320293</v>
      </c>
      <c r="H41" s="137">
        <f t="shared" si="6"/>
        <v>37.469437652811735</v>
      </c>
      <c r="I41" s="137">
        <f t="shared" si="7"/>
        <v>62.530562347188265</v>
      </c>
      <c r="J41" s="137">
        <f t="shared" si="8"/>
        <v>19.621026894865526</v>
      </c>
      <c r="K41" s="137">
        <f t="shared" si="9"/>
        <v>24.572127139364301</v>
      </c>
      <c r="L41" s="152">
        <f t="shared" si="10"/>
        <v>12.652811735941318</v>
      </c>
      <c r="M41" s="152">
        <f t="shared" si="11"/>
        <v>43.215158924205376</v>
      </c>
    </row>
    <row r="42" spans="1:13" ht="12" customHeight="1">
      <c r="A42" s="129" t="s">
        <v>5</v>
      </c>
      <c r="B42" s="135">
        <f t="shared" si="0"/>
        <v>6198</v>
      </c>
      <c r="C42" s="137">
        <f t="shared" si="1"/>
        <v>53.097773475314611</v>
      </c>
      <c r="D42" s="137">
        <f t="shared" si="2"/>
        <v>46.902226524685382</v>
      </c>
      <c r="E42" s="137">
        <f t="shared" si="3"/>
        <v>7.9219102936431112</v>
      </c>
      <c r="F42" s="137">
        <f t="shared" si="4"/>
        <v>69.151339141658596</v>
      </c>
      <c r="G42" s="137">
        <f t="shared" si="5"/>
        <v>22.942884801548889</v>
      </c>
      <c r="H42" s="137">
        <f t="shared" si="6"/>
        <v>40.948693126815101</v>
      </c>
      <c r="I42" s="137">
        <f t="shared" si="7"/>
        <v>59.067441110035489</v>
      </c>
      <c r="J42" s="137">
        <f t="shared" si="8"/>
        <v>12.068409164246532</v>
      </c>
      <c r="K42" s="137">
        <f t="shared" si="9"/>
        <v>18.247821878025171</v>
      </c>
      <c r="L42" s="152">
        <f t="shared" si="10"/>
        <v>29.299774120684091</v>
      </c>
      <c r="M42" s="152">
        <f t="shared" si="11"/>
        <v>40.383994837044206</v>
      </c>
    </row>
    <row r="43" spans="1:13" ht="12" customHeight="1">
      <c r="A43" s="129" t="s">
        <v>16</v>
      </c>
      <c r="B43" s="135">
        <f t="shared" si="0"/>
        <v>3789</v>
      </c>
      <c r="C43" s="137">
        <f t="shared" si="1"/>
        <v>48.90472420163632</v>
      </c>
      <c r="D43" s="137">
        <f t="shared" si="2"/>
        <v>51.09527579836368</v>
      </c>
      <c r="E43" s="137">
        <f t="shared" si="3"/>
        <v>11.902876748482448</v>
      </c>
      <c r="F43" s="137">
        <f t="shared" si="4"/>
        <v>61.889680654526259</v>
      </c>
      <c r="G43" s="137">
        <f t="shared" si="5"/>
        <v>26.181050409078914</v>
      </c>
      <c r="H43" s="137">
        <f t="shared" si="6"/>
        <v>38.427025600422276</v>
      </c>
      <c r="I43" s="137">
        <f t="shared" si="7"/>
        <v>61.546582211665346</v>
      </c>
      <c r="J43" s="137">
        <f t="shared" si="8"/>
        <v>19.530219055159673</v>
      </c>
      <c r="K43" s="137">
        <f t="shared" si="9"/>
        <v>23.357086302454473</v>
      </c>
      <c r="L43" s="152">
        <f t="shared" si="10"/>
        <v>14.489311163895488</v>
      </c>
      <c r="M43" s="152">
        <f t="shared" si="11"/>
        <v>42.623383478490368</v>
      </c>
    </row>
    <row r="44" spans="1:13" ht="12" customHeight="1">
      <c r="A44" s="129" t="s">
        <v>17</v>
      </c>
      <c r="B44" s="135">
        <f t="shared" si="0"/>
        <v>1784</v>
      </c>
      <c r="C44" s="137">
        <f t="shared" si="1"/>
        <v>51.569506726457405</v>
      </c>
      <c r="D44" s="137">
        <f t="shared" si="2"/>
        <v>48.430493273542602</v>
      </c>
      <c r="E44" s="137">
        <f t="shared" si="3"/>
        <v>11.939461883408072</v>
      </c>
      <c r="F44" s="137">
        <f t="shared" si="4"/>
        <v>62.5</v>
      </c>
      <c r="G44" s="137">
        <f t="shared" si="5"/>
        <v>25.560538116591928</v>
      </c>
      <c r="H44" s="137">
        <f t="shared" si="6"/>
        <v>39.293721973094172</v>
      </c>
      <c r="I44" s="137">
        <f t="shared" si="7"/>
        <v>60.762331838565018</v>
      </c>
      <c r="J44" s="137">
        <f t="shared" si="8"/>
        <v>17.993273542600896</v>
      </c>
      <c r="K44" s="137">
        <f t="shared" si="9"/>
        <v>21.356502242152466</v>
      </c>
      <c r="L44" s="152">
        <f t="shared" si="10"/>
        <v>12.331838565022421</v>
      </c>
      <c r="M44" s="152">
        <f t="shared" si="11"/>
        <v>48.374439461883405</v>
      </c>
    </row>
    <row r="45" spans="1:13" ht="12" customHeight="1">
      <c r="A45" s="129" t="s">
        <v>24</v>
      </c>
      <c r="B45" s="135">
        <f t="shared" si="0"/>
        <v>8898</v>
      </c>
      <c r="C45" s="137">
        <f t="shared" si="1"/>
        <v>52.95572038660373</v>
      </c>
      <c r="D45" s="137">
        <f t="shared" si="2"/>
        <v>47.04427961339627</v>
      </c>
      <c r="E45" s="137">
        <f t="shared" si="3"/>
        <v>13.755900202292651</v>
      </c>
      <c r="F45" s="137">
        <f t="shared" si="4"/>
        <v>61.856596988087212</v>
      </c>
      <c r="G45" s="137">
        <f t="shared" si="5"/>
        <v>24.37626432906271</v>
      </c>
      <c r="H45" s="137">
        <f t="shared" si="6"/>
        <v>37.053270397842212</v>
      </c>
      <c r="I45" s="137">
        <f t="shared" si="7"/>
        <v>62.935491121600364</v>
      </c>
      <c r="J45" s="137">
        <f t="shared" si="8"/>
        <v>21.263205214654977</v>
      </c>
      <c r="K45" s="137">
        <f t="shared" si="9"/>
        <v>22.656776803776129</v>
      </c>
      <c r="L45" s="152">
        <f t="shared" si="10"/>
        <v>10.418071476736346</v>
      </c>
      <c r="M45" s="152">
        <f t="shared" si="11"/>
        <v>45.650708024275119</v>
      </c>
    </row>
    <row r="46" spans="1:13" ht="12" customHeight="1">
      <c r="A46" s="129" t="s">
        <v>28</v>
      </c>
      <c r="B46" s="135">
        <f t="shared" si="0"/>
        <v>4664</v>
      </c>
      <c r="C46" s="137">
        <f t="shared" si="1"/>
        <v>54.867066895368779</v>
      </c>
      <c r="D46" s="137">
        <f t="shared" si="2"/>
        <v>45.132933104631221</v>
      </c>
      <c r="E46" s="137">
        <f t="shared" si="3"/>
        <v>7.6329331046312179</v>
      </c>
      <c r="F46" s="137">
        <f t="shared" si="4"/>
        <v>67.452830188679243</v>
      </c>
      <c r="G46" s="137">
        <f t="shared" si="5"/>
        <v>24.89279588336192</v>
      </c>
      <c r="H46" s="137">
        <f t="shared" si="6"/>
        <v>35.52744425385935</v>
      </c>
      <c r="I46" s="137">
        <f t="shared" si="7"/>
        <v>64.472555746140642</v>
      </c>
      <c r="J46" s="137">
        <f t="shared" si="8"/>
        <v>13.915094339622641</v>
      </c>
      <c r="K46" s="137">
        <f t="shared" si="9"/>
        <v>17.024013722126931</v>
      </c>
      <c r="L46" s="152">
        <f t="shared" si="10"/>
        <v>28.10891938250429</v>
      </c>
      <c r="M46" s="152">
        <f t="shared" si="11"/>
        <v>40.951972555746138</v>
      </c>
    </row>
    <row r="47" spans="1:13" ht="12" customHeight="1">
      <c r="A47" s="129" t="s">
        <v>42</v>
      </c>
      <c r="B47" s="135">
        <f t="shared" si="0"/>
        <v>2775</v>
      </c>
      <c r="C47" s="137">
        <f t="shared" si="1"/>
        <v>56.648648648648646</v>
      </c>
      <c r="D47" s="137">
        <f t="shared" si="2"/>
        <v>43.387387387387392</v>
      </c>
      <c r="E47" s="137">
        <f t="shared" si="3"/>
        <v>12.18018018018018</v>
      </c>
      <c r="F47" s="137">
        <f t="shared" si="4"/>
        <v>64.36036036036036</v>
      </c>
      <c r="G47" s="137">
        <f t="shared" si="5"/>
        <v>23.495495495495494</v>
      </c>
      <c r="H47" s="137">
        <f t="shared" si="6"/>
        <v>38.594594594594597</v>
      </c>
      <c r="I47" s="137">
        <f t="shared" si="7"/>
        <v>61.441441441441448</v>
      </c>
      <c r="J47" s="137">
        <f t="shared" si="8"/>
        <v>18.018018018018019</v>
      </c>
      <c r="K47" s="137">
        <f t="shared" si="9"/>
        <v>16.792792792792792</v>
      </c>
      <c r="L47" s="152">
        <f t="shared" si="10"/>
        <v>12.504504504504505</v>
      </c>
      <c r="M47" s="152">
        <f t="shared" si="11"/>
        <v>52.720720720720728</v>
      </c>
    </row>
    <row r="48" spans="1:13" ht="12" customHeight="1">
      <c r="A48" s="129" t="s">
        <v>18</v>
      </c>
      <c r="B48" s="135">
        <f t="shared" si="0"/>
        <v>10775</v>
      </c>
      <c r="C48" s="137">
        <f t="shared" si="1"/>
        <v>52.278422273781899</v>
      </c>
      <c r="D48" s="137">
        <f t="shared" si="2"/>
        <v>47.721577726218094</v>
      </c>
      <c r="E48" s="137">
        <f t="shared" si="3"/>
        <v>12.445475638051045</v>
      </c>
      <c r="F48" s="137">
        <f t="shared" si="4"/>
        <v>64.417633410672863</v>
      </c>
      <c r="G48" s="137">
        <f t="shared" si="5"/>
        <v>23.1461716937355</v>
      </c>
      <c r="H48" s="137">
        <f t="shared" si="6"/>
        <v>39.795823665893273</v>
      </c>
      <c r="I48" s="137">
        <f t="shared" si="7"/>
        <v>60.213457076566122</v>
      </c>
      <c r="J48" s="137">
        <f t="shared" si="8"/>
        <v>18.561484918793504</v>
      </c>
      <c r="K48" s="137">
        <f t="shared" si="9"/>
        <v>19.721577726218097</v>
      </c>
      <c r="L48" s="152">
        <f t="shared" si="10"/>
        <v>15.443155452436194</v>
      </c>
      <c r="M48" s="152">
        <f t="shared" si="11"/>
        <v>46.273781902552201</v>
      </c>
    </row>
    <row r="49" spans="1:13" ht="12" customHeight="1">
      <c r="A49" s="129" t="s">
        <v>19</v>
      </c>
      <c r="B49" s="135">
        <f t="shared" si="0"/>
        <v>4642</v>
      </c>
      <c r="C49" s="137">
        <f t="shared" si="1"/>
        <v>46.553209823352006</v>
      </c>
      <c r="D49" s="137">
        <f t="shared" si="2"/>
        <v>53.446790176647994</v>
      </c>
      <c r="E49" s="137">
        <f t="shared" si="3"/>
        <v>9.3494183541576898</v>
      </c>
      <c r="F49" s="137">
        <f t="shared" si="4"/>
        <v>61.417492460146484</v>
      </c>
      <c r="G49" s="137">
        <f t="shared" si="5"/>
        <v>29.233089185695821</v>
      </c>
      <c r="H49" s="137">
        <f t="shared" si="6"/>
        <v>38.733304610081859</v>
      </c>
      <c r="I49" s="137">
        <f t="shared" si="7"/>
        <v>61.245152951314083</v>
      </c>
      <c r="J49" s="137">
        <f t="shared" si="8"/>
        <v>14.390348987505385</v>
      </c>
      <c r="K49" s="137">
        <f t="shared" si="9"/>
        <v>22.253339077983629</v>
      </c>
      <c r="L49" s="152">
        <f t="shared" si="10"/>
        <v>29.125376992675573</v>
      </c>
      <c r="M49" s="152">
        <f t="shared" si="11"/>
        <v>34.230934941835415</v>
      </c>
    </row>
    <row r="50" spans="1:13" ht="12" customHeight="1">
      <c r="A50" s="129" t="s">
        <v>20</v>
      </c>
      <c r="B50" s="135">
        <f t="shared" si="0"/>
        <v>1373</v>
      </c>
      <c r="C50" s="137">
        <f t="shared" si="1"/>
        <v>47.341587764020396</v>
      </c>
      <c r="D50" s="137">
        <f t="shared" si="2"/>
        <v>52.585579024034956</v>
      </c>
      <c r="E50" s="137">
        <f t="shared" si="3"/>
        <v>11.653313911143481</v>
      </c>
      <c r="F50" s="137">
        <f t="shared" si="4"/>
        <v>55.790240349599415</v>
      </c>
      <c r="G50" s="137">
        <f t="shared" si="5"/>
        <v>32.5564457392571</v>
      </c>
      <c r="H50" s="137">
        <f t="shared" si="6"/>
        <v>37.29060451565914</v>
      </c>
      <c r="I50" s="137">
        <f t="shared" si="7"/>
        <v>62.636562272396212</v>
      </c>
      <c r="J50" s="137">
        <f t="shared" si="8"/>
        <v>15.076474872541878</v>
      </c>
      <c r="K50" s="137">
        <f t="shared" si="9"/>
        <v>23.962126729788782</v>
      </c>
      <c r="L50" s="152">
        <f t="shared" si="10"/>
        <v>32.265112891478516</v>
      </c>
      <c r="M50" s="152">
        <f t="shared" si="11"/>
        <v>28.769118718135474</v>
      </c>
    </row>
    <row r="51" spans="1:13" ht="12" customHeight="1">
      <c r="A51" s="129" t="s">
        <v>40</v>
      </c>
      <c r="B51" s="135">
        <f t="shared" si="0"/>
        <v>2952</v>
      </c>
      <c r="C51" s="137">
        <f t="shared" si="1"/>
        <v>45.25745257452575</v>
      </c>
      <c r="D51" s="137">
        <f t="shared" si="2"/>
        <v>54.74254742547425</v>
      </c>
      <c r="E51" s="137">
        <f t="shared" si="3"/>
        <v>9.9593495934959346</v>
      </c>
      <c r="F51" s="137">
        <f t="shared" si="4"/>
        <v>60.873983739837399</v>
      </c>
      <c r="G51" s="137">
        <f t="shared" si="5"/>
        <v>29.200542005420054</v>
      </c>
      <c r="H51" s="137">
        <f t="shared" si="6"/>
        <v>41.023035230352306</v>
      </c>
      <c r="I51" s="137">
        <f t="shared" si="7"/>
        <v>58.976964769647701</v>
      </c>
      <c r="J51" s="137">
        <f t="shared" si="8"/>
        <v>14.905149051490515</v>
      </c>
      <c r="K51" s="137">
        <f t="shared" si="9"/>
        <v>20.562330623306231</v>
      </c>
      <c r="L51" s="152">
        <f t="shared" si="10"/>
        <v>24.695121951219512</v>
      </c>
      <c r="M51" s="152">
        <f t="shared" si="11"/>
        <v>39.837398373983739</v>
      </c>
    </row>
    <row r="52" spans="1:13" ht="12" customHeight="1">
      <c r="A52" s="129" t="s">
        <v>41</v>
      </c>
      <c r="B52" s="135">
        <f t="shared" si="0"/>
        <v>1564</v>
      </c>
      <c r="C52" s="137">
        <f t="shared" si="1"/>
        <v>45.204603580562654</v>
      </c>
      <c r="D52" s="137">
        <f t="shared" si="2"/>
        <v>54.795396419437338</v>
      </c>
      <c r="E52" s="137">
        <f t="shared" si="3"/>
        <v>9.6547314578005103</v>
      </c>
      <c r="F52" s="137">
        <f t="shared" si="4"/>
        <v>59.526854219948845</v>
      </c>
      <c r="G52" s="137">
        <f t="shared" si="5"/>
        <v>30.882352941176471</v>
      </c>
      <c r="H52" s="137">
        <f t="shared" si="6"/>
        <v>41.56010230179028</v>
      </c>
      <c r="I52" s="137">
        <f t="shared" si="7"/>
        <v>58.43989769820972</v>
      </c>
      <c r="J52" s="137">
        <f t="shared" si="8"/>
        <v>12.084398976982097</v>
      </c>
      <c r="K52" s="137">
        <f t="shared" si="9"/>
        <v>18.797953964194374</v>
      </c>
      <c r="L52" s="152">
        <f t="shared" si="10"/>
        <v>31.138107416879794</v>
      </c>
      <c r="M52" s="152">
        <f t="shared" si="11"/>
        <v>37.979539641943731</v>
      </c>
    </row>
    <row r="53" spans="1:13" ht="15" customHeight="1">
      <c r="A53" s="131" t="s">
        <v>21</v>
      </c>
      <c r="B53" s="136">
        <f t="shared" si="0"/>
        <v>91628</v>
      </c>
      <c r="C53" s="138">
        <f t="shared" si="1"/>
        <v>51.597764875365606</v>
      </c>
      <c r="D53" s="138">
        <f t="shared" si="2"/>
        <v>48.402235124634387</v>
      </c>
      <c r="E53" s="138">
        <f t="shared" si="3"/>
        <v>11.13415113284149</v>
      </c>
      <c r="F53" s="138">
        <f t="shared" si="4"/>
        <v>63.415113284148951</v>
      </c>
      <c r="G53" s="138">
        <f t="shared" si="5"/>
        <v>25.450735583009561</v>
      </c>
      <c r="H53" s="138">
        <f t="shared" si="6"/>
        <v>38.585366918409221</v>
      </c>
      <c r="I53" s="138">
        <f t="shared" si="7"/>
        <v>61.414633081590772</v>
      </c>
      <c r="J53" s="138">
        <f t="shared" si="8"/>
        <v>17.361505216745972</v>
      </c>
      <c r="K53" s="138">
        <f t="shared" si="9"/>
        <v>20.760029685249052</v>
      </c>
      <c r="L53" s="153">
        <f t="shared" si="10"/>
        <v>18.194220107390755</v>
      </c>
      <c r="M53" s="153">
        <f t="shared" si="11"/>
        <v>43.684244990614225</v>
      </c>
    </row>
    <row r="54" spans="1:13" s="56" customFormat="1" ht="5.0999999999999996" customHeight="1">
      <c r="A54" s="72"/>
      <c r="B54" s="73"/>
      <c r="C54" s="73"/>
      <c r="D54" s="74"/>
      <c r="E54" s="73"/>
      <c r="F54" s="73"/>
      <c r="G54" s="73"/>
      <c r="H54" s="73"/>
      <c r="I54" s="74"/>
      <c r="J54" s="73"/>
      <c r="K54" s="74"/>
      <c r="L54" s="73"/>
      <c r="M54" s="73"/>
    </row>
    <row r="55" spans="1:13" s="56" customFormat="1" ht="9">
      <c r="A55" s="71" t="s">
        <v>156</v>
      </c>
    </row>
  </sheetData>
  <mergeCells count="12">
    <mergeCell ref="B32:B33"/>
    <mergeCell ref="C32:D32"/>
    <mergeCell ref="A7:A8"/>
    <mergeCell ref="A32:A33"/>
    <mergeCell ref="C7:D7"/>
    <mergeCell ref="B7:B8"/>
    <mergeCell ref="E7:G7"/>
    <mergeCell ref="H7:I7"/>
    <mergeCell ref="E32:G32"/>
    <mergeCell ref="H32:I32"/>
    <mergeCell ref="J7:M7"/>
    <mergeCell ref="J32:M32"/>
  </mergeCells>
  <phoneticPr fontId="6" type="noConversion"/>
  <hyperlinks>
    <hyperlink ref="M1" location="F!A1" display="Retour au menu" xr:uid="{00000000-0004-0000-0500-000000000000}"/>
  </hyperlinks>
  <pageMargins left="0.7" right="0.7" top="0.75" bottom="0.75" header="0.3" footer="0.3"/>
  <pageSetup paperSize="9" scale="84"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zoomScaleNormal="100" zoomScaleSheetLayoutView="80" workbookViewId="0"/>
  </sheetViews>
  <sheetFormatPr baseColWidth="10" defaultColWidth="11.42578125" defaultRowHeight="11.25"/>
  <cols>
    <col min="1" max="1" width="18.7109375" style="32" customWidth="1"/>
    <col min="2" max="11" width="10.7109375" style="32" customWidth="1"/>
    <col min="12" max="16384" width="11.42578125" style="32"/>
  </cols>
  <sheetData>
    <row r="1" spans="1:13" ht="23.25">
      <c r="A1" s="57" t="s">
        <v>109</v>
      </c>
      <c r="K1" s="55" t="s">
        <v>107</v>
      </c>
    </row>
    <row r="2" spans="1:13" s="63" customFormat="1" ht="3" customHeight="1">
      <c r="A2" s="62"/>
    </row>
    <row r="3" spans="1:13" s="63" customFormat="1" ht="15.75" customHeight="1">
      <c r="A3" s="64" t="s">
        <v>113</v>
      </c>
    </row>
    <row r="4" spans="1:13" s="63" customFormat="1" ht="4.5" customHeight="1">
      <c r="A4" s="64"/>
    </row>
    <row r="5" spans="1:13" ht="19.5" customHeight="1">
      <c r="A5" s="75" t="s">
        <v>188</v>
      </c>
      <c r="B5" s="54"/>
      <c r="C5" s="54"/>
      <c r="D5" s="54"/>
      <c r="E5" s="54"/>
      <c r="F5" s="54"/>
      <c r="G5" s="54"/>
      <c r="H5" s="54"/>
      <c r="I5" s="54"/>
      <c r="J5" s="54"/>
      <c r="K5" s="54"/>
    </row>
    <row r="6" spans="1:13" ht="4.5" customHeight="1"/>
    <row r="7" spans="1:13" ht="12" customHeight="1">
      <c r="A7" s="421" t="s">
        <v>59</v>
      </c>
      <c r="B7" s="422" t="s">
        <v>33</v>
      </c>
      <c r="C7" s="419" t="s">
        <v>6</v>
      </c>
      <c r="D7" s="419"/>
      <c r="E7" s="419"/>
      <c r="F7" s="419" t="s">
        <v>7</v>
      </c>
      <c r="G7" s="419"/>
      <c r="H7" s="419"/>
      <c r="I7" s="419" t="s">
        <v>8</v>
      </c>
      <c r="J7" s="419"/>
      <c r="K7" s="420"/>
    </row>
    <row r="8" spans="1:13" ht="12" customHeight="1">
      <c r="A8" s="421"/>
      <c r="B8" s="422"/>
      <c r="C8" s="160" t="s">
        <v>34</v>
      </c>
      <c r="D8" s="160" t="s">
        <v>50</v>
      </c>
      <c r="E8" s="160" t="s">
        <v>51</v>
      </c>
      <c r="F8" s="160" t="s">
        <v>34</v>
      </c>
      <c r="G8" s="160" t="s">
        <v>50</v>
      </c>
      <c r="H8" s="160" t="s">
        <v>51</v>
      </c>
      <c r="I8" s="160" t="s">
        <v>34</v>
      </c>
      <c r="J8" s="160" t="s">
        <v>50</v>
      </c>
      <c r="K8" s="336" t="s">
        <v>51</v>
      </c>
    </row>
    <row r="9" spans="1:13">
      <c r="A9" s="158" t="s">
        <v>9</v>
      </c>
      <c r="B9" s="135">
        <v>10394</v>
      </c>
      <c r="C9" s="159">
        <v>762</v>
      </c>
      <c r="D9" s="159">
        <v>3084</v>
      </c>
      <c r="E9" s="159">
        <v>1646</v>
      </c>
      <c r="F9" s="159">
        <v>563</v>
      </c>
      <c r="G9" s="159">
        <v>3395</v>
      </c>
      <c r="H9" s="159">
        <v>944</v>
      </c>
      <c r="I9" s="159">
        <v>1326</v>
      </c>
      <c r="J9" s="159">
        <v>6479</v>
      </c>
      <c r="K9" s="368">
        <v>2590</v>
      </c>
    </row>
    <row r="10" spans="1:13">
      <c r="A10" s="158" t="s">
        <v>10</v>
      </c>
      <c r="B10" s="135">
        <v>1710</v>
      </c>
      <c r="C10" s="159">
        <v>106</v>
      </c>
      <c r="D10" s="159">
        <v>476</v>
      </c>
      <c r="E10" s="159">
        <v>241</v>
      </c>
      <c r="F10" s="159">
        <v>88</v>
      </c>
      <c r="G10" s="159">
        <v>576</v>
      </c>
      <c r="H10" s="159">
        <v>224</v>
      </c>
      <c r="I10" s="159">
        <v>194</v>
      </c>
      <c r="J10" s="159">
        <v>1052</v>
      </c>
      <c r="K10" s="368">
        <v>464</v>
      </c>
    </row>
    <row r="11" spans="1:13">
      <c r="A11" s="158" t="s">
        <v>23</v>
      </c>
      <c r="B11" s="135">
        <v>1656</v>
      </c>
      <c r="C11" s="159">
        <v>113</v>
      </c>
      <c r="D11" s="159">
        <v>428</v>
      </c>
      <c r="E11" s="159">
        <v>263</v>
      </c>
      <c r="F11" s="159">
        <v>98</v>
      </c>
      <c r="G11" s="159">
        <v>545</v>
      </c>
      <c r="H11" s="159">
        <v>210</v>
      </c>
      <c r="I11" s="159">
        <v>210</v>
      </c>
      <c r="J11" s="159">
        <v>973</v>
      </c>
      <c r="K11" s="368">
        <v>473</v>
      </c>
      <c r="M11" s="37"/>
    </row>
    <row r="12" spans="1:13">
      <c r="A12" s="158" t="s">
        <v>11</v>
      </c>
      <c r="B12" s="135">
        <v>15468</v>
      </c>
      <c r="C12" s="159">
        <v>948</v>
      </c>
      <c r="D12" s="159">
        <v>4934</v>
      </c>
      <c r="E12" s="159">
        <v>2478</v>
      </c>
      <c r="F12" s="159">
        <v>757</v>
      </c>
      <c r="G12" s="159">
        <v>4823</v>
      </c>
      <c r="H12" s="159">
        <v>1528</v>
      </c>
      <c r="I12" s="159">
        <v>1705</v>
      </c>
      <c r="J12" s="159">
        <v>9757</v>
      </c>
      <c r="K12" s="368">
        <v>4006</v>
      </c>
      <c r="M12" s="10"/>
    </row>
    <row r="13" spans="1:13">
      <c r="A13" s="158" t="s">
        <v>12</v>
      </c>
      <c r="B13" s="135">
        <v>3376</v>
      </c>
      <c r="C13" s="159">
        <v>167</v>
      </c>
      <c r="D13" s="159">
        <v>1128</v>
      </c>
      <c r="E13" s="159">
        <v>431</v>
      </c>
      <c r="F13" s="159">
        <v>143</v>
      </c>
      <c r="G13" s="159">
        <v>1127</v>
      </c>
      <c r="H13" s="159">
        <v>381</v>
      </c>
      <c r="I13" s="159">
        <v>309</v>
      </c>
      <c r="J13" s="159">
        <v>2255</v>
      </c>
      <c r="K13" s="368">
        <v>812</v>
      </c>
      <c r="M13" s="10"/>
    </row>
    <row r="14" spans="1:13">
      <c r="A14" s="158" t="s">
        <v>13</v>
      </c>
      <c r="B14" s="135">
        <v>2922</v>
      </c>
      <c r="C14" s="159">
        <v>193</v>
      </c>
      <c r="D14" s="159">
        <v>751</v>
      </c>
      <c r="E14" s="159">
        <v>403</v>
      </c>
      <c r="F14" s="159">
        <v>151</v>
      </c>
      <c r="G14" s="159">
        <v>1040</v>
      </c>
      <c r="H14" s="159">
        <v>384</v>
      </c>
      <c r="I14" s="159">
        <v>344</v>
      </c>
      <c r="J14" s="159">
        <v>1791</v>
      </c>
      <c r="K14" s="368">
        <v>787</v>
      </c>
      <c r="M14" s="10"/>
    </row>
    <row r="15" spans="1:13">
      <c r="A15" s="158" t="s">
        <v>14</v>
      </c>
      <c r="B15" s="135">
        <v>5053</v>
      </c>
      <c r="C15" s="159">
        <v>262</v>
      </c>
      <c r="D15" s="159">
        <v>1573</v>
      </c>
      <c r="E15" s="159">
        <v>731</v>
      </c>
      <c r="F15" s="159">
        <v>209</v>
      </c>
      <c r="G15" s="159">
        <v>1769</v>
      </c>
      <c r="H15" s="159">
        <v>509</v>
      </c>
      <c r="I15" s="159">
        <v>472</v>
      </c>
      <c r="J15" s="159">
        <v>3342</v>
      </c>
      <c r="K15" s="368">
        <v>1239</v>
      </c>
      <c r="M15" s="10"/>
    </row>
    <row r="16" spans="1:13">
      <c r="A16" s="158" t="s">
        <v>15</v>
      </c>
      <c r="B16" s="135">
        <v>1636</v>
      </c>
      <c r="C16" s="159">
        <v>98</v>
      </c>
      <c r="D16" s="159">
        <v>419</v>
      </c>
      <c r="E16" s="159">
        <v>249</v>
      </c>
      <c r="F16" s="159">
        <v>93</v>
      </c>
      <c r="G16" s="159">
        <v>570</v>
      </c>
      <c r="H16" s="159">
        <v>206</v>
      </c>
      <c r="I16" s="159">
        <v>191</v>
      </c>
      <c r="J16" s="159">
        <v>990</v>
      </c>
      <c r="K16" s="368">
        <v>455</v>
      </c>
      <c r="M16" s="37"/>
    </row>
    <row r="17" spans="1:13">
      <c r="A17" s="158" t="s">
        <v>5</v>
      </c>
      <c r="B17" s="135">
        <v>6198</v>
      </c>
      <c r="C17" s="159">
        <v>252</v>
      </c>
      <c r="D17" s="159">
        <v>2222</v>
      </c>
      <c r="E17" s="159">
        <v>818</v>
      </c>
      <c r="F17" s="159">
        <v>239</v>
      </c>
      <c r="G17" s="159">
        <v>2064</v>
      </c>
      <c r="H17" s="159">
        <v>604</v>
      </c>
      <c r="I17" s="159">
        <v>491</v>
      </c>
      <c r="J17" s="159">
        <v>4286</v>
      </c>
      <c r="K17" s="368">
        <v>1422</v>
      </c>
      <c r="M17" s="10"/>
    </row>
    <row r="18" spans="1:13">
      <c r="A18" s="158" t="s">
        <v>16</v>
      </c>
      <c r="B18" s="135">
        <v>3789</v>
      </c>
      <c r="C18" s="159">
        <v>234</v>
      </c>
      <c r="D18" s="159">
        <v>1080</v>
      </c>
      <c r="E18" s="159">
        <v>539</v>
      </c>
      <c r="F18" s="159">
        <v>217</v>
      </c>
      <c r="G18" s="159">
        <v>1265</v>
      </c>
      <c r="H18" s="159">
        <v>453</v>
      </c>
      <c r="I18" s="159">
        <v>451</v>
      </c>
      <c r="J18" s="159">
        <v>2345</v>
      </c>
      <c r="K18" s="368">
        <v>992</v>
      </c>
      <c r="M18" s="10"/>
    </row>
    <row r="19" spans="1:13">
      <c r="A19" s="158" t="s">
        <v>17</v>
      </c>
      <c r="B19" s="135">
        <v>1784</v>
      </c>
      <c r="C19" s="159">
        <v>117</v>
      </c>
      <c r="D19" s="159">
        <v>526</v>
      </c>
      <c r="E19" s="159">
        <v>278</v>
      </c>
      <c r="F19" s="159">
        <v>96</v>
      </c>
      <c r="G19" s="159">
        <v>589</v>
      </c>
      <c r="H19" s="159">
        <v>178</v>
      </c>
      <c r="I19" s="159">
        <v>213</v>
      </c>
      <c r="J19" s="159">
        <v>1115</v>
      </c>
      <c r="K19" s="368">
        <v>456</v>
      </c>
    </row>
    <row r="20" spans="1:13">
      <c r="A20" s="158" t="s">
        <v>24</v>
      </c>
      <c r="B20" s="135">
        <v>8898</v>
      </c>
      <c r="C20" s="159">
        <v>678</v>
      </c>
      <c r="D20" s="159">
        <v>2677</v>
      </c>
      <c r="E20" s="159">
        <v>1356</v>
      </c>
      <c r="F20" s="159">
        <v>546</v>
      </c>
      <c r="G20" s="159">
        <v>2827</v>
      </c>
      <c r="H20" s="159">
        <v>813</v>
      </c>
      <c r="I20" s="159">
        <v>1224</v>
      </c>
      <c r="J20" s="159">
        <v>5504</v>
      </c>
      <c r="K20" s="368">
        <v>2169</v>
      </c>
    </row>
    <row r="21" spans="1:13">
      <c r="A21" s="158" t="s">
        <v>28</v>
      </c>
      <c r="B21" s="135">
        <v>4664</v>
      </c>
      <c r="C21" s="159">
        <v>205</v>
      </c>
      <c r="D21" s="159">
        <v>1625</v>
      </c>
      <c r="E21" s="159">
        <v>728</v>
      </c>
      <c r="F21" s="159">
        <v>151</v>
      </c>
      <c r="G21" s="159">
        <v>1521</v>
      </c>
      <c r="H21" s="159">
        <v>433</v>
      </c>
      <c r="I21" s="159">
        <v>356</v>
      </c>
      <c r="J21" s="159">
        <v>3146</v>
      </c>
      <c r="K21" s="368">
        <v>1161</v>
      </c>
    </row>
    <row r="22" spans="1:13">
      <c r="A22" s="158" t="s">
        <v>42</v>
      </c>
      <c r="B22" s="135">
        <v>2775</v>
      </c>
      <c r="C22" s="159">
        <v>188</v>
      </c>
      <c r="D22" s="159">
        <v>952</v>
      </c>
      <c r="E22" s="159">
        <v>432</v>
      </c>
      <c r="F22" s="159">
        <v>150</v>
      </c>
      <c r="G22" s="159">
        <v>834</v>
      </c>
      <c r="H22" s="159">
        <v>220</v>
      </c>
      <c r="I22" s="159">
        <v>338</v>
      </c>
      <c r="J22" s="159">
        <v>1786</v>
      </c>
      <c r="K22" s="368">
        <v>652</v>
      </c>
    </row>
    <row r="23" spans="1:13">
      <c r="A23" s="158" t="s">
        <v>18</v>
      </c>
      <c r="B23" s="135">
        <v>10775</v>
      </c>
      <c r="C23" s="159">
        <v>731</v>
      </c>
      <c r="D23" s="159">
        <v>3378</v>
      </c>
      <c r="E23" s="159">
        <v>1523</v>
      </c>
      <c r="F23" s="159">
        <v>610</v>
      </c>
      <c r="G23" s="159">
        <v>3562</v>
      </c>
      <c r="H23" s="159">
        <v>970</v>
      </c>
      <c r="I23" s="159">
        <v>1341</v>
      </c>
      <c r="J23" s="159">
        <v>6941</v>
      </c>
      <c r="K23" s="368">
        <v>2494</v>
      </c>
    </row>
    <row r="24" spans="1:13">
      <c r="A24" s="158" t="s">
        <v>19</v>
      </c>
      <c r="B24" s="135">
        <v>4642</v>
      </c>
      <c r="C24" s="159">
        <v>244</v>
      </c>
      <c r="D24" s="159">
        <v>1280</v>
      </c>
      <c r="E24" s="159">
        <v>637</v>
      </c>
      <c r="F24" s="159">
        <v>190</v>
      </c>
      <c r="G24" s="159">
        <v>1571</v>
      </c>
      <c r="H24" s="159">
        <v>720</v>
      </c>
      <c r="I24" s="159">
        <v>434</v>
      </c>
      <c r="J24" s="159">
        <v>2851</v>
      </c>
      <c r="K24" s="368">
        <v>1357</v>
      </c>
    </row>
    <row r="25" spans="1:13">
      <c r="A25" s="158" t="s">
        <v>20</v>
      </c>
      <c r="B25" s="135">
        <v>1373</v>
      </c>
      <c r="C25" s="159">
        <v>90</v>
      </c>
      <c r="D25" s="159">
        <v>357</v>
      </c>
      <c r="E25" s="159">
        <v>203</v>
      </c>
      <c r="F25" s="159">
        <v>70</v>
      </c>
      <c r="G25" s="159">
        <v>409</v>
      </c>
      <c r="H25" s="159">
        <v>244</v>
      </c>
      <c r="I25" s="159">
        <v>160</v>
      </c>
      <c r="J25" s="159">
        <v>766</v>
      </c>
      <c r="K25" s="368">
        <v>447</v>
      </c>
    </row>
    <row r="26" spans="1:13">
      <c r="A26" s="158" t="s">
        <v>40</v>
      </c>
      <c r="B26" s="135">
        <v>2952</v>
      </c>
      <c r="C26" s="159">
        <v>154</v>
      </c>
      <c r="D26" s="159">
        <v>786</v>
      </c>
      <c r="E26" s="159">
        <v>395</v>
      </c>
      <c r="F26" s="159">
        <v>139</v>
      </c>
      <c r="G26" s="159">
        <v>1011</v>
      </c>
      <c r="H26" s="159">
        <v>466</v>
      </c>
      <c r="I26" s="159">
        <v>294</v>
      </c>
      <c r="J26" s="159">
        <v>1797</v>
      </c>
      <c r="K26" s="368">
        <v>862</v>
      </c>
    </row>
    <row r="27" spans="1:13">
      <c r="A27" s="158" t="s">
        <v>41</v>
      </c>
      <c r="B27" s="135">
        <v>1564</v>
      </c>
      <c r="C27" s="159">
        <v>77</v>
      </c>
      <c r="D27" s="159">
        <v>403</v>
      </c>
      <c r="E27" s="159">
        <v>227</v>
      </c>
      <c r="F27" s="159">
        <v>74</v>
      </c>
      <c r="G27" s="159">
        <v>528</v>
      </c>
      <c r="H27" s="159">
        <v>255</v>
      </c>
      <c r="I27" s="159">
        <v>151</v>
      </c>
      <c r="J27" s="159">
        <v>931</v>
      </c>
      <c r="K27" s="368">
        <v>483</v>
      </c>
    </row>
    <row r="28" spans="1:13" ht="15" customHeight="1">
      <c r="A28" s="161" t="s">
        <v>21</v>
      </c>
      <c r="B28" s="136">
        <v>91628</v>
      </c>
      <c r="C28" s="162">
        <v>5619</v>
      </c>
      <c r="D28" s="162">
        <v>28079</v>
      </c>
      <c r="E28" s="162">
        <v>13579</v>
      </c>
      <c r="F28" s="162">
        <v>4583</v>
      </c>
      <c r="G28" s="162">
        <v>30027</v>
      </c>
      <c r="H28" s="162">
        <v>9741</v>
      </c>
      <c r="I28" s="162">
        <v>10202</v>
      </c>
      <c r="J28" s="162">
        <v>58106</v>
      </c>
      <c r="K28" s="369">
        <v>23320</v>
      </c>
      <c r="L28" s="35"/>
    </row>
    <row r="29" spans="1:13" ht="9" customHeight="1">
      <c r="A29" s="61"/>
      <c r="B29" s="45"/>
      <c r="C29" s="33"/>
      <c r="D29" s="33"/>
      <c r="E29" s="33"/>
      <c r="F29" s="33"/>
      <c r="G29" s="33"/>
      <c r="H29" s="33"/>
      <c r="I29" s="33"/>
      <c r="J29" s="33"/>
      <c r="K29" s="33"/>
      <c r="L29" s="35"/>
    </row>
    <row r="30" spans="1:13" s="56" customFormat="1" ht="9">
      <c r="A30" s="71" t="s">
        <v>156</v>
      </c>
      <c r="J30" s="74"/>
    </row>
    <row r="31" spans="1:13" ht="4.5" customHeight="1"/>
    <row r="32" spans="1:13" ht="12" customHeight="1">
      <c r="A32" s="421" t="s">
        <v>60</v>
      </c>
      <c r="B32" s="422" t="s">
        <v>33</v>
      </c>
      <c r="C32" s="419" t="s">
        <v>6</v>
      </c>
      <c r="D32" s="419"/>
      <c r="E32" s="419"/>
      <c r="F32" s="419" t="s">
        <v>7</v>
      </c>
      <c r="G32" s="419"/>
      <c r="H32" s="419"/>
      <c r="I32" s="419" t="s">
        <v>8</v>
      </c>
      <c r="J32" s="419"/>
      <c r="K32" s="420"/>
    </row>
    <row r="33" spans="1:12" ht="12" customHeight="1">
      <c r="A33" s="421"/>
      <c r="B33" s="422"/>
      <c r="C33" s="160" t="s">
        <v>34</v>
      </c>
      <c r="D33" s="160" t="s">
        <v>50</v>
      </c>
      <c r="E33" s="160" t="s">
        <v>51</v>
      </c>
      <c r="F33" s="160" t="s">
        <v>34</v>
      </c>
      <c r="G33" s="160" t="s">
        <v>50</v>
      </c>
      <c r="H33" s="160" t="s">
        <v>51</v>
      </c>
      <c r="I33" s="160" t="s">
        <v>34</v>
      </c>
      <c r="J33" s="160" t="s">
        <v>50</v>
      </c>
      <c r="K33" s="336" t="s">
        <v>51</v>
      </c>
    </row>
    <row r="34" spans="1:12">
      <c r="A34" s="158" t="s">
        <v>9</v>
      </c>
      <c r="B34" s="135">
        <f>B9</f>
        <v>10394</v>
      </c>
      <c r="C34" s="339">
        <f>C9/B9*100</f>
        <v>7.3311525880315571</v>
      </c>
      <c r="D34" s="339">
        <f>D9/B9*100</f>
        <v>29.670964017702524</v>
      </c>
      <c r="E34" s="339">
        <f>E9/B9*100</f>
        <v>15.836059264960554</v>
      </c>
      <c r="F34" s="339">
        <f>F9/B9*100</f>
        <v>5.4165864922070428</v>
      </c>
      <c r="G34" s="339">
        <f>G9/B9*100</f>
        <v>32.663074850875503</v>
      </c>
      <c r="H34" s="339">
        <f>H9/B9*100</f>
        <v>9.0821627862228205</v>
      </c>
      <c r="I34" s="137">
        <f>I9/B9*100</f>
        <v>12.757360015393497</v>
      </c>
      <c r="J34" s="137">
        <f>J9/B9*100</f>
        <v>62.33403886857802</v>
      </c>
      <c r="K34" s="152">
        <f>K9/B9*100</f>
        <v>24.918222051183374</v>
      </c>
      <c r="L34" s="76"/>
    </row>
    <row r="35" spans="1:12">
      <c r="A35" s="158" t="s">
        <v>10</v>
      </c>
      <c r="B35" s="135">
        <f t="shared" ref="B35:B53" si="0">B10</f>
        <v>1710</v>
      </c>
      <c r="C35" s="339">
        <f t="shared" ref="C35:C53" si="1">C10/B10*100</f>
        <v>6.1988304093567255</v>
      </c>
      <c r="D35" s="339">
        <f t="shared" ref="D35:D53" si="2">D10/B10*100</f>
        <v>27.836257309941519</v>
      </c>
      <c r="E35" s="339">
        <f t="shared" ref="E35:E53" si="3">E10/B10*100</f>
        <v>14.093567251461989</v>
      </c>
      <c r="F35" s="339">
        <f t="shared" ref="F35:F53" si="4">F10/B10*100</f>
        <v>5.1461988304093573</v>
      </c>
      <c r="G35" s="339">
        <f t="shared" ref="G35:G53" si="5">G10/B10*100</f>
        <v>33.684210526315788</v>
      </c>
      <c r="H35" s="339">
        <f t="shared" ref="H35:H53" si="6">H10/B10*100</f>
        <v>13.099415204678364</v>
      </c>
      <c r="I35" s="137">
        <f t="shared" ref="I35:I53" si="7">I10/B10*100</f>
        <v>11.345029239766081</v>
      </c>
      <c r="J35" s="137">
        <f t="shared" ref="J35:J53" si="8">J10/B10*100</f>
        <v>61.520467836257311</v>
      </c>
      <c r="K35" s="152">
        <f t="shared" ref="K35:K53" si="9">K10/B10*100</f>
        <v>27.134502923976605</v>
      </c>
    </row>
    <row r="36" spans="1:12">
      <c r="A36" s="158" t="s">
        <v>23</v>
      </c>
      <c r="B36" s="135">
        <f t="shared" si="0"/>
        <v>1656</v>
      </c>
      <c r="C36" s="339">
        <f t="shared" si="1"/>
        <v>6.8236714975845407</v>
      </c>
      <c r="D36" s="339">
        <f t="shared" si="2"/>
        <v>25.845410628019323</v>
      </c>
      <c r="E36" s="339">
        <f t="shared" si="3"/>
        <v>15.881642512077295</v>
      </c>
      <c r="F36" s="339">
        <f t="shared" si="4"/>
        <v>5.9178743961352653</v>
      </c>
      <c r="G36" s="339">
        <f t="shared" si="5"/>
        <v>32.910628019323674</v>
      </c>
      <c r="H36" s="339">
        <f t="shared" si="6"/>
        <v>12.681159420289855</v>
      </c>
      <c r="I36" s="137">
        <f t="shared" si="7"/>
        <v>12.681159420289855</v>
      </c>
      <c r="J36" s="137">
        <f t="shared" si="8"/>
        <v>58.75603864734299</v>
      </c>
      <c r="K36" s="152">
        <f t="shared" si="9"/>
        <v>28.562801932367147</v>
      </c>
    </row>
    <row r="37" spans="1:12">
      <c r="A37" s="158" t="s">
        <v>11</v>
      </c>
      <c r="B37" s="135">
        <f t="shared" si="0"/>
        <v>15468</v>
      </c>
      <c r="C37" s="339">
        <f t="shared" si="1"/>
        <v>6.1287820015515901</v>
      </c>
      <c r="D37" s="339">
        <f t="shared" si="2"/>
        <v>31.898112231704161</v>
      </c>
      <c r="E37" s="339">
        <f t="shared" si="3"/>
        <v>16.020170674941816</v>
      </c>
      <c r="F37" s="339">
        <f t="shared" si="4"/>
        <v>4.8939746573571243</v>
      </c>
      <c r="G37" s="339">
        <f t="shared" si="5"/>
        <v>31.180501680889577</v>
      </c>
      <c r="H37" s="339">
        <f t="shared" si="6"/>
        <v>9.8784587535557282</v>
      </c>
      <c r="I37" s="137">
        <f t="shared" si="7"/>
        <v>11.022756658908715</v>
      </c>
      <c r="J37" s="137">
        <f t="shared" si="8"/>
        <v>63.078613912593738</v>
      </c>
      <c r="K37" s="152">
        <f t="shared" si="9"/>
        <v>25.898629428497543</v>
      </c>
    </row>
    <row r="38" spans="1:12">
      <c r="A38" s="158" t="s">
        <v>12</v>
      </c>
      <c r="B38" s="135">
        <f t="shared" si="0"/>
        <v>3376</v>
      </c>
      <c r="C38" s="339">
        <f t="shared" si="1"/>
        <v>4.9466824644549758</v>
      </c>
      <c r="D38" s="339">
        <f t="shared" si="2"/>
        <v>33.412322274881518</v>
      </c>
      <c r="E38" s="339">
        <f t="shared" si="3"/>
        <v>12.76658767772512</v>
      </c>
      <c r="F38" s="339">
        <f t="shared" si="4"/>
        <v>4.2357819905213274</v>
      </c>
      <c r="G38" s="339">
        <f t="shared" si="5"/>
        <v>33.382701421800945</v>
      </c>
      <c r="H38" s="339">
        <f t="shared" si="6"/>
        <v>11.285545023696683</v>
      </c>
      <c r="I38" s="137">
        <f t="shared" si="7"/>
        <v>9.152843601895734</v>
      </c>
      <c r="J38" s="137">
        <f t="shared" si="8"/>
        <v>66.795023696682463</v>
      </c>
      <c r="K38" s="152">
        <f t="shared" si="9"/>
        <v>24.052132701421801</v>
      </c>
    </row>
    <row r="39" spans="1:12">
      <c r="A39" s="158" t="s">
        <v>13</v>
      </c>
      <c r="B39" s="135">
        <f t="shared" si="0"/>
        <v>2922</v>
      </c>
      <c r="C39" s="339">
        <f t="shared" si="1"/>
        <v>6.6050650239561941</v>
      </c>
      <c r="D39" s="339">
        <f t="shared" si="2"/>
        <v>25.701574264202602</v>
      </c>
      <c r="E39" s="339">
        <f t="shared" si="3"/>
        <v>13.791923340177961</v>
      </c>
      <c r="F39" s="339">
        <f t="shared" si="4"/>
        <v>5.1676933607118416</v>
      </c>
      <c r="G39" s="339">
        <f t="shared" si="5"/>
        <v>35.592060232717316</v>
      </c>
      <c r="H39" s="339">
        <f t="shared" si="6"/>
        <v>13.141683778234087</v>
      </c>
      <c r="I39" s="137">
        <f t="shared" si="7"/>
        <v>11.772758384668036</v>
      </c>
      <c r="J39" s="137">
        <f t="shared" si="8"/>
        <v>61.293634496919914</v>
      </c>
      <c r="K39" s="152">
        <f t="shared" si="9"/>
        <v>26.933607118412045</v>
      </c>
    </row>
    <row r="40" spans="1:12">
      <c r="A40" s="158" t="s">
        <v>14</v>
      </c>
      <c r="B40" s="135">
        <f t="shared" si="0"/>
        <v>5053</v>
      </c>
      <c r="C40" s="339">
        <f t="shared" si="1"/>
        <v>5.1850385909360774</v>
      </c>
      <c r="D40" s="339">
        <f t="shared" si="2"/>
        <v>31.130021769245992</v>
      </c>
      <c r="E40" s="339">
        <f t="shared" si="3"/>
        <v>14.466653473184246</v>
      </c>
      <c r="F40" s="339">
        <f t="shared" si="4"/>
        <v>4.1361567385711462</v>
      </c>
      <c r="G40" s="339">
        <f t="shared" si="5"/>
        <v>35.008905600633291</v>
      </c>
      <c r="H40" s="339">
        <f t="shared" si="6"/>
        <v>10.073223827429249</v>
      </c>
      <c r="I40" s="137">
        <f t="shared" si="7"/>
        <v>9.3409855531367505</v>
      </c>
      <c r="J40" s="137">
        <f t="shared" si="8"/>
        <v>66.138927369879269</v>
      </c>
      <c r="K40" s="152">
        <f t="shared" si="9"/>
        <v>24.52008707698397</v>
      </c>
    </row>
    <row r="41" spans="1:12">
      <c r="A41" s="158" t="s">
        <v>15</v>
      </c>
      <c r="B41" s="135">
        <f t="shared" si="0"/>
        <v>1636</v>
      </c>
      <c r="C41" s="339">
        <f t="shared" si="1"/>
        <v>5.9902200488997552</v>
      </c>
      <c r="D41" s="339">
        <f t="shared" si="2"/>
        <v>25.611246943765281</v>
      </c>
      <c r="E41" s="339">
        <f t="shared" si="3"/>
        <v>15.220048899755501</v>
      </c>
      <c r="F41" s="339">
        <f t="shared" si="4"/>
        <v>5.684596577017115</v>
      </c>
      <c r="G41" s="339">
        <f t="shared" si="5"/>
        <v>34.841075794621027</v>
      </c>
      <c r="H41" s="339">
        <f t="shared" si="6"/>
        <v>12.591687041564793</v>
      </c>
      <c r="I41" s="137">
        <f t="shared" si="7"/>
        <v>11.67481662591687</v>
      </c>
      <c r="J41" s="137">
        <f t="shared" si="8"/>
        <v>60.513447432762831</v>
      </c>
      <c r="K41" s="152">
        <f t="shared" si="9"/>
        <v>27.811735941320293</v>
      </c>
    </row>
    <row r="42" spans="1:12">
      <c r="A42" s="158" t="s">
        <v>5</v>
      </c>
      <c r="B42" s="135">
        <f t="shared" si="0"/>
        <v>6198</v>
      </c>
      <c r="C42" s="339">
        <f t="shared" si="1"/>
        <v>4.0658276863504357</v>
      </c>
      <c r="D42" s="339">
        <f t="shared" si="2"/>
        <v>35.850274282026461</v>
      </c>
      <c r="E42" s="339">
        <f t="shared" si="3"/>
        <v>13.197805743788319</v>
      </c>
      <c r="F42" s="339">
        <f t="shared" si="4"/>
        <v>3.8560826072926746</v>
      </c>
      <c r="G42" s="339">
        <f t="shared" si="5"/>
        <v>33.301064859632142</v>
      </c>
      <c r="H42" s="339">
        <f t="shared" si="6"/>
        <v>9.7450790577605684</v>
      </c>
      <c r="I42" s="137">
        <f t="shared" si="7"/>
        <v>7.9219102936431112</v>
      </c>
      <c r="J42" s="137">
        <f t="shared" si="8"/>
        <v>69.151339141658596</v>
      </c>
      <c r="K42" s="152">
        <f t="shared" si="9"/>
        <v>22.942884801548889</v>
      </c>
    </row>
    <row r="43" spans="1:12">
      <c r="A43" s="158" t="s">
        <v>16</v>
      </c>
      <c r="B43" s="135">
        <f t="shared" si="0"/>
        <v>3789</v>
      </c>
      <c r="C43" s="339">
        <f t="shared" si="1"/>
        <v>6.1757719714964372</v>
      </c>
      <c r="D43" s="339">
        <f t="shared" si="2"/>
        <v>28.50356294536817</v>
      </c>
      <c r="E43" s="339">
        <f t="shared" si="3"/>
        <v>14.225389284771708</v>
      </c>
      <c r="F43" s="339">
        <f t="shared" si="4"/>
        <v>5.7271047769860122</v>
      </c>
      <c r="G43" s="339">
        <f t="shared" si="5"/>
        <v>33.386117709158093</v>
      </c>
      <c r="H43" s="339">
        <f t="shared" si="6"/>
        <v>11.955661124307206</v>
      </c>
      <c r="I43" s="137">
        <f t="shared" si="7"/>
        <v>11.902876748482448</v>
      </c>
      <c r="J43" s="137">
        <f t="shared" si="8"/>
        <v>61.889680654526259</v>
      </c>
      <c r="K43" s="152">
        <f t="shared" si="9"/>
        <v>26.181050409078914</v>
      </c>
    </row>
    <row r="44" spans="1:12">
      <c r="A44" s="158" t="s">
        <v>17</v>
      </c>
      <c r="B44" s="135">
        <f t="shared" si="0"/>
        <v>1784</v>
      </c>
      <c r="C44" s="339">
        <f t="shared" si="1"/>
        <v>6.55829596412556</v>
      </c>
      <c r="D44" s="339">
        <f t="shared" si="2"/>
        <v>29.484304932735427</v>
      </c>
      <c r="E44" s="339">
        <f t="shared" si="3"/>
        <v>15.582959641255606</v>
      </c>
      <c r="F44" s="339">
        <f t="shared" si="4"/>
        <v>5.3811659192825116</v>
      </c>
      <c r="G44" s="339">
        <f t="shared" si="5"/>
        <v>33.015695067264573</v>
      </c>
      <c r="H44" s="339">
        <f t="shared" si="6"/>
        <v>9.9775784753363226</v>
      </c>
      <c r="I44" s="137">
        <f t="shared" si="7"/>
        <v>11.939461883408072</v>
      </c>
      <c r="J44" s="137">
        <f t="shared" si="8"/>
        <v>62.5</v>
      </c>
      <c r="K44" s="152">
        <f t="shared" si="9"/>
        <v>25.560538116591928</v>
      </c>
    </row>
    <row r="45" spans="1:12">
      <c r="A45" s="158" t="s">
        <v>24</v>
      </c>
      <c r="B45" s="135">
        <f t="shared" si="0"/>
        <v>8898</v>
      </c>
      <c r="C45" s="339">
        <f t="shared" si="1"/>
        <v>7.6196898179366146</v>
      </c>
      <c r="D45" s="339">
        <f t="shared" si="2"/>
        <v>30.085412452236461</v>
      </c>
      <c r="E45" s="339">
        <f t="shared" si="3"/>
        <v>15.239379635873229</v>
      </c>
      <c r="F45" s="339">
        <f t="shared" si="4"/>
        <v>6.1362103843560352</v>
      </c>
      <c r="G45" s="339">
        <f t="shared" si="5"/>
        <v>31.771184535850754</v>
      </c>
      <c r="H45" s="339">
        <f t="shared" si="6"/>
        <v>9.1368846931894794</v>
      </c>
      <c r="I45" s="137">
        <f t="shared" si="7"/>
        <v>13.755900202292651</v>
      </c>
      <c r="J45" s="137">
        <f t="shared" si="8"/>
        <v>61.856596988087212</v>
      </c>
      <c r="K45" s="152">
        <f t="shared" si="9"/>
        <v>24.37626432906271</v>
      </c>
    </row>
    <row r="46" spans="1:12">
      <c r="A46" s="158" t="s">
        <v>28</v>
      </c>
      <c r="B46" s="135">
        <f t="shared" si="0"/>
        <v>4664</v>
      </c>
      <c r="C46" s="339">
        <f t="shared" si="1"/>
        <v>4.3953687821612348</v>
      </c>
      <c r="D46" s="339">
        <f t="shared" si="2"/>
        <v>34.841337907375639</v>
      </c>
      <c r="E46" s="339">
        <f t="shared" si="3"/>
        <v>15.608919382504288</v>
      </c>
      <c r="F46" s="339">
        <f t="shared" si="4"/>
        <v>3.237564322469983</v>
      </c>
      <c r="G46" s="339">
        <f t="shared" si="5"/>
        <v>32.611492281303597</v>
      </c>
      <c r="H46" s="339">
        <f t="shared" si="6"/>
        <v>9.2838765008576321</v>
      </c>
      <c r="I46" s="137">
        <f t="shared" si="7"/>
        <v>7.6329331046312179</v>
      </c>
      <c r="J46" s="137">
        <f t="shared" si="8"/>
        <v>67.452830188679243</v>
      </c>
      <c r="K46" s="152">
        <f t="shared" si="9"/>
        <v>24.89279588336192</v>
      </c>
    </row>
    <row r="47" spans="1:12">
      <c r="A47" s="158" t="s">
        <v>42</v>
      </c>
      <c r="B47" s="135">
        <f t="shared" si="0"/>
        <v>2775</v>
      </c>
      <c r="C47" s="339">
        <f t="shared" si="1"/>
        <v>6.7747747747747749</v>
      </c>
      <c r="D47" s="339">
        <f t="shared" si="2"/>
        <v>34.306306306306304</v>
      </c>
      <c r="E47" s="339">
        <f t="shared" si="3"/>
        <v>15.567567567567567</v>
      </c>
      <c r="F47" s="339">
        <f t="shared" si="4"/>
        <v>5.4054054054054053</v>
      </c>
      <c r="G47" s="339">
        <f t="shared" si="5"/>
        <v>30.054054054054053</v>
      </c>
      <c r="H47" s="339">
        <f t="shared" si="6"/>
        <v>7.9279279279279278</v>
      </c>
      <c r="I47" s="137">
        <f t="shared" si="7"/>
        <v>12.18018018018018</v>
      </c>
      <c r="J47" s="137">
        <f t="shared" si="8"/>
        <v>64.36036036036036</v>
      </c>
      <c r="K47" s="152">
        <f t="shared" si="9"/>
        <v>23.495495495495494</v>
      </c>
    </row>
    <row r="48" spans="1:12">
      <c r="A48" s="158" t="s">
        <v>18</v>
      </c>
      <c r="B48" s="135">
        <f t="shared" si="0"/>
        <v>10775</v>
      </c>
      <c r="C48" s="339">
        <f t="shared" si="1"/>
        <v>6.7842227378190261</v>
      </c>
      <c r="D48" s="339">
        <f t="shared" si="2"/>
        <v>31.35034802784223</v>
      </c>
      <c r="E48" s="339">
        <f t="shared" si="3"/>
        <v>14.134570765661254</v>
      </c>
      <c r="F48" s="339">
        <f t="shared" si="4"/>
        <v>5.6612529002320189</v>
      </c>
      <c r="G48" s="339">
        <f t="shared" si="5"/>
        <v>33.05800464037123</v>
      </c>
      <c r="H48" s="339">
        <f t="shared" si="6"/>
        <v>9.0023201856148489</v>
      </c>
      <c r="I48" s="137">
        <f t="shared" si="7"/>
        <v>12.445475638051045</v>
      </c>
      <c r="J48" s="137">
        <f t="shared" si="8"/>
        <v>64.417633410672863</v>
      </c>
      <c r="K48" s="152">
        <f t="shared" si="9"/>
        <v>23.1461716937355</v>
      </c>
    </row>
    <row r="49" spans="1:11">
      <c r="A49" s="158" t="s">
        <v>19</v>
      </c>
      <c r="B49" s="135">
        <f t="shared" si="0"/>
        <v>4642</v>
      </c>
      <c r="C49" s="339">
        <f t="shared" si="1"/>
        <v>5.2563550193881943</v>
      </c>
      <c r="D49" s="339">
        <f t="shared" si="2"/>
        <v>27.574321413183974</v>
      </c>
      <c r="E49" s="339">
        <f t="shared" si="3"/>
        <v>13.722533390779837</v>
      </c>
      <c r="F49" s="339">
        <f t="shared" si="4"/>
        <v>4.0930633347694956</v>
      </c>
      <c r="G49" s="339">
        <f t="shared" si="5"/>
        <v>33.843171046962517</v>
      </c>
      <c r="H49" s="339">
        <f t="shared" si="6"/>
        <v>15.510555794915984</v>
      </c>
      <c r="I49" s="137">
        <f t="shared" si="7"/>
        <v>9.3494183541576898</v>
      </c>
      <c r="J49" s="137">
        <f t="shared" si="8"/>
        <v>61.417492460146484</v>
      </c>
      <c r="K49" s="152">
        <f t="shared" si="9"/>
        <v>29.233089185695821</v>
      </c>
    </row>
    <row r="50" spans="1:11">
      <c r="A50" s="158" t="s">
        <v>20</v>
      </c>
      <c r="B50" s="135">
        <f t="shared" si="0"/>
        <v>1373</v>
      </c>
      <c r="C50" s="339">
        <f t="shared" si="1"/>
        <v>6.5549890750182085</v>
      </c>
      <c r="D50" s="339">
        <f t="shared" si="2"/>
        <v>26.001456664238891</v>
      </c>
      <c r="E50" s="339">
        <f t="shared" si="3"/>
        <v>14.785142024763292</v>
      </c>
      <c r="F50" s="339">
        <f t="shared" si="4"/>
        <v>5.0983248361252729</v>
      </c>
      <c r="G50" s="339">
        <f t="shared" si="5"/>
        <v>29.788783685360524</v>
      </c>
      <c r="H50" s="339">
        <f t="shared" si="6"/>
        <v>17.771303714493808</v>
      </c>
      <c r="I50" s="137">
        <f t="shared" si="7"/>
        <v>11.653313911143481</v>
      </c>
      <c r="J50" s="137">
        <f t="shared" si="8"/>
        <v>55.790240349599415</v>
      </c>
      <c r="K50" s="152">
        <f t="shared" si="9"/>
        <v>32.5564457392571</v>
      </c>
    </row>
    <row r="51" spans="1:11">
      <c r="A51" s="158" t="s">
        <v>40</v>
      </c>
      <c r="B51" s="135">
        <f t="shared" si="0"/>
        <v>2952</v>
      </c>
      <c r="C51" s="339">
        <f t="shared" si="1"/>
        <v>5.2168021680216805</v>
      </c>
      <c r="D51" s="339">
        <f t="shared" si="2"/>
        <v>26.626016260162601</v>
      </c>
      <c r="E51" s="339">
        <f t="shared" si="3"/>
        <v>13.380758807588075</v>
      </c>
      <c r="F51" s="339">
        <f t="shared" si="4"/>
        <v>4.7086720867208669</v>
      </c>
      <c r="G51" s="339">
        <f t="shared" si="5"/>
        <v>34.247967479674799</v>
      </c>
      <c r="H51" s="339">
        <f t="shared" si="6"/>
        <v>15.785907859078591</v>
      </c>
      <c r="I51" s="137">
        <f t="shared" si="7"/>
        <v>9.9593495934959346</v>
      </c>
      <c r="J51" s="137">
        <f t="shared" si="8"/>
        <v>60.873983739837399</v>
      </c>
      <c r="K51" s="152">
        <f t="shared" si="9"/>
        <v>29.200542005420054</v>
      </c>
    </row>
    <row r="52" spans="1:11">
      <c r="A52" s="158" t="s">
        <v>41</v>
      </c>
      <c r="B52" s="135">
        <f t="shared" si="0"/>
        <v>1564</v>
      </c>
      <c r="C52" s="339">
        <f t="shared" si="1"/>
        <v>4.9232736572890028</v>
      </c>
      <c r="D52" s="339">
        <f t="shared" si="2"/>
        <v>25.767263427109977</v>
      </c>
      <c r="E52" s="339">
        <f t="shared" si="3"/>
        <v>14.514066496163682</v>
      </c>
      <c r="F52" s="339">
        <f t="shared" si="4"/>
        <v>4.7314578005115093</v>
      </c>
      <c r="G52" s="339">
        <f t="shared" si="5"/>
        <v>33.759590792838871</v>
      </c>
      <c r="H52" s="339">
        <f t="shared" si="6"/>
        <v>16.304347826086957</v>
      </c>
      <c r="I52" s="137">
        <f t="shared" si="7"/>
        <v>9.6547314578005103</v>
      </c>
      <c r="J52" s="137">
        <f t="shared" si="8"/>
        <v>59.526854219948845</v>
      </c>
      <c r="K52" s="152">
        <f t="shared" si="9"/>
        <v>30.882352941176471</v>
      </c>
    </row>
    <row r="53" spans="1:11" ht="15" customHeight="1">
      <c r="A53" s="161" t="s">
        <v>21</v>
      </c>
      <c r="B53" s="136">
        <f t="shared" si="0"/>
        <v>91628</v>
      </c>
      <c r="C53" s="340">
        <f t="shared" si="1"/>
        <v>6.1324049417208712</v>
      </c>
      <c r="D53" s="340">
        <f t="shared" si="2"/>
        <v>30.644562797398173</v>
      </c>
      <c r="E53" s="340">
        <f t="shared" si="3"/>
        <v>14.819705766796176</v>
      </c>
      <c r="F53" s="340">
        <f t="shared" si="4"/>
        <v>5.0017461911206178</v>
      </c>
      <c r="G53" s="340">
        <f t="shared" si="5"/>
        <v>32.770550486750778</v>
      </c>
      <c r="H53" s="340">
        <f t="shared" si="6"/>
        <v>10.631029816213385</v>
      </c>
      <c r="I53" s="138">
        <f t="shared" si="7"/>
        <v>11.13415113284149</v>
      </c>
      <c r="J53" s="138">
        <f t="shared" si="8"/>
        <v>63.415113284148951</v>
      </c>
      <c r="K53" s="153">
        <f t="shared" si="9"/>
        <v>25.450735583009561</v>
      </c>
    </row>
    <row r="54" spans="1:11" ht="9" customHeight="1">
      <c r="A54" s="61"/>
      <c r="B54" s="45"/>
      <c r="C54" s="34"/>
      <c r="D54" s="34"/>
      <c r="E54" s="34"/>
      <c r="F54" s="34"/>
      <c r="G54" s="34"/>
      <c r="H54" s="34"/>
      <c r="I54" s="34"/>
      <c r="J54" s="34"/>
      <c r="K54" s="34"/>
    </row>
    <row r="55" spans="1:11" s="56" customFormat="1" ht="9">
      <c r="A55" s="71" t="s">
        <v>156</v>
      </c>
      <c r="J55" s="74"/>
    </row>
    <row r="56" spans="1:11">
      <c r="B56" s="35"/>
      <c r="E56" s="35"/>
    </row>
  </sheetData>
  <mergeCells count="10">
    <mergeCell ref="I7:K7"/>
    <mergeCell ref="C32:E32"/>
    <mergeCell ref="F32:H32"/>
    <mergeCell ref="I32:K32"/>
    <mergeCell ref="A32:A33"/>
    <mergeCell ref="A7:A8"/>
    <mergeCell ref="B7:B8"/>
    <mergeCell ref="B32:B33"/>
    <mergeCell ref="C7:E7"/>
    <mergeCell ref="F7:H7"/>
  </mergeCells>
  <phoneticPr fontId="6" type="noConversion"/>
  <hyperlinks>
    <hyperlink ref="K1" location="F!A1" display="Retour au menu" xr:uid="{00000000-0004-0000-06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5"/>
  <sheetViews>
    <sheetView showGridLines="0" zoomScaleNormal="100" zoomScaleSheetLayoutView="80" workbookViewId="0"/>
  </sheetViews>
  <sheetFormatPr baseColWidth="10" defaultColWidth="11.42578125" defaultRowHeight="11.25"/>
  <cols>
    <col min="1" max="1" width="18.7109375" style="10" customWidth="1"/>
    <col min="2" max="2" width="7.7109375" style="10" customWidth="1"/>
    <col min="3" max="14" width="8.7109375" style="10" customWidth="1"/>
    <col min="15" max="15" width="5.7109375" style="10" customWidth="1"/>
    <col min="16" max="16" width="6" style="10" customWidth="1"/>
    <col min="17" max="21" width="5.7109375" style="10" customWidth="1"/>
    <col min="22" max="16384" width="11.42578125" style="10"/>
  </cols>
  <sheetData>
    <row r="1" spans="1:17" ht="23.25">
      <c r="A1" s="57" t="s">
        <v>109</v>
      </c>
      <c r="N1" s="55" t="s">
        <v>107</v>
      </c>
    </row>
    <row r="2" spans="1:17" s="63" customFormat="1" ht="3" customHeight="1">
      <c r="A2" s="62"/>
    </row>
    <row r="3" spans="1:17" s="63" customFormat="1" ht="15.75" customHeight="1">
      <c r="A3" s="64" t="s">
        <v>113</v>
      </c>
    </row>
    <row r="4" spans="1:17" s="63" customFormat="1" ht="4.5" customHeight="1">
      <c r="A4" s="64"/>
    </row>
    <row r="5" spans="1:17" ht="19.5" customHeight="1">
      <c r="A5" s="75" t="s">
        <v>189</v>
      </c>
      <c r="B5" s="54"/>
      <c r="C5" s="54"/>
      <c r="D5" s="54"/>
      <c r="E5" s="54"/>
      <c r="F5" s="54"/>
      <c r="G5" s="54"/>
      <c r="H5" s="54"/>
      <c r="I5" s="54"/>
      <c r="J5" s="54"/>
      <c r="K5" s="54"/>
      <c r="L5" s="54"/>
      <c r="M5" s="54"/>
      <c r="N5" s="54"/>
    </row>
    <row r="6" spans="1:17" ht="4.5" customHeight="1"/>
    <row r="7" spans="1:17" ht="12.75" customHeight="1">
      <c r="A7" s="381" t="s">
        <v>59</v>
      </c>
      <c r="B7" s="406" t="s">
        <v>33</v>
      </c>
      <c r="C7" s="424" t="s">
        <v>6</v>
      </c>
      <c r="D7" s="423"/>
      <c r="E7" s="423"/>
      <c r="F7" s="423"/>
      <c r="G7" s="423" t="s">
        <v>7</v>
      </c>
      <c r="H7" s="423"/>
      <c r="I7" s="423"/>
      <c r="J7" s="423"/>
      <c r="K7" s="423" t="s">
        <v>8</v>
      </c>
      <c r="L7" s="423"/>
      <c r="M7" s="423"/>
      <c r="N7" s="383"/>
    </row>
    <row r="8" spans="1:17" s="78" customFormat="1" ht="60" customHeight="1">
      <c r="A8" s="382"/>
      <c r="B8" s="407"/>
      <c r="C8" s="163" t="s">
        <v>61</v>
      </c>
      <c r="D8" s="270" t="s">
        <v>62</v>
      </c>
      <c r="E8" s="270" t="s">
        <v>63</v>
      </c>
      <c r="F8" s="270" t="s">
        <v>154</v>
      </c>
      <c r="G8" s="270" t="s">
        <v>61</v>
      </c>
      <c r="H8" s="270" t="s">
        <v>62</v>
      </c>
      <c r="I8" s="270" t="s">
        <v>63</v>
      </c>
      <c r="J8" s="270" t="s">
        <v>154</v>
      </c>
      <c r="K8" s="270" t="s">
        <v>61</v>
      </c>
      <c r="L8" s="270" t="s">
        <v>62</v>
      </c>
      <c r="M8" s="270" t="s">
        <v>63</v>
      </c>
      <c r="N8" s="341" t="s">
        <v>154</v>
      </c>
    </row>
    <row r="9" spans="1:17" ht="12" customHeight="1">
      <c r="A9" s="129" t="s">
        <v>9</v>
      </c>
      <c r="B9" s="135">
        <v>10394</v>
      </c>
      <c r="C9" s="135">
        <v>1294</v>
      </c>
      <c r="D9" s="135">
        <v>1179</v>
      </c>
      <c r="E9" s="135">
        <v>500</v>
      </c>
      <c r="F9" s="135">
        <v>2520</v>
      </c>
      <c r="G9" s="135">
        <v>786</v>
      </c>
      <c r="H9" s="135">
        <v>1062</v>
      </c>
      <c r="I9" s="135">
        <v>614</v>
      </c>
      <c r="J9" s="135">
        <v>2441</v>
      </c>
      <c r="K9" s="135">
        <v>2079</v>
      </c>
      <c r="L9" s="135">
        <v>2241</v>
      </c>
      <c r="M9" s="135">
        <v>1114</v>
      </c>
      <c r="N9" s="130">
        <v>4961</v>
      </c>
      <c r="O9" s="37"/>
      <c r="P9" s="37"/>
      <c r="Q9" s="37"/>
    </row>
    <row r="10" spans="1:17" ht="12" customHeight="1">
      <c r="A10" s="129" t="s">
        <v>10</v>
      </c>
      <c r="B10" s="135">
        <v>1710</v>
      </c>
      <c r="C10" s="135">
        <v>137</v>
      </c>
      <c r="D10" s="135">
        <v>190</v>
      </c>
      <c r="E10" s="135">
        <v>218</v>
      </c>
      <c r="F10" s="135">
        <v>278</v>
      </c>
      <c r="G10" s="135">
        <v>88</v>
      </c>
      <c r="H10" s="135">
        <v>172</v>
      </c>
      <c r="I10" s="135">
        <v>262</v>
      </c>
      <c r="J10" s="135">
        <v>365</v>
      </c>
      <c r="K10" s="135">
        <v>225</v>
      </c>
      <c r="L10" s="135">
        <v>363</v>
      </c>
      <c r="M10" s="135">
        <v>480</v>
      </c>
      <c r="N10" s="130">
        <v>643</v>
      </c>
      <c r="O10" s="37"/>
      <c r="P10" s="37"/>
      <c r="Q10" s="37"/>
    </row>
    <row r="11" spans="1:17" ht="12" customHeight="1">
      <c r="A11" s="129" t="s">
        <v>23</v>
      </c>
      <c r="B11" s="135">
        <v>1656</v>
      </c>
      <c r="C11" s="135">
        <v>198</v>
      </c>
      <c r="D11" s="135">
        <v>230</v>
      </c>
      <c r="E11" s="135">
        <v>106</v>
      </c>
      <c r="F11" s="135">
        <v>269</v>
      </c>
      <c r="G11" s="135">
        <v>135</v>
      </c>
      <c r="H11" s="135">
        <v>223</v>
      </c>
      <c r="I11" s="135">
        <v>133</v>
      </c>
      <c r="J11" s="135">
        <v>362</v>
      </c>
      <c r="K11" s="135">
        <v>333</v>
      </c>
      <c r="L11" s="135">
        <v>453</v>
      </c>
      <c r="M11" s="135">
        <v>240</v>
      </c>
      <c r="N11" s="130">
        <v>631</v>
      </c>
      <c r="O11" s="37"/>
      <c r="P11" s="37"/>
      <c r="Q11" s="37"/>
    </row>
    <row r="12" spans="1:17" ht="12" customHeight="1">
      <c r="A12" s="129" t="s">
        <v>11</v>
      </c>
      <c r="B12" s="135">
        <v>15468</v>
      </c>
      <c r="C12" s="135">
        <v>1798</v>
      </c>
      <c r="D12" s="135">
        <v>1761</v>
      </c>
      <c r="E12" s="135">
        <v>1111</v>
      </c>
      <c r="F12" s="135">
        <v>3692</v>
      </c>
      <c r="G12" s="135">
        <v>989</v>
      </c>
      <c r="H12" s="135">
        <v>1433</v>
      </c>
      <c r="I12" s="135">
        <v>1164</v>
      </c>
      <c r="J12" s="135">
        <v>3521</v>
      </c>
      <c r="K12" s="135">
        <v>2787</v>
      </c>
      <c r="L12" s="135">
        <v>3194</v>
      </c>
      <c r="M12" s="135">
        <v>2275</v>
      </c>
      <c r="N12" s="130">
        <v>7212</v>
      </c>
      <c r="O12" s="37"/>
      <c r="P12" s="37"/>
      <c r="Q12" s="37"/>
    </row>
    <row r="13" spans="1:17" ht="12" customHeight="1">
      <c r="A13" s="129" t="s">
        <v>12</v>
      </c>
      <c r="B13" s="135">
        <v>3376</v>
      </c>
      <c r="C13" s="135">
        <v>271</v>
      </c>
      <c r="D13" s="135">
        <v>378</v>
      </c>
      <c r="E13" s="135">
        <v>366</v>
      </c>
      <c r="F13" s="135">
        <v>711</v>
      </c>
      <c r="G13" s="135">
        <v>172</v>
      </c>
      <c r="H13" s="135">
        <v>238</v>
      </c>
      <c r="I13" s="135">
        <v>423</v>
      </c>
      <c r="J13" s="135">
        <v>817</v>
      </c>
      <c r="K13" s="135">
        <v>444</v>
      </c>
      <c r="L13" s="135">
        <v>616</v>
      </c>
      <c r="M13" s="135">
        <v>789</v>
      </c>
      <c r="N13" s="130">
        <v>1528</v>
      </c>
      <c r="O13" s="37"/>
      <c r="P13" s="37"/>
      <c r="Q13" s="37"/>
    </row>
    <row r="14" spans="1:17" ht="12" customHeight="1">
      <c r="A14" s="129" t="s">
        <v>13</v>
      </c>
      <c r="B14" s="135">
        <v>2922</v>
      </c>
      <c r="C14" s="135">
        <v>324</v>
      </c>
      <c r="D14" s="135">
        <v>349</v>
      </c>
      <c r="E14" s="135">
        <v>157</v>
      </c>
      <c r="F14" s="135">
        <v>518</v>
      </c>
      <c r="G14" s="135">
        <v>246</v>
      </c>
      <c r="H14" s="135">
        <v>376</v>
      </c>
      <c r="I14" s="135">
        <v>216</v>
      </c>
      <c r="J14" s="135">
        <v>737</v>
      </c>
      <c r="K14" s="135">
        <v>570</v>
      </c>
      <c r="L14" s="135">
        <v>725</v>
      </c>
      <c r="M14" s="135">
        <v>372</v>
      </c>
      <c r="N14" s="130">
        <v>1255</v>
      </c>
      <c r="O14" s="37"/>
      <c r="P14" s="37"/>
      <c r="Q14" s="37"/>
    </row>
    <row r="15" spans="1:17" ht="12" customHeight="1">
      <c r="A15" s="129" t="s">
        <v>14</v>
      </c>
      <c r="B15" s="135">
        <v>5053</v>
      </c>
      <c r="C15" s="135">
        <v>500</v>
      </c>
      <c r="D15" s="135">
        <v>534</v>
      </c>
      <c r="E15" s="135">
        <v>587</v>
      </c>
      <c r="F15" s="135">
        <v>945</v>
      </c>
      <c r="G15" s="135">
        <v>297</v>
      </c>
      <c r="H15" s="135">
        <v>435</v>
      </c>
      <c r="I15" s="135">
        <v>765</v>
      </c>
      <c r="J15" s="135">
        <v>989</v>
      </c>
      <c r="K15" s="135">
        <v>797</v>
      </c>
      <c r="L15" s="135">
        <v>969</v>
      </c>
      <c r="M15" s="135">
        <v>1353</v>
      </c>
      <c r="N15" s="130">
        <v>1934</v>
      </c>
      <c r="O15" s="37"/>
      <c r="P15" s="37"/>
      <c r="Q15" s="37"/>
    </row>
    <row r="16" spans="1:17" ht="12" customHeight="1">
      <c r="A16" s="129" t="s">
        <v>15</v>
      </c>
      <c r="B16" s="135">
        <v>1636</v>
      </c>
      <c r="C16" s="135">
        <v>190</v>
      </c>
      <c r="D16" s="135">
        <v>188</v>
      </c>
      <c r="E16" s="135">
        <v>94</v>
      </c>
      <c r="F16" s="135">
        <v>294</v>
      </c>
      <c r="G16" s="135">
        <v>130</v>
      </c>
      <c r="H16" s="135">
        <v>213</v>
      </c>
      <c r="I16" s="135">
        <v>113</v>
      </c>
      <c r="J16" s="135">
        <v>413</v>
      </c>
      <c r="K16" s="135">
        <v>321</v>
      </c>
      <c r="L16" s="135">
        <v>402</v>
      </c>
      <c r="M16" s="135">
        <v>207</v>
      </c>
      <c r="N16" s="130">
        <v>707</v>
      </c>
      <c r="O16" s="37"/>
      <c r="P16" s="37"/>
      <c r="Q16" s="37"/>
    </row>
    <row r="17" spans="1:17" ht="12" customHeight="1">
      <c r="A17" s="129" t="s">
        <v>5</v>
      </c>
      <c r="B17" s="135">
        <v>6198</v>
      </c>
      <c r="C17" s="135">
        <v>507</v>
      </c>
      <c r="D17" s="135">
        <v>655</v>
      </c>
      <c r="E17" s="135">
        <v>843</v>
      </c>
      <c r="F17" s="135">
        <v>1286</v>
      </c>
      <c r="G17" s="135">
        <v>241</v>
      </c>
      <c r="H17" s="135">
        <v>476</v>
      </c>
      <c r="I17" s="135">
        <v>973</v>
      </c>
      <c r="J17" s="135">
        <v>1217</v>
      </c>
      <c r="K17" s="135">
        <v>748</v>
      </c>
      <c r="L17" s="135">
        <v>1131</v>
      </c>
      <c r="M17" s="135">
        <v>1816</v>
      </c>
      <c r="N17" s="130">
        <v>2503</v>
      </c>
      <c r="O17" s="37"/>
      <c r="P17" s="37"/>
      <c r="Q17" s="37"/>
    </row>
    <row r="18" spans="1:17" ht="12" customHeight="1">
      <c r="A18" s="129" t="s">
        <v>16</v>
      </c>
      <c r="B18" s="135">
        <v>3789</v>
      </c>
      <c r="C18" s="135">
        <v>446</v>
      </c>
      <c r="D18" s="135">
        <v>451</v>
      </c>
      <c r="E18" s="135">
        <v>261</v>
      </c>
      <c r="F18" s="135">
        <v>696</v>
      </c>
      <c r="G18" s="135">
        <v>294</v>
      </c>
      <c r="H18" s="135">
        <v>434</v>
      </c>
      <c r="I18" s="135">
        <v>288</v>
      </c>
      <c r="J18" s="135">
        <v>920</v>
      </c>
      <c r="K18" s="135">
        <v>740</v>
      </c>
      <c r="L18" s="135">
        <v>885</v>
      </c>
      <c r="M18" s="135">
        <v>549</v>
      </c>
      <c r="N18" s="130">
        <v>1615</v>
      </c>
      <c r="O18" s="37"/>
      <c r="P18" s="37"/>
      <c r="Q18" s="37"/>
    </row>
    <row r="19" spans="1:17" ht="12" customHeight="1">
      <c r="A19" s="129" t="s">
        <v>17</v>
      </c>
      <c r="B19" s="135">
        <v>1784</v>
      </c>
      <c r="C19" s="135">
        <v>190</v>
      </c>
      <c r="D19" s="135">
        <v>189</v>
      </c>
      <c r="E19" s="135">
        <v>114</v>
      </c>
      <c r="F19" s="135">
        <v>427</v>
      </c>
      <c r="G19" s="135">
        <v>130</v>
      </c>
      <c r="H19" s="135">
        <v>192</v>
      </c>
      <c r="I19" s="135">
        <v>105</v>
      </c>
      <c r="J19" s="135">
        <v>436</v>
      </c>
      <c r="K19" s="135">
        <v>321</v>
      </c>
      <c r="L19" s="135">
        <v>381</v>
      </c>
      <c r="M19" s="135">
        <v>220</v>
      </c>
      <c r="N19" s="130">
        <v>863</v>
      </c>
      <c r="O19" s="37"/>
      <c r="P19" s="37"/>
      <c r="Q19" s="37"/>
    </row>
    <row r="20" spans="1:17" ht="12" customHeight="1">
      <c r="A20" s="129" t="s">
        <v>24</v>
      </c>
      <c r="B20" s="135">
        <v>8898</v>
      </c>
      <c r="C20" s="135">
        <v>1186</v>
      </c>
      <c r="D20" s="135">
        <v>1031</v>
      </c>
      <c r="E20" s="135">
        <v>406</v>
      </c>
      <c r="F20" s="135">
        <v>2089</v>
      </c>
      <c r="G20" s="135">
        <v>706</v>
      </c>
      <c r="H20" s="135">
        <v>986</v>
      </c>
      <c r="I20" s="135">
        <v>521</v>
      </c>
      <c r="J20" s="135">
        <v>1973</v>
      </c>
      <c r="K20" s="135">
        <v>1892</v>
      </c>
      <c r="L20" s="135">
        <v>2016</v>
      </c>
      <c r="M20" s="135">
        <v>927</v>
      </c>
      <c r="N20" s="130">
        <v>4062</v>
      </c>
      <c r="O20" s="37"/>
      <c r="P20" s="37"/>
      <c r="Q20" s="37"/>
    </row>
    <row r="21" spans="1:17" ht="12" customHeight="1">
      <c r="A21" s="129" t="s">
        <v>28</v>
      </c>
      <c r="B21" s="135">
        <v>4664</v>
      </c>
      <c r="C21" s="135">
        <v>429</v>
      </c>
      <c r="D21" s="135">
        <v>486</v>
      </c>
      <c r="E21" s="135">
        <v>604</v>
      </c>
      <c r="F21" s="135">
        <v>1040</v>
      </c>
      <c r="G21" s="135">
        <v>220</v>
      </c>
      <c r="H21" s="135">
        <v>308</v>
      </c>
      <c r="I21" s="135">
        <v>707</v>
      </c>
      <c r="J21" s="135">
        <v>871</v>
      </c>
      <c r="K21" s="135">
        <v>649</v>
      </c>
      <c r="L21" s="135">
        <v>794</v>
      </c>
      <c r="M21" s="135">
        <v>1311</v>
      </c>
      <c r="N21" s="130">
        <v>1910</v>
      </c>
      <c r="O21" s="37"/>
      <c r="P21" s="37"/>
      <c r="Q21" s="37"/>
    </row>
    <row r="22" spans="1:17" ht="12" customHeight="1">
      <c r="A22" s="129" t="s">
        <v>42</v>
      </c>
      <c r="B22" s="135">
        <v>2775</v>
      </c>
      <c r="C22" s="135">
        <v>347</v>
      </c>
      <c r="D22" s="135">
        <v>270</v>
      </c>
      <c r="E22" s="135">
        <v>171</v>
      </c>
      <c r="F22" s="135">
        <v>784</v>
      </c>
      <c r="G22" s="135">
        <v>153</v>
      </c>
      <c r="H22" s="135">
        <v>197</v>
      </c>
      <c r="I22" s="135">
        <v>176</v>
      </c>
      <c r="J22" s="135">
        <v>679</v>
      </c>
      <c r="K22" s="135">
        <v>500</v>
      </c>
      <c r="L22" s="135">
        <v>466</v>
      </c>
      <c r="M22" s="135">
        <v>347</v>
      </c>
      <c r="N22" s="130">
        <v>1463</v>
      </c>
      <c r="O22" s="37"/>
      <c r="P22" s="37"/>
      <c r="Q22" s="37"/>
    </row>
    <row r="23" spans="1:17" ht="12" customHeight="1">
      <c r="A23" s="129" t="s">
        <v>18</v>
      </c>
      <c r="B23" s="135">
        <v>10775</v>
      </c>
      <c r="C23" s="135">
        <v>1242</v>
      </c>
      <c r="D23" s="135">
        <v>1173</v>
      </c>
      <c r="E23" s="135">
        <v>751</v>
      </c>
      <c r="F23" s="135">
        <v>2466</v>
      </c>
      <c r="G23" s="135">
        <v>758</v>
      </c>
      <c r="H23" s="135">
        <v>952</v>
      </c>
      <c r="I23" s="135">
        <v>913</v>
      </c>
      <c r="J23" s="135">
        <v>2520</v>
      </c>
      <c r="K23" s="135">
        <v>2000</v>
      </c>
      <c r="L23" s="135">
        <v>2125</v>
      </c>
      <c r="M23" s="135">
        <v>1664</v>
      </c>
      <c r="N23" s="130">
        <v>4986</v>
      </c>
      <c r="O23" s="37"/>
      <c r="P23" s="37"/>
      <c r="Q23" s="37"/>
    </row>
    <row r="24" spans="1:17" ht="12" customHeight="1">
      <c r="A24" s="129" t="s">
        <v>19</v>
      </c>
      <c r="B24" s="135">
        <v>4642</v>
      </c>
      <c r="C24" s="135">
        <v>378</v>
      </c>
      <c r="D24" s="135">
        <v>539</v>
      </c>
      <c r="E24" s="135">
        <v>573</v>
      </c>
      <c r="F24" s="135">
        <v>671</v>
      </c>
      <c r="G24" s="135">
        <v>290</v>
      </c>
      <c r="H24" s="135">
        <v>493</v>
      </c>
      <c r="I24" s="135">
        <v>779</v>
      </c>
      <c r="J24" s="135">
        <v>918</v>
      </c>
      <c r="K24" s="135">
        <v>668</v>
      </c>
      <c r="L24" s="135">
        <v>1033</v>
      </c>
      <c r="M24" s="135">
        <v>1352</v>
      </c>
      <c r="N24" s="130">
        <v>1589</v>
      </c>
      <c r="O24" s="37"/>
      <c r="P24" s="37"/>
      <c r="Q24" s="37"/>
    </row>
    <row r="25" spans="1:17" ht="12" customHeight="1">
      <c r="A25" s="129" t="s">
        <v>20</v>
      </c>
      <c r="B25" s="135">
        <v>1373</v>
      </c>
      <c r="C25" s="135">
        <v>121</v>
      </c>
      <c r="D25" s="135">
        <v>170</v>
      </c>
      <c r="E25" s="135">
        <v>195</v>
      </c>
      <c r="F25" s="135">
        <v>165</v>
      </c>
      <c r="G25" s="135">
        <v>86</v>
      </c>
      <c r="H25" s="135">
        <v>159</v>
      </c>
      <c r="I25" s="135">
        <v>247</v>
      </c>
      <c r="J25" s="135">
        <v>230</v>
      </c>
      <c r="K25" s="135">
        <v>207</v>
      </c>
      <c r="L25" s="135">
        <v>329</v>
      </c>
      <c r="M25" s="135">
        <v>443</v>
      </c>
      <c r="N25" s="130">
        <v>395</v>
      </c>
      <c r="O25" s="37"/>
      <c r="P25" s="37"/>
      <c r="Q25" s="37"/>
    </row>
    <row r="26" spans="1:17" ht="12" customHeight="1">
      <c r="A26" s="129" t="s">
        <v>40</v>
      </c>
      <c r="B26" s="135">
        <v>2952</v>
      </c>
      <c r="C26" s="135">
        <v>255</v>
      </c>
      <c r="D26" s="135">
        <v>324</v>
      </c>
      <c r="E26" s="135">
        <v>312</v>
      </c>
      <c r="F26" s="135">
        <v>445</v>
      </c>
      <c r="G26" s="135">
        <v>184</v>
      </c>
      <c r="H26" s="135">
        <v>283</v>
      </c>
      <c r="I26" s="135">
        <v>417</v>
      </c>
      <c r="J26" s="135">
        <v>732</v>
      </c>
      <c r="K26" s="135">
        <v>440</v>
      </c>
      <c r="L26" s="135">
        <v>607</v>
      </c>
      <c r="M26" s="135">
        <v>729</v>
      </c>
      <c r="N26" s="130">
        <v>1176</v>
      </c>
      <c r="O26" s="37"/>
      <c r="P26" s="37"/>
      <c r="Q26" s="37"/>
    </row>
    <row r="27" spans="1:17" ht="12" customHeight="1">
      <c r="A27" s="129" t="s">
        <v>41</v>
      </c>
      <c r="B27" s="135">
        <v>1564</v>
      </c>
      <c r="C27" s="135">
        <v>108</v>
      </c>
      <c r="D27" s="135">
        <v>158</v>
      </c>
      <c r="E27" s="135">
        <v>212</v>
      </c>
      <c r="F27" s="135">
        <v>230</v>
      </c>
      <c r="G27" s="135">
        <v>81</v>
      </c>
      <c r="H27" s="135">
        <v>136</v>
      </c>
      <c r="I27" s="135">
        <v>276</v>
      </c>
      <c r="J27" s="135">
        <v>365</v>
      </c>
      <c r="K27" s="135">
        <v>189</v>
      </c>
      <c r="L27" s="135">
        <v>294</v>
      </c>
      <c r="M27" s="135">
        <v>487</v>
      </c>
      <c r="N27" s="130">
        <v>594</v>
      </c>
      <c r="O27" s="37"/>
      <c r="P27" s="37"/>
      <c r="Q27" s="37"/>
    </row>
    <row r="28" spans="1:17" ht="15" customHeight="1">
      <c r="A28" s="131" t="s">
        <v>21</v>
      </c>
      <c r="B28" s="136">
        <v>91628</v>
      </c>
      <c r="C28" s="136">
        <v>9923</v>
      </c>
      <c r="D28" s="136">
        <v>10253</v>
      </c>
      <c r="E28" s="136">
        <v>7579</v>
      </c>
      <c r="F28" s="136">
        <v>19522</v>
      </c>
      <c r="G28" s="136">
        <v>5985</v>
      </c>
      <c r="H28" s="136">
        <v>8769</v>
      </c>
      <c r="I28" s="136">
        <v>9092</v>
      </c>
      <c r="J28" s="136">
        <v>20504</v>
      </c>
      <c r="K28" s="136">
        <v>15908</v>
      </c>
      <c r="L28" s="136">
        <v>19022</v>
      </c>
      <c r="M28" s="136">
        <v>16671</v>
      </c>
      <c r="N28" s="132">
        <v>40027</v>
      </c>
      <c r="P28" s="37"/>
      <c r="Q28" s="40"/>
    </row>
    <row r="29" spans="1:17" ht="3.95" customHeight="1">
      <c r="A29" s="79"/>
      <c r="B29" s="40"/>
      <c r="C29" s="40"/>
      <c r="D29" s="40"/>
      <c r="E29" s="40"/>
      <c r="F29" s="40"/>
      <c r="G29" s="40"/>
      <c r="H29" s="40"/>
      <c r="I29" s="40"/>
      <c r="J29" s="40"/>
      <c r="K29" s="40"/>
      <c r="L29" s="40"/>
      <c r="M29" s="40"/>
      <c r="N29" s="40"/>
    </row>
    <row r="30" spans="1:17" s="56" customFormat="1" ht="9">
      <c r="A30" s="71" t="s">
        <v>156</v>
      </c>
      <c r="J30" s="74"/>
    </row>
    <row r="31" spans="1:17" ht="4.5" customHeight="1">
      <c r="C31" s="37"/>
      <c r="E31" s="37"/>
    </row>
    <row r="32" spans="1:17" ht="12.75" customHeight="1">
      <c r="A32" s="381" t="s">
        <v>60</v>
      </c>
      <c r="B32" s="406" t="s">
        <v>33</v>
      </c>
      <c r="C32" s="424" t="s">
        <v>6</v>
      </c>
      <c r="D32" s="423"/>
      <c r="E32" s="423"/>
      <c r="F32" s="423"/>
      <c r="G32" s="423" t="s">
        <v>7</v>
      </c>
      <c r="H32" s="423"/>
      <c r="I32" s="423"/>
      <c r="J32" s="423"/>
      <c r="K32" s="423" t="s">
        <v>8</v>
      </c>
      <c r="L32" s="423"/>
      <c r="M32" s="423"/>
      <c r="N32" s="383"/>
    </row>
    <row r="33" spans="1:14" s="4" customFormat="1" ht="60" customHeight="1">
      <c r="A33" s="382"/>
      <c r="B33" s="407"/>
      <c r="C33" s="163" t="s">
        <v>61</v>
      </c>
      <c r="D33" s="270" t="s">
        <v>62</v>
      </c>
      <c r="E33" s="270" t="s">
        <v>63</v>
      </c>
      <c r="F33" s="270" t="s">
        <v>154</v>
      </c>
      <c r="G33" s="270" t="s">
        <v>61</v>
      </c>
      <c r="H33" s="270" t="s">
        <v>62</v>
      </c>
      <c r="I33" s="270" t="s">
        <v>63</v>
      </c>
      <c r="J33" s="270" t="s">
        <v>154</v>
      </c>
      <c r="K33" s="270" t="s">
        <v>61</v>
      </c>
      <c r="L33" s="270" t="s">
        <v>62</v>
      </c>
      <c r="M33" s="270" t="s">
        <v>63</v>
      </c>
      <c r="N33" s="341" t="s">
        <v>154</v>
      </c>
    </row>
    <row r="34" spans="1:14" ht="12" customHeight="1">
      <c r="A34" s="129" t="s">
        <v>9</v>
      </c>
      <c r="B34" s="135">
        <f>B9</f>
        <v>10394</v>
      </c>
      <c r="C34" s="137">
        <f>C9/$B9*100</f>
        <v>12.449490090436791</v>
      </c>
      <c r="D34" s="137">
        <f t="shared" ref="D34:N34" si="0">D9/$B9*100</f>
        <v>11.343082547623629</v>
      </c>
      <c r="E34" s="137">
        <f t="shared" si="0"/>
        <v>4.8104675774485282</v>
      </c>
      <c r="F34" s="137">
        <f t="shared" si="0"/>
        <v>24.244756590340579</v>
      </c>
      <c r="G34" s="137">
        <f t="shared" si="0"/>
        <v>7.562055031749086</v>
      </c>
      <c r="H34" s="137">
        <f t="shared" si="0"/>
        <v>10.217433134500673</v>
      </c>
      <c r="I34" s="137">
        <f t="shared" si="0"/>
        <v>5.9072541851067921</v>
      </c>
      <c r="J34" s="137">
        <f t="shared" si="0"/>
        <v>23.484702713103715</v>
      </c>
      <c r="K34" s="137">
        <f t="shared" si="0"/>
        <v>20.00192418703098</v>
      </c>
      <c r="L34" s="137">
        <f t="shared" si="0"/>
        <v>21.560515682124304</v>
      </c>
      <c r="M34" s="137">
        <f t="shared" si="0"/>
        <v>10.717721762555319</v>
      </c>
      <c r="N34" s="152">
        <f t="shared" si="0"/>
        <v>47.729459303444294</v>
      </c>
    </row>
    <row r="35" spans="1:14" ht="12" customHeight="1">
      <c r="A35" s="129" t="s">
        <v>10</v>
      </c>
      <c r="B35" s="135">
        <f t="shared" ref="B35:B53" si="1">B10</f>
        <v>1710</v>
      </c>
      <c r="C35" s="137">
        <f t="shared" ref="C35:N35" si="2">C10/$B10*100</f>
        <v>8.0116959064327489</v>
      </c>
      <c r="D35" s="137">
        <f t="shared" si="2"/>
        <v>11.111111111111111</v>
      </c>
      <c r="E35" s="137">
        <f t="shared" si="2"/>
        <v>12.748538011695906</v>
      </c>
      <c r="F35" s="137">
        <f t="shared" si="2"/>
        <v>16.257309941520468</v>
      </c>
      <c r="G35" s="137">
        <f t="shared" si="2"/>
        <v>5.1461988304093573</v>
      </c>
      <c r="H35" s="137">
        <f t="shared" si="2"/>
        <v>10.058479532163743</v>
      </c>
      <c r="I35" s="137">
        <f t="shared" si="2"/>
        <v>15.321637426900587</v>
      </c>
      <c r="J35" s="137">
        <f t="shared" si="2"/>
        <v>21.345029239766081</v>
      </c>
      <c r="K35" s="137">
        <f t="shared" si="2"/>
        <v>13.157894736842104</v>
      </c>
      <c r="L35" s="137">
        <f t="shared" si="2"/>
        <v>21.228070175438596</v>
      </c>
      <c r="M35" s="137">
        <f t="shared" si="2"/>
        <v>28.07017543859649</v>
      </c>
      <c r="N35" s="152">
        <f t="shared" si="2"/>
        <v>37.602339181286546</v>
      </c>
    </row>
    <row r="36" spans="1:14" ht="12" customHeight="1">
      <c r="A36" s="129" t="s">
        <v>23</v>
      </c>
      <c r="B36" s="135">
        <f t="shared" si="1"/>
        <v>1656</v>
      </c>
      <c r="C36" s="137">
        <f t="shared" ref="C36:N36" si="3">C11/$B11*100</f>
        <v>11.956521739130435</v>
      </c>
      <c r="D36" s="137">
        <f t="shared" si="3"/>
        <v>13.888888888888889</v>
      </c>
      <c r="E36" s="137">
        <f t="shared" si="3"/>
        <v>6.4009661835748801</v>
      </c>
      <c r="F36" s="137">
        <f t="shared" si="3"/>
        <v>16.243961352657006</v>
      </c>
      <c r="G36" s="137">
        <f t="shared" si="3"/>
        <v>8.1521739130434785</v>
      </c>
      <c r="H36" s="137">
        <f t="shared" si="3"/>
        <v>13.466183574879226</v>
      </c>
      <c r="I36" s="137">
        <f t="shared" si="3"/>
        <v>8.0314009661835737</v>
      </c>
      <c r="J36" s="137">
        <f t="shared" si="3"/>
        <v>21.859903381642511</v>
      </c>
      <c r="K36" s="137">
        <f t="shared" si="3"/>
        <v>20.108695652173914</v>
      </c>
      <c r="L36" s="137">
        <f t="shared" si="3"/>
        <v>27.355072463768117</v>
      </c>
      <c r="M36" s="137">
        <f t="shared" si="3"/>
        <v>14.492753623188406</v>
      </c>
      <c r="N36" s="152">
        <f t="shared" si="3"/>
        <v>38.10386473429952</v>
      </c>
    </row>
    <row r="37" spans="1:14" ht="12" customHeight="1">
      <c r="A37" s="129" t="s">
        <v>11</v>
      </c>
      <c r="B37" s="135">
        <f t="shared" si="1"/>
        <v>15468</v>
      </c>
      <c r="C37" s="137">
        <f t="shared" ref="C37:N37" si="4">C12/$B12*100</f>
        <v>11.623997931212827</v>
      </c>
      <c r="D37" s="137">
        <f t="shared" si="4"/>
        <v>11.384794414274632</v>
      </c>
      <c r="E37" s="137">
        <f t="shared" si="4"/>
        <v>7.1825704680630986</v>
      </c>
      <c r="F37" s="137">
        <f t="shared" si="4"/>
        <v>23.868632014481513</v>
      </c>
      <c r="G37" s="137">
        <f t="shared" si="4"/>
        <v>6.3938453581587797</v>
      </c>
      <c r="H37" s="137">
        <f t="shared" si="4"/>
        <v>9.2642875614171185</v>
      </c>
      <c r="I37" s="137">
        <f t="shared" si="4"/>
        <v>7.5252133436772688</v>
      </c>
      <c r="J37" s="137">
        <f t="shared" si="4"/>
        <v>22.763123868632015</v>
      </c>
      <c r="K37" s="137">
        <f t="shared" si="4"/>
        <v>18.017843289371605</v>
      </c>
      <c r="L37" s="137">
        <f t="shared" si="4"/>
        <v>20.64908197569175</v>
      </c>
      <c r="M37" s="137">
        <f t="shared" si="4"/>
        <v>14.707783811740367</v>
      </c>
      <c r="N37" s="152">
        <f t="shared" si="4"/>
        <v>46.625290923196275</v>
      </c>
    </row>
    <row r="38" spans="1:14" ht="12" customHeight="1">
      <c r="A38" s="129" t="s">
        <v>12</v>
      </c>
      <c r="B38" s="135">
        <f t="shared" si="1"/>
        <v>3376</v>
      </c>
      <c r="C38" s="137">
        <f t="shared" ref="C38:N38" si="5">C13/$B13*100</f>
        <v>8.0272511848341228</v>
      </c>
      <c r="D38" s="137">
        <f t="shared" si="5"/>
        <v>11.196682464454977</v>
      </c>
      <c r="E38" s="137">
        <f t="shared" si="5"/>
        <v>10.841232227488151</v>
      </c>
      <c r="F38" s="137">
        <f t="shared" si="5"/>
        <v>21.060426540284361</v>
      </c>
      <c r="G38" s="137">
        <f t="shared" si="5"/>
        <v>5.0947867298578196</v>
      </c>
      <c r="H38" s="137">
        <f t="shared" si="5"/>
        <v>7.0497630331753562</v>
      </c>
      <c r="I38" s="137">
        <f t="shared" si="5"/>
        <v>12.529620853080569</v>
      </c>
      <c r="J38" s="137">
        <f t="shared" si="5"/>
        <v>24.200236966824644</v>
      </c>
      <c r="K38" s="137">
        <f t="shared" si="5"/>
        <v>13.151658767772512</v>
      </c>
      <c r="L38" s="137">
        <f t="shared" si="5"/>
        <v>18.246445497630333</v>
      </c>
      <c r="M38" s="137">
        <f t="shared" si="5"/>
        <v>23.370853080568722</v>
      </c>
      <c r="N38" s="152">
        <f t="shared" si="5"/>
        <v>45.260663507109008</v>
      </c>
    </row>
    <row r="39" spans="1:14" ht="12" customHeight="1">
      <c r="A39" s="129" t="s">
        <v>13</v>
      </c>
      <c r="B39" s="135">
        <f t="shared" si="1"/>
        <v>2922</v>
      </c>
      <c r="C39" s="137">
        <f t="shared" ref="C39:N39" si="6">C14/$B14*100</f>
        <v>11.088295687885012</v>
      </c>
      <c r="D39" s="137">
        <f t="shared" si="6"/>
        <v>11.943874058863791</v>
      </c>
      <c r="E39" s="137">
        <f t="shared" si="6"/>
        <v>5.3730321697467494</v>
      </c>
      <c r="F39" s="137">
        <f t="shared" si="6"/>
        <v>17.727583846680357</v>
      </c>
      <c r="G39" s="137">
        <f t="shared" si="6"/>
        <v>8.4188911704312108</v>
      </c>
      <c r="H39" s="137">
        <f t="shared" si="6"/>
        <v>12.867898699520877</v>
      </c>
      <c r="I39" s="137">
        <f t="shared" si="6"/>
        <v>7.3921971252566738</v>
      </c>
      <c r="J39" s="137">
        <f t="shared" si="6"/>
        <v>25.222450376454482</v>
      </c>
      <c r="K39" s="137">
        <f t="shared" si="6"/>
        <v>19.507186858316221</v>
      </c>
      <c r="L39" s="137">
        <f t="shared" si="6"/>
        <v>24.811772758384667</v>
      </c>
      <c r="M39" s="137">
        <f t="shared" si="6"/>
        <v>12.73100616016427</v>
      </c>
      <c r="N39" s="152">
        <f t="shared" si="6"/>
        <v>42.950034223134836</v>
      </c>
    </row>
    <row r="40" spans="1:14" ht="12" customHeight="1">
      <c r="A40" s="129" t="s">
        <v>14</v>
      </c>
      <c r="B40" s="135">
        <f t="shared" si="1"/>
        <v>5053</v>
      </c>
      <c r="C40" s="137">
        <f t="shared" ref="C40:N40" si="7">C15/$B15*100</f>
        <v>9.8951118147635064</v>
      </c>
      <c r="D40" s="137">
        <f t="shared" si="7"/>
        <v>10.567979418167425</v>
      </c>
      <c r="E40" s="137">
        <f t="shared" si="7"/>
        <v>11.616861270532358</v>
      </c>
      <c r="F40" s="137">
        <f t="shared" si="7"/>
        <v>18.701761329903029</v>
      </c>
      <c r="G40" s="137">
        <f t="shared" si="7"/>
        <v>5.8776964179695232</v>
      </c>
      <c r="H40" s="137">
        <f t="shared" si="7"/>
        <v>8.6087472788442501</v>
      </c>
      <c r="I40" s="137">
        <f t="shared" si="7"/>
        <v>15.139521076588167</v>
      </c>
      <c r="J40" s="137">
        <f t="shared" si="7"/>
        <v>19.572531169602218</v>
      </c>
      <c r="K40" s="137">
        <f t="shared" si="7"/>
        <v>15.772808232733029</v>
      </c>
      <c r="L40" s="137">
        <f t="shared" si="7"/>
        <v>19.176726697011677</v>
      </c>
      <c r="M40" s="137">
        <f t="shared" si="7"/>
        <v>26.776172570750052</v>
      </c>
      <c r="N40" s="152">
        <f t="shared" si="7"/>
        <v>38.27429249950525</v>
      </c>
    </row>
    <row r="41" spans="1:14" ht="12" customHeight="1">
      <c r="A41" s="129" t="s">
        <v>15</v>
      </c>
      <c r="B41" s="135">
        <f t="shared" si="1"/>
        <v>1636</v>
      </c>
      <c r="C41" s="137">
        <f t="shared" ref="C41:N41" si="8">C16/$B16*100</f>
        <v>11.613691931540341</v>
      </c>
      <c r="D41" s="137">
        <f t="shared" si="8"/>
        <v>11.491442542787286</v>
      </c>
      <c r="E41" s="137">
        <f t="shared" si="8"/>
        <v>5.7457212713936432</v>
      </c>
      <c r="F41" s="137">
        <f t="shared" si="8"/>
        <v>17.970660146699267</v>
      </c>
      <c r="G41" s="137">
        <f t="shared" si="8"/>
        <v>7.946210268948656</v>
      </c>
      <c r="H41" s="137">
        <f t="shared" si="8"/>
        <v>13.01955990220049</v>
      </c>
      <c r="I41" s="137">
        <f t="shared" si="8"/>
        <v>6.9070904645476769</v>
      </c>
      <c r="J41" s="137">
        <f t="shared" si="8"/>
        <v>25.244498777506113</v>
      </c>
      <c r="K41" s="137">
        <f t="shared" si="8"/>
        <v>19.621026894865526</v>
      </c>
      <c r="L41" s="137">
        <f t="shared" si="8"/>
        <v>24.572127139364301</v>
      </c>
      <c r="M41" s="137">
        <f t="shared" si="8"/>
        <v>12.652811735941318</v>
      </c>
      <c r="N41" s="152">
        <f t="shared" si="8"/>
        <v>43.215158924205376</v>
      </c>
    </row>
    <row r="42" spans="1:14" ht="12" customHeight="1">
      <c r="A42" s="129" t="s">
        <v>5</v>
      </c>
      <c r="B42" s="135">
        <f t="shared" si="1"/>
        <v>6198</v>
      </c>
      <c r="C42" s="137">
        <f t="shared" ref="C42:N42" si="9">C17/$B17*100</f>
        <v>8.1800580832526606</v>
      </c>
      <c r="D42" s="137">
        <f t="shared" si="9"/>
        <v>10.567925137141012</v>
      </c>
      <c r="E42" s="137">
        <f t="shared" si="9"/>
        <v>13.601161665053244</v>
      </c>
      <c r="F42" s="137">
        <f t="shared" si="9"/>
        <v>20.7486285898677</v>
      </c>
      <c r="G42" s="137">
        <f t="shared" si="9"/>
        <v>3.8883510809938691</v>
      </c>
      <c r="H42" s="137">
        <f t="shared" si="9"/>
        <v>7.679896740884157</v>
      </c>
      <c r="I42" s="137">
        <f t="shared" si="9"/>
        <v>15.698612455630848</v>
      </c>
      <c r="J42" s="137">
        <f t="shared" si="9"/>
        <v>19.63536624717651</v>
      </c>
      <c r="K42" s="137">
        <f t="shared" si="9"/>
        <v>12.068409164246532</v>
      </c>
      <c r="L42" s="137">
        <f t="shared" si="9"/>
        <v>18.247821878025171</v>
      </c>
      <c r="M42" s="137">
        <f t="shared" si="9"/>
        <v>29.299774120684091</v>
      </c>
      <c r="N42" s="152">
        <f t="shared" si="9"/>
        <v>40.383994837044206</v>
      </c>
    </row>
    <row r="43" spans="1:14" ht="12" customHeight="1">
      <c r="A43" s="129" t="s">
        <v>16</v>
      </c>
      <c r="B43" s="135">
        <f t="shared" si="1"/>
        <v>3789</v>
      </c>
      <c r="C43" s="137">
        <f t="shared" ref="C43:N43" si="10">C18/$B18*100</f>
        <v>11.770915808920559</v>
      </c>
      <c r="D43" s="137">
        <f t="shared" si="10"/>
        <v>11.902876748482448</v>
      </c>
      <c r="E43" s="137">
        <f t="shared" si="10"/>
        <v>6.8883610451306403</v>
      </c>
      <c r="F43" s="137">
        <f t="shared" si="10"/>
        <v>18.368962787015043</v>
      </c>
      <c r="G43" s="137">
        <f t="shared" si="10"/>
        <v>7.7593032462391136</v>
      </c>
      <c r="H43" s="137">
        <f t="shared" si="10"/>
        <v>11.454209553972024</v>
      </c>
      <c r="I43" s="137">
        <f t="shared" si="10"/>
        <v>7.6009501187648461</v>
      </c>
      <c r="J43" s="137">
        <f t="shared" si="10"/>
        <v>24.2808128793877</v>
      </c>
      <c r="K43" s="137">
        <f t="shared" si="10"/>
        <v>19.530219055159673</v>
      </c>
      <c r="L43" s="137">
        <f t="shared" si="10"/>
        <v>23.357086302454473</v>
      </c>
      <c r="M43" s="137">
        <f t="shared" si="10"/>
        <v>14.489311163895488</v>
      </c>
      <c r="N43" s="152">
        <f t="shared" si="10"/>
        <v>42.623383478490368</v>
      </c>
    </row>
    <row r="44" spans="1:14" ht="12" customHeight="1">
      <c r="A44" s="129" t="s">
        <v>17</v>
      </c>
      <c r="B44" s="135">
        <f t="shared" si="1"/>
        <v>1784</v>
      </c>
      <c r="C44" s="137">
        <f t="shared" ref="C44:N44" si="11">C19/$B19*100</f>
        <v>10.650224215246636</v>
      </c>
      <c r="D44" s="137">
        <f t="shared" si="11"/>
        <v>10.594170403587444</v>
      </c>
      <c r="E44" s="137">
        <f t="shared" si="11"/>
        <v>6.3901345291479821</v>
      </c>
      <c r="F44" s="137">
        <f t="shared" si="11"/>
        <v>23.934977578475337</v>
      </c>
      <c r="G44" s="137">
        <f t="shared" si="11"/>
        <v>7.2869955156950672</v>
      </c>
      <c r="H44" s="137">
        <f t="shared" si="11"/>
        <v>10.762331838565023</v>
      </c>
      <c r="I44" s="137">
        <f t="shared" si="11"/>
        <v>5.8856502242152473</v>
      </c>
      <c r="J44" s="137">
        <f t="shared" si="11"/>
        <v>24.439461883408072</v>
      </c>
      <c r="K44" s="137">
        <f t="shared" si="11"/>
        <v>17.993273542600896</v>
      </c>
      <c r="L44" s="137">
        <f t="shared" si="11"/>
        <v>21.356502242152466</v>
      </c>
      <c r="M44" s="137">
        <f t="shared" si="11"/>
        <v>12.331838565022421</v>
      </c>
      <c r="N44" s="152">
        <f t="shared" si="11"/>
        <v>48.374439461883405</v>
      </c>
    </row>
    <row r="45" spans="1:14" ht="12" customHeight="1">
      <c r="A45" s="129" t="s">
        <v>24</v>
      </c>
      <c r="B45" s="135">
        <f t="shared" si="1"/>
        <v>8898</v>
      </c>
      <c r="C45" s="137">
        <f t="shared" ref="C45:N45" si="12">C20/$B20*100</f>
        <v>13.328837941110361</v>
      </c>
      <c r="D45" s="137">
        <f t="shared" si="12"/>
        <v>11.586873454708924</v>
      </c>
      <c r="E45" s="137">
        <f t="shared" si="12"/>
        <v>4.5628231063160261</v>
      </c>
      <c r="F45" s="137">
        <f t="shared" si="12"/>
        <v>23.477185884468422</v>
      </c>
      <c r="G45" s="137">
        <f t="shared" si="12"/>
        <v>7.9343672735446162</v>
      </c>
      <c r="H45" s="137">
        <f t="shared" si="12"/>
        <v>11.081141829624634</v>
      </c>
      <c r="I45" s="137">
        <f t="shared" si="12"/>
        <v>5.8552483704203189</v>
      </c>
      <c r="J45" s="137">
        <f t="shared" si="12"/>
        <v>22.173522139806696</v>
      </c>
      <c r="K45" s="137">
        <f t="shared" si="12"/>
        <v>21.263205214654977</v>
      </c>
      <c r="L45" s="137">
        <f t="shared" si="12"/>
        <v>22.656776803776129</v>
      </c>
      <c r="M45" s="137">
        <f t="shared" si="12"/>
        <v>10.418071476736346</v>
      </c>
      <c r="N45" s="152">
        <f t="shared" si="12"/>
        <v>45.650708024275119</v>
      </c>
    </row>
    <row r="46" spans="1:14" ht="12" customHeight="1">
      <c r="A46" s="129" t="s">
        <v>28</v>
      </c>
      <c r="B46" s="135">
        <f t="shared" si="1"/>
        <v>4664</v>
      </c>
      <c r="C46" s="137">
        <f t="shared" ref="C46:N46" si="13">C21/$B21*100</f>
        <v>9.1981132075471699</v>
      </c>
      <c r="D46" s="137">
        <f t="shared" si="13"/>
        <v>10.420240137221269</v>
      </c>
      <c r="E46" s="137">
        <f t="shared" si="13"/>
        <v>12.950257289879932</v>
      </c>
      <c r="F46" s="137">
        <f t="shared" si="13"/>
        <v>22.29845626072041</v>
      </c>
      <c r="G46" s="137">
        <f t="shared" si="13"/>
        <v>4.716981132075472</v>
      </c>
      <c r="H46" s="137">
        <f t="shared" si="13"/>
        <v>6.6037735849056602</v>
      </c>
      <c r="I46" s="137">
        <f t="shared" si="13"/>
        <v>15.158662092624356</v>
      </c>
      <c r="J46" s="137">
        <f t="shared" si="13"/>
        <v>18.674957118353344</v>
      </c>
      <c r="K46" s="137">
        <f t="shared" si="13"/>
        <v>13.915094339622641</v>
      </c>
      <c r="L46" s="137">
        <f t="shared" si="13"/>
        <v>17.024013722126931</v>
      </c>
      <c r="M46" s="137">
        <f t="shared" si="13"/>
        <v>28.10891938250429</v>
      </c>
      <c r="N46" s="152">
        <f t="shared" si="13"/>
        <v>40.951972555746138</v>
      </c>
    </row>
    <row r="47" spans="1:14" ht="12" customHeight="1">
      <c r="A47" s="129" t="s">
        <v>42</v>
      </c>
      <c r="B47" s="135">
        <f t="shared" si="1"/>
        <v>2775</v>
      </c>
      <c r="C47" s="137">
        <f t="shared" ref="C47:N47" si="14">C22/$B22*100</f>
        <v>12.504504504504505</v>
      </c>
      <c r="D47" s="137">
        <f t="shared" si="14"/>
        <v>9.7297297297297298</v>
      </c>
      <c r="E47" s="137">
        <f t="shared" si="14"/>
        <v>6.1621621621621623</v>
      </c>
      <c r="F47" s="137">
        <f t="shared" si="14"/>
        <v>28.252252252252251</v>
      </c>
      <c r="G47" s="137">
        <f t="shared" si="14"/>
        <v>5.5135135135135132</v>
      </c>
      <c r="H47" s="137">
        <f t="shared" si="14"/>
        <v>7.0990990990990985</v>
      </c>
      <c r="I47" s="137">
        <f t="shared" si="14"/>
        <v>6.3423423423423424</v>
      </c>
      <c r="J47" s="137">
        <f t="shared" si="14"/>
        <v>24.468468468468469</v>
      </c>
      <c r="K47" s="137">
        <f t="shared" si="14"/>
        <v>18.018018018018019</v>
      </c>
      <c r="L47" s="137">
        <f t="shared" si="14"/>
        <v>16.792792792792792</v>
      </c>
      <c r="M47" s="137">
        <f t="shared" si="14"/>
        <v>12.504504504504505</v>
      </c>
      <c r="N47" s="152">
        <f t="shared" si="14"/>
        <v>52.720720720720728</v>
      </c>
    </row>
    <row r="48" spans="1:14" ht="12" customHeight="1">
      <c r="A48" s="129" t="s">
        <v>18</v>
      </c>
      <c r="B48" s="135">
        <f t="shared" si="1"/>
        <v>10775</v>
      </c>
      <c r="C48" s="137">
        <f t="shared" ref="C48:N48" si="15">C23/$B23*100</f>
        <v>11.526682134570766</v>
      </c>
      <c r="D48" s="137">
        <f t="shared" si="15"/>
        <v>10.88631090487239</v>
      </c>
      <c r="E48" s="137">
        <f t="shared" si="15"/>
        <v>6.9698375870069604</v>
      </c>
      <c r="F48" s="137">
        <f t="shared" si="15"/>
        <v>22.886310904872389</v>
      </c>
      <c r="G48" s="137">
        <f t="shared" si="15"/>
        <v>7.0348027842227374</v>
      </c>
      <c r="H48" s="137">
        <f t="shared" si="15"/>
        <v>8.8352668213457086</v>
      </c>
      <c r="I48" s="137">
        <f t="shared" si="15"/>
        <v>8.4733178654292356</v>
      </c>
      <c r="J48" s="137">
        <f t="shared" si="15"/>
        <v>23.387470997679817</v>
      </c>
      <c r="K48" s="137">
        <f t="shared" si="15"/>
        <v>18.561484918793504</v>
      </c>
      <c r="L48" s="137">
        <f t="shared" si="15"/>
        <v>19.721577726218097</v>
      </c>
      <c r="M48" s="137">
        <f t="shared" si="15"/>
        <v>15.443155452436194</v>
      </c>
      <c r="N48" s="152">
        <f t="shared" si="15"/>
        <v>46.273781902552201</v>
      </c>
    </row>
    <row r="49" spans="1:14" ht="12" customHeight="1">
      <c r="A49" s="129" t="s">
        <v>19</v>
      </c>
      <c r="B49" s="135">
        <f t="shared" si="1"/>
        <v>4642</v>
      </c>
      <c r="C49" s="137">
        <f t="shared" ref="C49:N49" si="16">C24/$B24*100</f>
        <v>8.1430417923308926</v>
      </c>
      <c r="D49" s="137">
        <f t="shared" si="16"/>
        <v>11.611374407582939</v>
      </c>
      <c r="E49" s="137">
        <f t="shared" si="16"/>
        <v>12.343817320120639</v>
      </c>
      <c r="F49" s="137">
        <f t="shared" si="16"/>
        <v>14.454976303317535</v>
      </c>
      <c r="G49" s="137">
        <f t="shared" si="16"/>
        <v>6.2473071951744936</v>
      </c>
      <c r="H49" s="137">
        <f t="shared" si="16"/>
        <v>10.620422231796638</v>
      </c>
      <c r="I49" s="137">
        <f t="shared" si="16"/>
        <v>16.781559672554934</v>
      </c>
      <c r="J49" s="137">
        <f t="shared" si="16"/>
        <v>19.775958638517878</v>
      </c>
      <c r="K49" s="137">
        <f t="shared" si="16"/>
        <v>14.390348987505385</v>
      </c>
      <c r="L49" s="137">
        <f t="shared" si="16"/>
        <v>22.253339077983629</v>
      </c>
      <c r="M49" s="137">
        <f t="shared" si="16"/>
        <v>29.125376992675573</v>
      </c>
      <c r="N49" s="152">
        <f t="shared" si="16"/>
        <v>34.230934941835415</v>
      </c>
    </row>
    <row r="50" spans="1:14" ht="12" customHeight="1">
      <c r="A50" s="129" t="s">
        <v>20</v>
      </c>
      <c r="B50" s="135">
        <f t="shared" si="1"/>
        <v>1373</v>
      </c>
      <c r="C50" s="137">
        <f t="shared" ref="C50:N50" si="17">C25/$B25*100</f>
        <v>8.8128186453022579</v>
      </c>
      <c r="D50" s="137">
        <f t="shared" si="17"/>
        <v>12.381646030589948</v>
      </c>
      <c r="E50" s="137">
        <f t="shared" si="17"/>
        <v>14.202476329206117</v>
      </c>
      <c r="F50" s="137">
        <f t="shared" si="17"/>
        <v>12.017479970866715</v>
      </c>
      <c r="G50" s="137">
        <f t="shared" si="17"/>
        <v>6.263656227239621</v>
      </c>
      <c r="H50" s="137">
        <f t="shared" si="17"/>
        <v>11.580480699198835</v>
      </c>
      <c r="I50" s="137">
        <f t="shared" si="17"/>
        <v>17.989803350327747</v>
      </c>
      <c r="J50" s="137">
        <f t="shared" si="17"/>
        <v>16.751638747268753</v>
      </c>
      <c r="K50" s="137">
        <f t="shared" si="17"/>
        <v>15.076474872541878</v>
      </c>
      <c r="L50" s="137">
        <f t="shared" si="17"/>
        <v>23.962126729788782</v>
      </c>
      <c r="M50" s="137">
        <f t="shared" si="17"/>
        <v>32.265112891478516</v>
      </c>
      <c r="N50" s="152">
        <f t="shared" si="17"/>
        <v>28.769118718135474</v>
      </c>
    </row>
    <row r="51" spans="1:14" ht="12" customHeight="1">
      <c r="A51" s="129" t="s">
        <v>40</v>
      </c>
      <c r="B51" s="135">
        <f t="shared" si="1"/>
        <v>2952</v>
      </c>
      <c r="C51" s="137">
        <f t="shared" ref="C51:N51" si="18">C26/$B26*100</f>
        <v>8.6382113821138216</v>
      </c>
      <c r="D51" s="137">
        <f t="shared" si="18"/>
        <v>10.975609756097562</v>
      </c>
      <c r="E51" s="137">
        <f t="shared" si="18"/>
        <v>10.569105691056912</v>
      </c>
      <c r="F51" s="137">
        <f t="shared" si="18"/>
        <v>15.074525745257453</v>
      </c>
      <c r="G51" s="137">
        <f t="shared" si="18"/>
        <v>6.2330623306233059</v>
      </c>
      <c r="H51" s="137">
        <f t="shared" si="18"/>
        <v>9.5867208672086708</v>
      </c>
      <c r="I51" s="137">
        <f t="shared" si="18"/>
        <v>14.126016260162602</v>
      </c>
      <c r="J51" s="137">
        <f t="shared" si="18"/>
        <v>24.796747967479675</v>
      </c>
      <c r="K51" s="137">
        <f t="shared" si="18"/>
        <v>14.905149051490515</v>
      </c>
      <c r="L51" s="137">
        <f t="shared" si="18"/>
        <v>20.562330623306231</v>
      </c>
      <c r="M51" s="137">
        <f t="shared" si="18"/>
        <v>24.695121951219512</v>
      </c>
      <c r="N51" s="152">
        <f t="shared" si="18"/>
        <v>39.837398373983739</v>
      </c>
    </row>
    <row r="52" spans="1:14" ht="12" customHeight="1">
      <c r="A52" s="129" t="s">
        <v>41</v>
      </c>
      <c r="B52" s="135">
        <f t="shared" si="1"/>
        <v>1564</v>
      </c>
      <c r="C52" s="137">
        <f t="shared" ref="C52:N52" si="19">C27/$B27*100</f>
        <v>6.9053708439897692</v>
      </c>
      <c r="D52" s="137">
        <f t="shared" si="19"/>
        <v>10.102301790281331</v>
      </c>
      <c r="E52" s="137">
        <f t="shared" si="19"/>
        <v>13.554987212276215</v>
      </c>
      <c r="F52" s="137">
        <f t="shared" si="19"/>
        <v>14.705882352941178</v>
      </c>
      <c r="G52" s="137">
        <f t="shared" si="19"/>
        <v>5.179028132992328</v>
      </c>
      <c r="H52" s="137">
        <f t="shared" si="19"/>
        <v>8.695652173913043</v>
      </c>
      <c r="I52" s="137">
        <f t="shared" si="19"/>
        <v>17.647058823529413</v>
      </c>
      <c r="J52" s="137">
        <f t="shared" si="19"/>
        <v>23.337595907928389</v>
      </c>
      <c r="K52" s="137">
        <f t="shared" si="19"/>
        <v>12.084398976982097</v>
      </c>
      <c r="L52" s="137">
        <f t="shared" si="19"/>
        <v>18.797953964194374</v>
      </c>
      <c r="M52" s="137">
        <f t="shared" si="19"/>
        <v>31.138107416879794</v>
      </c>
      <c r="N52" s="152">
        <f t="shared" si="19"/>
        <v>37.979539641943731</v>
      </c>
    </row>
    <row r="53" spans="1:14" ht="15" customHeight="1">
      <c r="A53" s="131" t="s">
        <v>21</v>
      </c>
      <c r="B53" s="136">
        <f t="shared" si="1"/>
        <v>91628</v>
      </c>
      <c r="C53" s="138">
        <f t="shared" ref="C53:N53" si="20">C28/$B28*100</f>
        <v>10.829659056183699</v>
      </c>
      <c r="D53" s="138">
        <f t="shared" si="20"/>
        <v>11.189810974811193</v>
      </c>
      <c r="E53" s="138">
        <f t="shared" si="20"/>
        <v>8.2714890644781072</v>
      </c>
      <c r="F53" s="138">
        <f t="shared" si="20"/>
        <v>21.305714410442221</v>
      </c>
      <c r="G53" s="138">
        <f t="shared" si="20"/>
        <v>6.5318461605622744</v>
      </c>
      <c r="H53" s="138">
        <f t="shared" si="20"/>
        <v>9.5702187104378567</v>
      </c>
      <c r="I53" s="138">
        <f t="shared" si="20"/>
        <v>9.9227310429126465</v>
      </c>
      <c r="J53" s="138">
        <f t="shared" si="20"/>
        <v>22.377439210721615</v>
      </c>
      <c r="K53" s="138">
        <f t="shared" si="20"/>
        <v>17.361505216745972</v>
      </c>
      <c r="L53" s="138">
        <f t="shared" si="20"/>
        <v>20.760029685249052</v>
      </c>
      <c r="M53" s="138">
        <f t="shared" si="20"/>
        <v>18.194220107390755</v>
      </c>
      <c r="N53" s="153">
        <f t="shared" si="20"/>
        <v>43.684244990614225</v>
      </c>
    </row>
    <row r="54" spans="1:14" ht="3.95" customHeight="1">
      <c r="A54" s="79"/>
      <c r="B54" s="40"/>
      <c r="C54" s="30"/>
      <c r="D54" s="30"/>
      <c r="E54" s="30"/>
      <c r="F54" s="30"/>
      <c r="G54" s="30"/>
      <c r="H54" s="30"/>
      <c r="I54" s="30"/>
      <c r="J54" s="30"/>
      <c r="K54" s="30"/>
      <c r="L54" s="30"/>
      <c r="M54" s="30"/>
      <c r="N54" s="30"/>
    </row>
    <row r="55" spans="1:14" s="56" customFormat="1" ht="9">
      <c r="A55" s="71" t="s">
        <v>156</v>
      </c>
      <c r="J55" s="74"/>
    </row>
  </sheetData>
  <mergeCells count="10">
    <mergeCell ref="K7:N7"/>
    <mergeCell ref="A32:A33"/>
    <mergeCell ref="C32:F32"/>
    <mergeCell ref="G32:J32"/>
    <mergeCell ref="K32:N32"/>
    <mergeCell ref="A7:A8"/>
    <mergeCell ref="C7:F7"/>
    <mergeCell ref="G7:J7"/>
    <mergeCell ref="B7:B8"/>
    <mergeCell ref="B32:B33"/>
  </mergeCells>
  <phoneticPr fontId="6" type="noConversion"/>
  <hyperlinks>
    <hyperlink ref="N1" location="F!A1" display="Retour au menu" xr:uid="{00000000-0004-0000-07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5"/>
  <sheetViews>
    <sheetView showGridLines="0" zoomScaleNormal="100" zoomScaleSheetLayoutView="80" workbookViewId="0"/>
  </sheetViews>
  <sheetFormatPr baseColWidth="10" defaultColWidth="11.42578125" defaultRowHeight="11.25"/>
  <cols>
    <col min="1" max="1" width="18.7109375" style="10" customWidth="1"/>
    <col min="2" max="14" width="8.7109375" style="10" customWidth="1"/>
    <col min="15" max="16384" width="11.42578125" style="10"/>
  </cols>
  <sheetData>
    <row r="1" spans="1:17" ht="23.25">
      <c r="A1" s="57" t="s">
        <v>109</v>
      </c>
      <c r="N1" s="55" t="s">
        <v>107</v>
      </c>
    </row>
    <row r="2" spans="1:17" s="63" customFormat="1" ht="3" customHeight="1">
      <c r="A2" s="62"/>
    </row>
    <row r="3" spans="1:17" s="63" customFormat="1" ht="15.75" customHeight="1">
      <c r="A3" s="64" t="s">
        <v>113</v>
      </c>
    </row>
    <row r="4" spans="1:17" s="63" customFormat="1" ht="4.5" customHeight="1">
      <c r="A4" s="64"/>
    </row>
    <row r="5" spans="1:17" ht="19.5" customHeight="1">
      <c r="A5" s="75" t="s">
        <v>190</v>
      </c>
      <c r="B5" s="54"/>
      <c r="C5" s="54"/>
      <c r="D5" s="54"/>
      <c r="E5" s="54"/>
      <c r="F5" s="54"/>
      <c r="G5" s="54"/>
      <c r="H5" s="54"/>
      <c r="I5" s="54"/>
      <c r="J5" s="54"/>
      <c r="K5" s="54"/>
      <c r="L5" s="54"/>
      <c r="M5" s="54"/>
      <c r="N5" s="54"/>
    </row>
    <row r="6" spans="1:17" ht="4.5" customHeight="1"/>
    <row r="7" spans="1:17" ht="12.75" customHeight="1">
      <c r="A7" s="381" t="s">
        <v>59</v>
      </c>
      <c r="B7" s="413" t="s">
        <v>33</v>
      </c>
      <c r="C7" s="387" t="s">
        <v>6</v>
      </c>
      <c r="D7" s="387"/>
      <c r="E7" s="387"/>
      <c r="F7" s="387"/>
      <c r="G7" s="387" t="s">
        <v>7</v>
      </c>
      <c r="H7" s="387"/>
      <c r="I7" s="387"/>
      <c r="J7" s="387"/>
      <c r="K7" s="387" t="s">
        <v>8</v>
      </c>
      <c r="L7" s="387"/>
      <c r="M7" s="387"/>
      <c r="N7" s="388"/>
    </row>
    <row r="8" spans="1:17" s="78" customFormat="1" ht="22.5">
      <c r="A8" s="382"/>
      <c r="B8" s="425"/>
      <c r="C8" s="154" t="s">
        <v>52</v>
      </c>
      <c r="D8" s="154" t="s">
        <v>54</v>
      </c>
      <c r="E8" s="154" t="s">
        <v>53</v>
      </c>
      <c r="F8" s="154" t="s">
        <v>74</v>
      </c>
      <c r="G8" s="154" t="s">
        <v>52</v>
      </c>
      <c r="H8" s="154" t="s">
        <v>54</v>
      </c>
      <c r="I8" s="154" t="s">
        <v>53</v>
      </c>
      <c r="J8" s="154" t="s">
        <v>74</v>
      </c>
      <c r="K8" s="154" t="s">
        <v>52</v>
      </c>
      <c r="L8" s="154" t="s">
        <v>54</v>
      </c>
      <c r="M8" s="154" t="s">
        <v>53</v>
      </c>
      <c r="N8" s="269" t="s">
        <v>74</v>
      </c>
    </row>
    <row r="9" spans="1:17" ht="12" customHeight="1">
      <c r="A9" s="129" t="s">
        <v>9</v>
      </c>
      <c r="B9" s="135">
        <v>10394</v>
      </c>
      <c r="C9" s="135">
        <v>1300</v>
      </c>
      <c r="D9" s="135">
        <v>786</v>
      </c>
      <c r="E9" s="135">
        <v>862</v>
      </c>
      <c r="F9" s="135">
        <v>2544</v>
      </c>
      <c r="G9" s="135">
        <v>1210</v>
      </c>
      <c r="H9" s="135">
        <v>702</v>
      </c>
      <c r="I9" s="135">
        <v>783</v>
      </c>
      <c r="J9" s="135">
        <v>2209</v>
      </c>
      <c r="K9" s="135">
        <f>C9+G9</f>
        <v>2510</v>
      </c>
      <c r="L9" s="135">
        <f t="shared" ref="L9:N9" si="0">D9+H9</f>
        <v>1488</v>
      </c>
      <c r="M9" s="135">
        <f t="shared" si="0"/>
        <v>1645</v>
      </c>
      <c r="N9" s="130">
        <f t="shared" si="0"/>
        <v>4753</v>
      </c>
      <c r="O9" s="37"/>
      <c r="P9" s="37"/>
      <c r="Q9" s="37"/>
    </row>
    <row r="10" spans="1:17" ht="12" customHeight="1">
      <c r="A10" s="129" t="s">
        <v>10</v>
      </c>
      <c r="B10" s="135">
        <v>1710</v>
      </c>
      <c r="C10" s="135">
        <v>244</v>
      </c>
      <c r="D10" s="135">
        <v>116</v>
      </c>
      <c r="E10" s="135">
        <v>122</v>
      </c>
      <c r="F10" s="135">
        <v>341</v>
      </c>
      <c r="G10" s="135">
        <v>233</v>
      </c>
      <c r="H10" s="135">
        <v>130</v>
      </c>
      <c r="I10" s="135">
        <v>158</v>
      </c>
      <c r="J10" s="135">
        <v>368</v>
      </c>
      <c r="K10" s="135">
        <f t="shared" ref="K10:K28" si="1">C10+G10</f>
        <v>477</v>
      </c>
      <c r="L10" s="135">
        <f t="shared" ref="L10:L28" si="2">D10+H10</f>
        <v>246</v>
      </c>
      <c r="M10" s="135">
        <f t="shared" ref="M10:M28" si="3">E10+I10</f>
        <v>280</v>
      </c>
      <c r="N10" s="130">
        <f t="shared" ref="N10:N28" si="4">F10+J10</f>
        <v>709</v>
      </c>
      <c r="O10" s="37"/>
      <c r="P10" s="37"/>
      <c r="Q10" s="37"/>
    </row>
    <row r="11" spans="1:17" ht="12" customHeight="1">
      <c r="A11" s="129" t="s">
        <v>23</v>
      </c>
      <c r="B11" s="135">
        <v>1656</v>
      </c>
      <c r="C11" s="135">
        <v>178</v>
      </c>
      <c r="D11" s="135">
        <v>107</v>
      </c>
      <c r="E11" s="135">
        <v>124</v>
      </c>
      <c r="F11" s="135">
        <v>394</v>
      </c>
      <c r="G11" s="135">
        <v>198</v>
      </c>
      <c r="H11" s="135">
        <v>118</v>
      </c>
      <c r="I11" s="135">
        <v>120</v>
      </c>
      <c r="J11" s="135">
        <v>416</v>
      </c>
      <c r="K11" s="135">
        <f t="shared" si="1"/>
        <v>376</v>
      </c>
      <c r="L11" s="135">
        <f t="shared" si="2"/>
        <v>225</v>
      </c>
      <c r="M11" s="135">
        <f t="shared" si="3"/>
        <v>244</v>
      </c>
      <c r="N11" s="130">
        <f t="shared" si="4"/>
        <v>810</v>
      </c>
      <c r="O11" s="37"/>
      <c r="P11" s="37"/>
      <c r="Q11" s="37"/>
    </row>
    <row r="12" spans="1:17" ht="12" customHeight="1">
      <c r="A12" s="129" t="s">
        <v>11</v>
      </c>
      <c r="B12" s="135">
        <v>15468</v>
      </c>
      <c r="C12" s="135">
        <v>1976</v>
      </c>
      <c r="D12" s="135">
        <v>1134</v>
      </c>
      <c r="E12" s="135">
        <v>1235</v>
      </c>
      <c r="F12" s="135">
        <v>4016</v>
      </c>
      <c r="G12" s="135">
        <v>1777</v>
      </c>
      <c r="H12" s="135">
        <v>1027</v>
      </c>
      <c r="I12" s="135">
        <v>1137</v>
      </c>
      <c r="J12" s="135">
        <v>3166</v>
      </c>
      <c r="K12" s="135">
        <f t="shared" si="1"/>
        <v>3753</v>
      </c>
      <c r="L12" s="135">
        <f t="shared" si="2"/>
        <v>2161</v>
      </c>
      <c r="M12" s="135">
        <f t="shared" si="3"/>
        <v>2372</v>
      </c>
      <c r="N12" s="130">
        <f t="shared" si="4"/>
        <v>7182</v>
      </c>
      <c r="O12" s="37"/>
      <c r="P12" s="37"/>
      <c r="Q12" s="37"/>
    </row>
    <row r="13" spans="1:17" ht="12" customHeight="1">
      <c r="A13" s="129" t="s">
        <v>12</v>
      </c>
      <c r="B13" s="135">
        <v>3376</v>
      </c>
      <c r="C13" s="135">
        <v>439</v>
      </c>
      <c r="D13" s="135">
        <v>259</v>
      </c>
      <c r="E13" s="135">
        <v>308</v>
      </c>
      <c r="F13" s="135">
        <v>720</v>
      </c>
      <c r="G13" s="135">
        <v>446</v>
      </c>
      <c r="H13" s="135">
        <v>243</v>
      </c>
      <c r="I13" s="135">
        <v>288</v>
      </c>
      <c r="J13" s="135">
        <v>673</v>
      </c>
      <c r="K13" s="135">
        <f t="shared" si="1"/>
        <v>885</v>
      </c>
      <c r="L13" s="135">
        <f t="shared" si="2"/>
        <v>502</v>
      </c>
      <c r="M13" s="135">
        <f t="shared" si="3"/>
        <v>596</v>
      </c>
      <c r="N13" s="130">
        <f t="shared" si="4"/>
        <v>1393</v>
      </c>
      <c r="O13" s="37"/>
      <c r="P13" s="37"/>
      <c r="Q13" s="37"/>
    </row>
    <row r="14" spans="1:17" ht="12" customHeight="1">
      <c r="A14" s="129" t="s">
        <v>13</v>
      </c>
      <c r="B14" s="135">
        <v>2922</v>
      </c>
      <c r="C14" s="135">
        <v>338</v>
      </c>
      <c r="D14" s="135">
        <v>193</v>
      </c>
      <c r="E14" s="135">
        <v>204</v>
      </c>
      <c r="F14" s="135">
        <v>612</v>
      </c>
      <c r="G14" s="135">
        <v>408</v>
      </c>
      <c r="H14" s="135">
        <v>213</v>
      </c>
      <c r="I14" s="135">
        <v>229</v>
      </c>
      <c r="J14" s="135">
        <v>724</v>
      </c>
      <c r="K14" s="135">
        <f t="shared" si="1"/>
        <v>746</v>
      </c>
      <c r="L14" s="135">
        <f t="shared" si="2"/>
        <v>406</v>
      </c>
      <c r="M14" s="135">
        <f t="shared" si="3"/>
        <v>433</v>
      </c>
      <c r="N14" s="130">
        <f t="shared" si="4"/>
        <v>1336</v>
      </c>
      <c r="O14" s="37"/>
      <c r="P14" s="37"/>
      <c r="Q14" s="37"/>
    </row>
    <row r="15" spans="1:17" ht="12" customHeight="1">
      <c r="A15" s="129" t="s">
        <v>14</v>
      </c>
      <c r="B15" s="135">
        <v>5053</v>
      </c>
      <c r="C15" s="135">
        <v>574</v>
      </c>
      <c r="D15" s="135">
        <v>349</v>
      </c>
      <c r="E15" s="135">
        <v>409</v>
      </c>
      <c r="F15" s="135">
        <v>1235</v>
      </c>
      <c r="G15" s="135">
        <v>538</v>
      </c>
      <c r="H15" s="135">
        <v>326</v>
      </c>
      <c r="I15" s="135">
        <v>397</v>
      </c>
      <c r="J15" s="135">
        <v>1225</v>
      </c>
      <c r="K15" s="135">
        <f t="shared" si="1"/>
        <v>1112</v>
      </c>
      <c r="L15" s="135">
        <f t="shared" si="2"/>
        <v>675</v>
      </c>
      <c r="M15" s="135">
        <f t="shared" si="3"/>
        <v>806</v>
      </c>
      <c r="N15" s="130">
        <f t="shared" si="4"/>
        <v>2460</v>
      </c>
      <c r="O15" s="37"/>
      <c r="P15" s="37"/>
      <c r="Q15" s="37"/>
    </row>
    <row r="16" spans="1:17" ht="12" customHeight="1">
      <c r="A16" s="129" t="s">
        <v>15</v>
      </c>
      <c r="B16" s="135">
        <v>1636</v>
      </c>
      <c r="C16" s="135">
        <v>192</v>
      </c>
      <c r="D16" s="135">
        <v>100</v>
      </c>
      <c r="E16" s="135">
        <v>101</v>
      </c>
      <c r="F16" s="135">
        <v>374</v>
      </c>
      <c r="G16" s="135">
        <v>198</v>
      </c>
      <c r="H16" s="135">
        <v>124</v>
      </c>
      <c r="I16" s="135">
        <v>141</v>
      </c>
      <c r="J16" s="135">
        <v>408</v>
      </c>
      <c r="K16" s="135">
        <f t="shared" si="1"/>
        <v>390</v>
      </c>
      <c r="L16" s="135">
        <f t="shared" si="2"/>
        <v>224</v>
      </c>
      <c r="M16" s="135">
        <f t="shared" si="3"/>
        <v>242</v>
      </c>
      <c r="N16" s="130">
        <f t="shared" si="4"/>
        <v>782</v>
      </c>
      <c r="O16" s="37"/>
      <c r="P16" s="37"/>
      <c r="Q16" s="37"/>
    </row>
    <row r="17" spans="1:17" ht="12" customHeight="1">
      <c r="A17" s="129" t="s">
        <v>5</v>
      </c>
      <c r="B17" s="135">
        <v>6198</v>
      </c>
      <c r="C17" s="135">
        <v>844</v>
      </c>
      <c r="D17" s="135">
        <v>450</v>
      </c>
      <c r="E17" s="135">
        <v>500</v>
      </c>
      <c r="F17" s="135">
        <v>1498</v>
      </c>
      <c r="G17" s="135">
        <v>818</v>
      </c>
      <c r="H17" s="135">
        <v>425</v>
      </c>
      <c r="I17" s="135">
        <v>461</v>
      </c>
      <c r="J17" s="135">
        <v>1202</v>
      </c>
      <c r="K17" s="135">
        <f t="shared" si="1"/>
        <v>1662</v>
      </c>
      <c r="L17" s="135">
        <f t="shared" si="2"/>
        <v>875</v>
      </c>
      <c r="M17" s="135">
        <f t="shared" si="3"/>
        <v>961</v>
      </c>
      <c r="N17" s="130">
        <f t="shared" si="4"/>
        <v>2700</v>
      </c>
      <c r="O17" s="37"/>
      <c r="P17" s="37"/>
      <c r="Q17" s="37"/>
    </row>
    <row r="18" spans="1:17" ht="12" customHeight="1">
      <c r="A18" s="129" t="s">
        <v>16</v>
      </c>
      <c r="B18" s="135">
        <v>3789</v>
      </c>
      <c r="C18" s="135">
        <v>453</v>
      </c>
      <c r="D18" s="135">
        <v>270</v>
      </c>
      <c r="E18" s="135">
        <v>303</v>
      </c>
      <c r="F18" s="135">
        <v>828</v>
      </c>
      <c r="G18" s="135">
        <v>469</v>
      </c>
      <c r="H18" s="135">
        <v>265</v>
      </c>
      <c r="I18" s="135">
        <v>316</v>
      </c>
      <c r="J18" s="135">
        <v>886</v>
      </c>
      <c r="K18" s="135">
        <f t="shared" si="1"/>
        <v>922</v>
      </c>
      <c r="L18" s="135">
        <f t="shared" si="2"/>
        <v>535</v>
      </c>
      <c r="M18" s="135">
        <f t="shared" si="3"/>
        <v>619</v>
      </c>
      <c r="N18" s="130">
        <f t="shared" si="4"/>
        <v>1714</v>
      </c>
      <c r="O18" s="37"/>
      <c r="P18" s="37"/>
      <c r="Q18" s="37"/>
    </row>
    <row r="19" spans="1:17" ht="12" customHeight="1">
      <c r="A19" s="129" t="s">
        <v>17</v>
      </c>
      <c r="B19" s="135">
        <v>1784</v>
      </c>
      <c r="C19" s="135">
        <v>219</v>
      </c>
      <c r="D19" s="135">
        <v>130</v>
      </c>
      <c r="E19" s="135">
        <v>151</v>
      </c>
      <c r="F19" s="135">
        <v>422</v>
      </c>
      <c r="G19" s="135">
        <v>214</v>
      </c>
      <c r="H19" s="135">
        <v>138</v>
      </c>
      <c r="I19" s="135">
        <v>146</v>
      </c>
      <c r="J19" s="135">
        <v>365</v>
      </c>
      <c r="K19" s="135">
        <f t="shared" si="1"/>
        <v>433</v>
      </c>
      <c r="L19" s="135">
        <f t="shared" si="2"/>
        <v>268</v>
      </c>
      <c r="M19" s="135">
        <f t="shared" si="3"/>
        <v>297</v>
      </c>
      <c r="N19" s="130">
        <f t="shared" si="4"/>
        <v>787</v>
      </c>
      <c r="O19" s="37"/>
      <c r="P19" s="37"/>
      <c r="Q19" s="37"/>
    </row>
    <row r="20" spans="1:17" ht="12" customHeight="1">
      <c r="A20" s="129" t="s">
        <v>24</v>
      </c>
      <c r="B20" s="135">
        <v>8898</v>
      </c>
      <c r="C20" s="135">
        <v>1101</v>
      </c>
      <c r="D20" s="135">
        <v>641</v>
      </c>
      <c r="E20" s="135">
        <v>759</v>
      </c>
      <c r="F20" s="135">
        <v>2210</v>
      </c>
      <c r="G20" s="135">
        <v>977</v>
      </c>
      <c r="H20" s="135">
        <v>577</v>
      </c>
      <c r="I20" s="135">
        <v>731</v>
      </c>
      <c r="J20" s="135">
        <v>1899</v>
      </c>
      <c r="K20" s="135">
        <f t="shared" si="1"/>
        <v>2078</v>
      </c>
      <c r="L20" s="135">
        <f t="shared" si="2"/>
        <v>1218</v>
      </c>
      <c r="M20" s="135">
        <f t="shared" si="3"/>
        <v>1490</v>
      </c>
      <c r="N20" s="130">
        <f t="shared" si="4"/>
        <v>4109</v>
      </c>
      <c r="O20" s="37"/>
      <c r="P20" s="37"/>
      <c r="Q20" s="37"/>
    </row>
    <row r="21" spans="1:17" ht="12" customHeight="1">
      <c r="A21" s="129" t="s">
        <v>28</v>
      </c>
      <c r="B21" s="135">
        <v>4664</v>
      </c>
      <c r="C21" s="135">
        <v>561</v>
      </c>
      <c r="D21" s="135">
        <v>305</v>
      </c>
      <c r="E21" s="135">
        <v>375</v>
      </c>
      <c r="F21" s="135">
        <v>1318</v>
      </c>
      <c r="G21" s="135">
        <v>521</v>
      </c>
      <c r="H21" s="135">
        <v>270</v>
      </c>
      <c r="I21" s="135">
        <v>331</v>
      </c>
      <c r="J21" s="135">
        <v>983</v>
      </c>
      <c r="K21" s="135">
        <f t="shared" si="1"/>
        <v>1082</v>
      </c>
      <c r="L21" s="135">
        <f t="shared" si="2"/>
        <v>575</v>
      </c>
      <c r="M21" s="135">
        <f t="shared" si="3"/>
        <v>706</v>
      </c>
      <c r="N21" s="130">
        <f t="shared" si="4"/>
        <v>2301</v>
      </c>
      <c r="O21" s="37"/>
      <c r="P21" s="37"/>
      <c r="Q21" s="37"/>
    </row>
    <row r="22" spans="1:17" ht="12" customHeight="1">
      <c r="A22" s="129" t="s">
        <v>42</v>
      </c>
      <c r="B22" s="135">
        <v>2775</v>
      </c>
      <c r="C22" s="135">
        <v>369</v>
      </c>
      <c r="D22" s="135">
        <v>233</v>
      </c>
      <c r="E22" s="135">
        <v>250</v>
      </c>
      <c r="F22" s="135">
        <v>721</v>
      </c>
      <c r="G22" s="135">
        <v>290</v>
      </c>
      <c r="H22" s="135">
        <v>180</v>
      </c>
      <c r="I22" s="135">
        <v>204</v>
      </c>
      <c r="J22" s="135">
        <v>531</v>
      </c>
      <c r="K22" s="135">
        <f t="shared" si="1"/>
        <v>659</v>
      </c>
      <c r="L22" s="135">
        <f t="shared" si="2"/>
        <v>413</v>
      </c>
      <c r="M22" s="135">
        <f t="shared" si="3"/>
        <v>454</v>
      </c>
      <c r="N22" s="130">
        <f t="shared" si="4"/>
        <v>1252</v>
      </c>
      <c r="O22" s="37"/>
      <c r="P22" s="37"/>
      <c r="Q22" s="37"/>
    </row>
    <row r="23" spans="1:17" ht="12" customHeight="1">
      <c r="A23" s="129" t="s">
        <v>18</v>
      </c>
      <c r="B23" s="135">
        <v>10775</v>
      </c>
      <c r="C23" s="135">
        <v>1396</v>
      </c>
      <c r="D23" s="135">
        <v>823</v>
      </c>
      <c r="E23" s="135">
        <v>929</v>
      </c>
      <c r="F23" s="135">
        <v>2485</v>
      </c>
      <c r="G23" s="135">
        <v>1306</v>
      </c>
      <c r="H23" s="135">
        <v>764</v>
      </c>
      <c r="I23" s="135">
        <v>858</v>
      </c>
      <c r="J23" s="135">
        <v>2216</v>
      </c>
      <c r="K23" s="135">
        <f t="shared" si="1"/>
        <v>2702</v>
      </c>
      <c r="L23" s="135">
        <f t="shared" si="2"/>
        <v>1587</v>
      </c>
      <c r="M23" s="135">
        <f t="shared" si="3"/>
        <v>1787</v>
      </c>
      <c r="N23" s="130">
        <f t="shared" si="4"/>
        <v>4701</v>
      </c>
      <c r="O23" s="37"/>
      <c r="P23" s="37"/>
      <c r="Q23" s="37"/>
    </row>
    <row r="24" spans="1:17" ht="12" customHeight="1">
      <c r="A24" s="129" t="s">
        <v>19</v>
      </c>
      <c r="B24" s="135">
        <v>4642</v>
      </c>
      <c r="C24" s="135">
        <v>555</v>
      </c>
      <c r="D24" s="135">
        <v>331</v>
      </c>
      <c r="E24" s="135">
        <v>351</v>
      </c>
      <c r="F24" s="135">
        <v>925</v>
      </c>
      <c r="G24" s="135">
        <v>584</v>
      </c>
      <c r="H24" s="135">
        <v>329</v>
      </c>
      <c r="I24" s="135">
        <v>362</v>
      </c>
      <c r="J24" s="135">
        <v>1206</v>
      </c>
      <c r="K24" s="135">
        <f t="shared" si="1"/>
        <v>1139</v>
      </c>
      <c r="L24" s="135">
        <f t="shared" si="2"/>
        <v>660</v>
      </c>
      <c r="M24" s="135">
        <f t="shared" si="3"/>
        <v>713</v>
      </c>
      <c r="N24" s="130">
        <f t="shared" si="4"/>
        <v>2131</v>
      </c>
      <c r="O24" s="37"/>
      <c r="P24" s="37"/>
      <c r="Q24" s="37"/>
    </row>
    <row r="25" spans="1:17" ht="12" customHeight="1">
      <c r="A25" s="129" t="s">
        <v>20</v>
      </c>
      <c r="B25" s="135">
        <v>1373</v>
      </c>
      <c r="C25" s="135">
        <v>160</v>
      </c>
      <c r="D25" s="135">
        <v>98</v>
      </c>
      <c r="E25" s="135">
        <v>106</v>
      </c>
      <c r="F25" s="135">
        <v>287</v>
      </c>
      <c r="G25" s="135">
        <v>157</v>
      </c>
      <c r="H25" s="135">
        <v>96</v>
      </c>
      <c r="I25" s="135">
        <v>110</v>
      </c>
      <c r="J25" s="135">
        <v>358</v>
      </c>
      <c r="K25" s="135">
        <f t="shared" si="1"/>
        <v>317</v>
      </c>
      <c r="L25" s="135">
        <f t="shared" si="2"/>
        <v>194</v>
      </c>
      <c r="M25" s="135">
        <f t="shared" si="3"/>
        <v>216</v>
      </c>
      <c r="N25" s="130">
        <f t="shared" si="4"/>
        <v>645</v>
      </c>
      <c r="O25" s="37"/>
      <c r="P25" s="37"/>
      <c r="Q25" s="37"/>
    </row>
    <row r="26" spans="1:17" ht="12" customHeight="1">
      <c r="A26" s="129" t="s">
        <v>40</v>
      </c>
      <c r="B26" s="135">
        <v>2952</v>
      </c>
      <c r="C26" s="135">
        <v>366</v>
      </c>
      <c r="D26" s="135">
        <v>209</v>
      </c>
      <c r="E26" s="135">
        <v>212</v>
      </c>
      <c r="F26" s="135">
        <v>550</v>
      </c>
      <c r="G26" s="135">
        <v>405</v>
      </c>
      <c r="H26" s="135">
        <v>231</v>
      </c>
      <c r="I26" s="135">
        <v>277</v>
      </c>
      <c r="J26" s="135">
        <v>703</v>
      </c>
      <c r="K26" s="135">
        <f t="shared" si="1"/>
        <v>771</v>
      </c>
      <c r="L26" s="135">
        <f t="shared" si="2"/>
        <v>440</v>
      </c>
      <c r="M26" s="135">
        <f t="shared" si="3"/>
        <v>489</v>
      </c>
      <c r="N26" s="130">
        <f t="shared" si="4"/>
        <v>1253</v>
      </c>
      <c r="O26" s="37"/>
      <c r="P26" s="37"/>
      <c r="Q26" s="37"/>
    </row>
    <row r="27" spans="1:17" ht="12" customHeight="1">
      <c r="A27" s="129" t="s">
        <v>41</v>
      </c>
      <c r="B27" s="135">
        <v>1564</v>
      </c>
      <c r="C27" s="135">
        <v>200</v>
      </c>
      <c r="D27" s="135">
        <v>105</v>
      </c>
      <c r="E27" s="135">
        <v>123</v>
      </c>
      <c r="F27" s="135">
        <v>279</v>
      </c>
      <c r="G27" s="135">
        <v>224</v>
      </c>
      <c r="H27" s="135">
        <v>121</v>
      </c>
      <c r="I27" s="135">
        <v>149</v>
      </c>
      <c r="J27" s="135">
        <v>363</v>
      </c>
      <c r="K27" s="135">
        <f t="shared" si="1"/>
        <v>424</v>
      </c>
      <c r="L27" s="135">
        <f t="shared" si="2"/>
        <v>226</v>
      </c>
      <c r="M27" s="135">
        <f t="shared" si="3"/>
        <v>272</v>
      </c>
      <c r="N27" s="130">
        <f t="shared" si="4"/>
        <v>642</v>
      </c>
      <c r="O27" s="37"/>
      <c r="P27" s="37"/>
      <c r="Q27" s="37"/>
    </row>
    <row r="28" spans="1:17" ht="15" customHeight="1">
      <c r="A28" s="131" t="s">
        <v>21</v>
      </c>
      <c r="B28" s="136">
        <v>91628</v>
      </c>
      <c r="C28" s="136">
        <v>11462</v>
      </c>
      <c r="D28" s="136">
        <v>6640</v>
      </c>
      <c r="E28" s="136">
        <v>7423</v>
      </c>
      <c r="F28" s="136">
        <v>21754</v>
      </c>
      <c r="G28" s="136">
        <v>10975</v>
      </c>
      <c r="H28" s="136">
        <v>6278</v>
      </c>
      <c r="I28" s="136">
        <v>7199</v>
      </c>
      <c r="J28" s="136">
        <v>19899</v>
      </c>
      <c r="K28" s="136">
        <f t="shared" si="1"/>
        <v>22437</v>
      </c>
      <c r="L28" s="136">
        <f t="shared" si="2"/>
        <v>12918</v>
      </c>
      <c r="M28" s="136">
        <f t="shared" si="3"/>
        <v>14622</v>
      </c>
      <c r="N28" s="132">
        <f t="shared" si="4"/>
        <v>41653</v>
      </c>
      <c r="O28" s="37"/>
      <c r="P28" s="37"/>
      <c r="Q28" s="37"/>
    </row>
    <row r="29" spans="1:17" ht="5.0999999999999996" customHeight="1">
      <c r="A29" s="60"/>
      <c r="B29" s="40"/>
      <c r="C29" s="40"/>
      <c r="D29" s="40"/>
      <c r="E29" s="40"/>
      <c r="F29" s="40"/>
      <c r="G29" s="40"/>
      <c r="H29" s="40"/>
      <c r="I29" s="40"/>
      <c r="J29" s="40"/>
      <c r="K29" s="40"/>
      <c r="L29" s="40"/>
      <c r="M29" s="40"/>
      <c r="N29" s="40"/>
    </row>
    <row r="30" spans="1:17" s="56" customFormat="1" ht="9">
      <c r="A30" s="56" t="s">
        <v>156</v>
      </c>
      <c r="F30" s="74"/>
    </row>
    <row r="31" spans="1:17" ht="4.5" customHeight="1">
      <c r="C31" s="37"/>
      <c r="E31" s="37"/>
    </row>
    <row r="32" spans="1:17" ht="12.75" customHeight="1">
      <c r="A32" s="381" t="s">
        <v>60</v>
      </c>
      <c r="B32" s="413" t="s">
        <v>33</v>
      </c>
      <c r="C32" s="387" t="s">
        <v>6</v>
      </c>
      <c r="D32" s="387"/>
      <c r="E32" s="387"/>
      <c r="F32" s="387"/>
      <c r="G32" s="387" t="s">
        <v>7</v>
      </c>
      <c r="H32" s="387"/>
      <c r="I32" s="387"/>
      <c r="J32" s="387"/>
      <c r="K32" s="387" t="s">
        <v>8</v>
      </c>
      <c r="L32" s="387"/>
      <c r="M32" s="387"/>
      <c r="N32" s="388"/>
    </row>
    <row r="33" spans="1:14" s="78" customFormat="1" ht="22.5">
      <c r="A33" s="382"/>
      <c r="B33" s="425"/>
      <c r="C33" s="154" t="s">
        <v>52</v>
      </c>
      <c r="D33" s="154" t="s">
        <v>54</v>
      </c>
      <c r="E33" s="154" t="s">
        <v>53</v>
      </c>
      <c r="F33" s="154" t="s">
        <v>74</v>
      </c>
      <c r="G33" s="154" t="s">
        <v>52</v>
      </c>
      <c r="H33" s="154" t="s">
        <v>54</v>
      </c>
      <c r="I33" s="154" t="s">
        <v>53</v>
      </c>
      <c r="J33" s="154" t="s">
        <v>74</v>
      </c>
      <c r="K33" s="154" t="s">
        <v>52</v>
      </c>
      <c r="L33" s="154" t="s">
        <v>54</v>
      </c>
      <c r="M33" s="154" t="s">
        <v>53</v>
      </c>
      <c r="N33" s="269" t="s">
        <v>74</v>
      </c>
    </row>
    <row r="34" spans="1:14" ht="12" customHeight="1">
      <c r="A34" s="129" t="s">
        <v>9</v>
      </c>
      <c r="B34" s="135">
        <f>B9</f>
        <v>10394</v>
      </c>
      <c r="C34" s="137">
        <f>C9/$B34*100</f>
        <v>12.507215701366173</v>
      </c>
      <c r="D34" s="137">
        <f t="shared" ref="D34:N34" si="5">D9/$B34*100</f>
        <v>7.562055031749086</v>
      </c>
      <c r="E34" s="137">
        <f t="shared" si="5"/>
        <v>8.2932461035212626</v>
      </c>
      <c r="F34" s="137">
        <f t="shared" si="5"/>
        <v>24.475659034058111</v>
      </c>
      <c r="G34" s="137">
        <f t="shared" si="5"/>
        <v>11.641331537425438</v>
      </c>
      <c r="H34" s="137">
        <f t="shared" si="5"/>
        <v>6.753896478737734</v>
      </c>
      <c r="I34" s="137">
        <f t="shared" si="5"/>
        <v>7.5331922262843953</v>
      </c>
      <c r="J34" s="137">
        <f t="shared" si="5"/>
        <v>21.252645757167596</v>
      </c>
      <c r="K34" s="137">
        <f t="shared" si="5"/>
        <v>24.148547238791611</v>
      </c>
      <c r="L34" s="137">
        <f t="shared" si="5"/>
        <v>14.315951510486819</v>
      </c>
      <c r="M34" s="137">
        <f t="shared" si="5"/>
        <v>15.826438329805656</v>
      </c>
      <c r="N34" s="152">
        <f t="shared" si="5"/>
        <v>45.728304791225703</v>
      </c>
    </row>
    <row r="35" spans="1:14" ht="12" customHeight="1">
      <c r="A35" s="129" t="s">
        <v>10</v>
      </c>
      <c r="B35" s="135">
        <f t="shared" ref="B35:B53" si="6">B10</f>
        <v>1710</v>
      </c>
      <c r="C35" s="137">
        <f t="shared" ref="C35:N35" si="7">C10/$B35*100</f>
        <v>14.269005847953217</v>
      </c>
      <c r="D35" s="137">
        <f t="shared" si="7"/>
        <v>6.7836257309941512</v>
      </c>
      <c r="E35" s="137">
        <f t="shared" si="7"/>
        <v>7.1345029239766085</v>
      </c>
      <c r="F35" s="137">
        <f t="shared" si="7"/>
        <v>19.941520467836256</v>
      </c>
      <c r="G35" s="137">
        <f t="shared" si="7"/>
        <v>13.625730994152047</v>
      </c>
      <c r="H35" s="137">
        <f t="shared" si="7"/>
        <v>7.6023391812865491</v>
      </c>
      <c r="I35" s="137">
        <f t="shared" si="7"/>
        <v>9.2397660818713447</v>
      </c>
      <c r="J35" s="137">
        <f t="shared" si="7"/>
        <v>21.520467836257311</v>
      </c>
      <c r="K35" s="137">
        <f t="shared" si="7"/>
        <v>27.89473684210526</v>
      </c>
      <c r="L35" s="137">
        <f t="shared" si="7"/>
        <v>14.385964912280702</v>
      </c>
      <c r="M35" s="137">
        <f t="shared" si="7"/>
        <v>16.374269005847953</v>
      </c>
      <c r="N35" s="152">
        <f t="shared" si="7"/>
        <v>41.461988304093566</v>
      </c>
    </row>
    <row r="36" spans="1:14" ht="12" customHeight="1">
      <c r="A36" s="129" t="s">
        <v>23</v>
      </c>
      <c r="B36" s="135">
        <f t="shared" si="6"/>
        <v>1656</v>
      </c>
      <c r="C36" s="137">
        <f t="shared" ref="C36:N36" si="8">C11/$B36*100</f>
        <v>10.748792270531402</v>
      </c>
      <c r="D36" s="137">
        <f t="shared" si="8"/>
        <v>6.4613526570048307</v>
      </c>
      <c r="E36" s="137">
        <f t="shared" si="8"/>
        <v>7.4879227053140092</v>
      </c>
      <c r="F36" s="137">
        <f t="shared" si="8"/>
        <v>23.792270531400966</v>
      </c>
      <c r="G36" s="137">
        <f t="shared" si="8"/>
        <v>11.956521739130435</v>
      </c>
      <c r="H36" s="137">
        <f t="shared" si="8"/>
        <v>7.1256038647342992</v>
      </c>
      <c r="I36" s="137">
        <f t="shared" si="8"/>
        <v>7.2463768115942031</v>
      </c>
      <c r="J36" s="137">
        <f t="shared" si="8"/>
        <v>25.120772946859905</v>
      </c>
      <c r="K36" s="137">
        <f t="shared" si="8"/>
        <v>22.705314009661837</v>
      </c>
      <c r="L36" s="137">
        <f t="shared" si="8"/>
        <v>13.586956521739129</v>
      </c>
      <c r="M36" s="137">
        <f t="shared" si="8"/>
        <v>14.734299516908212</v>
      </c>
      <c r="N36" s="152">
        <f t="shared" si="8"/>
        <v>48.913043478260867</v>
      </c>
    </row>
    <row r="37" spans="1:14" ht="12" customHeight="1">
      <c r="A37" s="129" t="s">
        <v>11</v>
      </c>
      <c r="B37" s="135">
        <f t="shared" si="6"/>
        <v>15468</v>
      </c>
      <c r="C37" s="137">
        <f t="shared" ref="C37:N37" si="9">C12/$B37*100</f>
        <v>12.774760796483061</v>
      </c>
      <c r="D37" s="137">
        <f t="shared" si="9"/>
        <v>7.3312645461598143</v>
      </c>
      <c r="E37" s="137">
        <f t="shared" si="9"/>
        <v>7.9842254978019138</v>
      </c>
      <c r="F37" s="137">
        <f t="shared" si="9"/>
        <v>25.963279027670026</v>
      </c>
      <c r="G37" s="137">
        <f t="shared" si="9"/>
        <v>11.488233772950608</v>
      </c>
      <c r="H37" s="137">
        <f t="shared" si="9"/>
        <v>6.6395138350142231</v>
      </c>
      <c r="I37" s="137">
        <f t="shared" si="9"/>
        <v>7.3506594259115596</v>
      </c>
      <c r="J37" s="137">
        <f t="shared" si="9"/>
        <v>20.468063098008791</v>
      </c>
      <c r="K37" s="137">
        <f t="shared" si="9"/>
        <v>24.262994569433669</v>
      </c>
      <c r="L37" s="137">
        <f t="shared" si="9"/>
        <v>13.970778381174037</v>
      </c>
      <c r="M37" s="137">
        <f t="shared" si="9"/>
        <v>15.334884923713474</v>
      </c>
      <c r="N37" s="152">
        <f t="shared" si="9"/>
        <v>46.431342125678817</v>
      </c>
    </row>
    <row r="38" spans="1:14" ht="12" customHeight="1">
      <c r="A38" s="129" t="s">
        <v>12</v>
      </c>
      <c r="B38" s="135">
        <f t="shared" si="6"/>
        <v>3376</v>
      </c>
      <c r="C38" s="137">
        <f t="shared" ref="C38:N38" si="10">C13/$B38*100</f>
        <v>13.003554502369669</v>
      </c>
      <c r="D38" s="137">
        <f t="shared" si="10"/>
        <v>7.6718009478672977</v>
      </c>
      <c r="E38" s="137">
        <f t="shared" si="10"/>
        <v>9.1232227488151665</v>
      </c>
      <c r="F38" s="137">
        <f t="shared" si="10"/>
        <v>21.327014218009481</v>
      </c>
      <c r="G38" s="137">
        <f t="shared" si="10"/>
        <v>13.210900473933648</v>
      </c>
      <c r="H38" s="137">
        <f t="shared" si="10"/>
        <v>7.1978672985781991</v>
      </c>
      <c r="I38" s="137">
        <f t="shared" si="10"/>
        <v>8.5308056872037916</v>
      </c>
      <c r="J38" s="137">
        <f t="shared" si="10"/>
        <v>19.93483412322275</v>
      </c>
      <c r="K38" s="137">
        <f t="shared" si="10"/>
        <v>26.214454976303319</v>
      </c>
      <c r="L38" s="137">
        <f t="shared" si="10"/>
        <v>14.869668246445498</v>
      </c>
      <c r="M38" s="137">
        <f t="shared" si="10"/>
        <v>17.654028436018958</v>
      </c>
      <c r="N38" s="152">
        <f t="shared" si="10"/>
        <v>41.261848341232223</v>
      </c>
    </row>
    <row r="39" spans="1:14" ht="12" customHeight="1">
      <c r="A39" s="129" t="s">
        <v>13</v>
      </c>
      <c r="B39" s="135">
        <f t="shared" si="6"/>
        <v>2922</v>
      </c>
      <c r="C39" s="137">
        <f t="shared" ref="C39:N39" si="11">C14/$B39*100</f>
        <v>11.567419575633128</v>
      </c>
      <c r="D39" s="137">
        <f t="shared" si="11"/>
        <v>6.6050650239561941</v>
      </c>
      <c r="E39" s="137">
        <f t="shared" si="11"/>
        <v>6.9815195071868574</v>
      </c>
      <c r="F39" s="137">
        <f t="shared" si="11"/>
        <v>20.944558521560573</v>
      </c>
      <c r="G39" s="137">
        <f t="shared" si="11"/>
        <v>13.963039014373715</v>
      </c>
      <c r="H39" s="137">
        <f t="shared" si="11"/>
        <v>7.2895277207392191</v>
      </c>
      <c r="I39" s="137">
        <f t="shared" si="11"/>
        <v>7.8370978781656397</v>
      </c>
      <c r="J39" s="137">
        <f t="shared" si="11"/>
        <v>24.777549623545518</v>
      </c>
      <c r="K39" s="137">
        <f t="shared" si="11"/>
        <v>25.530458590006845</v>
      </c>
      <c r="L39" s="137">
        <f t="shared" si="11"/>
        <v>13.894592744695414</v>
      </c>
      <c r="M39" s="137">
        <f t="shared" si="11"/>
        <v>14.818617385352498</v>
      </c>
      <c r="N39" s="152">
        <f t="shared" si="11"/>
        <v>45.722108145106091</v>
      </c>
    </row>
    <row r="40" spans="1:14" ht="12" customHeight="1">
      <c r="A40" s="129" t="s">
        <v>14</v>
      </c>
      <c r="B40" s="135">
        <f t="shared" si="6"/>
        <v>5053</v>
      </c>
      <c r="C40" s="137">
        <f t="shared" ref="C40:N40" si="12">C15/$B40*100</f>
        <v>11.359588363348507</v>
      </c>
      <c r="D40" s="137">
        <f t="shared" si="12"/>
        <v>6.9067880467049276</v>
      </c>
      <c r="E40" s="137">
        <f t="shared" si="12"/>
        <v>8.0942014644765479</v>
      </c>
      <c r="F40" s="137">
        <f t="shared" si="12"/>
        <v>24.440926182465862</v>
      </c>
      <c r="G40" s="137">
        <f t="shared" si="12"/>
        <v>10.647140312685535</v>
      </c>
      <c r="H40" s="137">
        <f t="shared" si="12"/>
        <v>6.4516129032258061</v>
      </c>
      <c r="I40" s="137">
        <f t="shared" si="12"/>
        <v>7.8567187809222245</v>
      </c>
      <c r="J40" s="137">
        <f t="shared" si="12"/>
        <v>24.243023946170592</v>
      </c>
      <c r="K40" s="137">
        <f t="shared" si="12"/>
        <v>22.00672867603404</v>
      </c>
      <c r="L40" s="137">
        <f t="shared" si="12"/>
        <v>13.358400949930735</v>
      </c>
      <c r="M40" s="137">
        <f t="shared" si="12"/>
        <v>15.950920245398773</v>
      </c>
      <c r="N40" s="152">
        <f t="shared" si="12"/>
        <v>48.683950128636454</v>
      </c>
    </row>
    <row r="41" spans="1:14" ht="12" customHeight="1">
      <c r="A41" s="129" t="s">
        <v>15</v>
      </c>
      <c r="B41" s="135">
        <f t="shared" si="6"/>
        <v>1636</v>
      </c>
      <c r="C41" s="137">
        <f t="shared" ref="C41:N41" si="13">C16/$B41*100</f>
        <v>11.735941320293399</v>
      </c>
      <c r="D41" s="137">
        <f t="shared" si="13"/>
        <v>6.1124694376528117</v>
      </c>
      <c r="E41" s="137">
        <f t="shared" si="13"/>
        <v>6.1735941320293399</v>
      </c>
      <c r="F41" s="137">
        <f t="shared" si="13"/>
        <v>22.860635696821515</v>
      </c>
      <c r="G41" s="137">
        <f t="shared" si="13"/>
        <v>12.102689486552567</v>
      </c>
      <c r="H41" s="137">
        <f t="shared" si="13"/>
        <v>7.5794621026894866</v>
      </c>
      <c r="I41" s="137">
        <f t="shared" si="13"/>
        <v>8.6185819070904639</v>
      </c>
      <c r="J41" s="137">
        <f t="shared" si="13"/>
        <v>24.938875305623473</v>
      </c>
      <c r="K41" s="137">
        <f t="shared" si="13"/>
        <v>23.838630806845966</v>
      </c>
      <c r="L41" s="137">
        <f t="shared" si="13"/>
        <v>13.691931540342297</v>
      </c>
      <c r="M41" s="137">
        <f t="shared" si="13"/>
        <v>14.792176039119804</v>
      </c>
      <c r="N41" s="152">
        <f t="shared" si="13"/>
        <v>47.799511002444987</v>
      </c>
    </row>
    <row r="42" spans="1:14" ht="12" customHeight="1">
      <c r="A42" s="129" t="s">
        <v>5</v>
      </c>
      <c r="B42" s="135">
        <f t="shared" si="6"/>
        <v>6198</v>
      </c>
      <c r="C42" s="137">
        <f t="shared" ref="C42:N42" si="14">C17/$B42*100</f>
        <v>13.617295901903839</v>
      </c>
      <c r="D42" s="137">
        <f t="shared" si="14"/>
        <v>7.2604065827686348</v>
      </c>
      <c r="E42" s="137">
        <f t="shared" si="14"/>
        <v>8.0671184252984833</v>
      </c>
      <c r="F42" s="137">
        <f t="shared" si="14"/>
        <v>24.169086802194258</v>
      </c>
      <c r="G42" s="137">
        <f t="shared" si="14"/>
        <v>13.197805743788319</v>
      </c>
      <c r="H42" s="137">
        <f t="shared" si="14"/>
        <v>6.8570506615037106</v>
      </c>
      <c r="I42" s="137">
        <f t="shared" si="14"/>
        <v>7.4378831881252019</v>
      </c>
      <c r="J42" s="137">
        <f t="shared" si="14"/>
        <v>19.393352694417555</v>
      </c>
      <c r="K42" s="137">
        <f t="shared" si="14"/>
        <v>26.815101645692156</v>
      </c>
      <c r="L42" s="137">
        <f t="shared" si="14"/>
        <v>14.117457244272346</v>
      </c>
      <c r="M42" s="137">
        <f t="shared" si="14"/>
        <v>15.505001613423685</v>
      </c>
      <c r="N42" s="152">
        <f t="shared" si="14"/>
        <v>43.562439496611809</v>
      </c>
    </row>
    <row r="43" spans="1:14" ht="12" customHeight="1">
      <c r="A43" s="129" t="s">
        <v>16</v>
      </c>
      <c r="B43" s="135">
        <f t="shared" si="6"/>
        <v>3789</v>
      </c>
      <c r="C43" s="137">
        <f t="shared" ref="C43:N43" si="15">C18/$B43*100</f>
        <v>11.955661124307206</v>
      </c>
      <c r="D43" s="137">
        <f t="shared" si="15"/>
        <v>7.1258907363420425</v>
      </c>
      <c r="E43" s="137">
        <f t="shared" si="15"/>
        <v>7.996832937450514</v>
      </c>
      <c r="F43" s="137">
        <f t="shared" si="15"/>
        <v>21.852731591448933</v>
      </c>
      <c r="G43" s="137">
        <f t="shared" si="15"/>
        <v>12.377936130905253</v>
      </c>
      <c r="H43" s="137">
        <f t="shared" si="15"/>
        <v>6.9939297967801535</v>
      </c>
      <c r="I43" s="137">
        <f t="shared" si="15"/>
        <v>8.3399313803114268</v>
      </c>
      <c r="J43" s="137">
        <f t="shared" si="15"/>
        <v>23.383478490366851</v>
      </c>
      <c r="K43" s="137">
        <f t="shared" si="15"/>
        <v>24.333597255212457</v>
      </c>
      <c r="L43" s="137">
        <f t="shared" si="15"/>
        <v>14.119820533122196</v>
      </c>
      <c r="M43" s="137">
        <f t="shared" si="15"/>
        <v>16.336764317761943</v>
      </c>
      <c r="N43" s="152">
        <f t="shared" si="15"/>
        <v>45.236210081815784</v>
      </c>
    </row>
    <row r="44" spans="1:14" ht="12" customHeight="1">
      <c r="A44" s="129" t="s">
        <v>17</v>
      </c>
      <c r="B44" s="135">
        <f t="shared" si="6"/>
        <v>1784</v>
      </c>
      <c r="C44" s="137">
        <f t="shared" ref="C44:N44" si="16">C19/$B44*100</f>
        <v>12.275784753363228</v>
      </c>
      <c r="D44" s="137">
        <f t="shared" si="16"/>
        <v>7.2869955156950672</v>
      </c>
      <c r="E44" s="137">
        <f t="shared" si="16"/>
        <v>8.4641255605381165</v>
      </c>
      <c r="F44" s="137">
        <f t="shared" si="16"/>
        <v>23.654708520179373</v>
      </c>
      <c r="G44" s="137">
        <f t="shared" si="16"/>
        <v>11.995515695067265</v>
      </c>
      <c r="H44" s="137">
        <f t="shared" si="16"/>
        <v>7.7354260089686102</v>
      </c>
      <c r="I44" s="137">
        <f t="shared" si="16"/>
        <v>8.1838565022421523</v>
      </c>
      <c r="J44" s="137">
        <f t="shared" si="16"/>
        <v>20.459641255605383</v>
      </c>
      <c r="K44" s="137">
        <f t="shared" si="16"/>
        <v>24.271300448430495</v>
      </c>
      <c r="L44" s="137">
        <f t="shared" si="16"/>
        <v>15.022421524663676</v>
      </c>
      <c r="M44" s="137">
        <f t="shared" si="16"/>
        <v>16.647982062780269</v>
      </c>
      <c r="N44" s="152">
        <f t="shared" si="16"/>
        <v>44.114349775784753</v>
      </c>
    </row>
    <row r="45" spans="1:14" ht="12" customHeight="1">
      <c r="A45" s="129" t="s">
        <v>24</v>
      </c>
      <c r="B45" s="135">
        <f t="shared" si="6"/>
        <v>8898</v>
      </c>
      <c r="C45" s="137">
        <f t="shared" ref="C45:N45" si="17">C20/$B45*100</f>
        <v>12.373567093728928</v>
      </c>
      <c r="D45" s="137">
        <f t="shared" si="17"/>
        <v>7.2038660373117551</v>
      </c>
      <c r="E45" s="137">
        <f t="shared" si="17"/>
        <v>8.5300067430883342</v>
      </c>
      <c r="F45" s="137">
        <f t="shared" si="17"/>
        <v>24.837042031917285</v>
      </c>
      <c r="G45" s="137">
        <f t="shared" si="17"/>
        <v>10.979995504607777</v>
      </c>
      <c r="H45" s="137">
        <f t="shared" si="17"/>
        <v>6.4846032816363222</v>
      </c>
      <c r="I45" s="137">
        <f t="shared" si="17"/>
        <v>8.2153292874803334</v>
      </c>
      <c r="J45" s="137">
        <f t="shared" si="17"/>
        <v>21.341874578556979</v>
      </c>
      <c r="K45" s="137">
        <f t="shared" si="17"/>
        <v>23.353562598336705</v>
      </c>
      <c r="L45" s="137">
        <f t="shared" si="17"/>
        <v>13.68846931894808</v>
      </c>
      <c r="M45" s="137">
        <f t="shared" si="17"/>
        <v>16.745336030568666</v>
      </c>
      <c r="N45" s="152">
        <f t="shared" si="17"/>
        <v>46.178916610474261</v>
      </c>
    </row>
    <row r="46" spans="1:14" ht="12" customHeight="1">
      <c r="A46" s="129" t="s">
        <v>28</v>
      </c>
      <c r="B46" s="135">
        <f t="shared" si="6"/>
        <v>4664</v>
      </c>
      <c r="C46" s="137">
        <f t="shared" ref="C46:N46" si="18">C21/$B46*100</f>
        <v>12.028301886792454</v>
      </c>
      <c r="D46" s="137">
        <f t="shared" si="18"/>
        <v>6.5394511149228132</v>
      </c>
      <c r="E46" s="137">
        <f t="shared" si="18"/>
        <v>8.0403087478559172</v>
      </c>
      <c r="F46" s="137">
        <f t="shared" si="18"/>
        <v>28.259005145797602</v>
      </c>
      <c r="G46" s="137">
        <f t="shared" si="18"/>
        <v>11.170668953687821</v>
      </c>
      <c r="H46" s="137">
        <f t="shared" si="18"/>
        <v>5.7890222984562607</v>
      </c>
      <c r="I46" s="137">
        <f t="shared" si="18"/>
        <v>7.0969125214408235</v>
      </c>
      <c r="J46" s="137">
        <f t="shared" si="18"/>
        <v>21.076329331046313</v>
      </c>
      <c r="K46" s="137">
        <f t="shared" si="18"/>
        <v>23.198970840480275</v>
      </c>
      <c r="L46" s="137">
        <f t="shared" si="18"/>
        <v>12.328473413379074</v>
      </c>
      <c r="M46" s="137">
        <f t="shared" si="18"/>
        <v>15.137221269296742</v>
      </c>
      <c r="N46" s="152">
        <f t="shared" si="18"/>
        <v>49.335334476843911</v>
      </c>
    </row>
    <row r="47" spans="1:14" ht="12" customHeight="1">
      <c r="A47" s="129" t="s">
        <v>42</v>
      </c>
      <c r="B47" s="135">
        <f t="shared" si="6"/>
        <v>2775</v>
      </c>
      <c r="C47" s="137">
        <f t="shared" ref="C47:N47" si="19">C22/$B47*100</f>
        <v>13.297297297297298</v>
      </c>
      <c r="D47" s="137">
        <f t="shared" si="19"/>
        <v>8.3963963963963959</v>
      </c>
      <c r="E47" s="137">
        <f t="shared" si="19"/>
        <v>9.0090090090090094</v>
      </c>
      <c r="F47" s="137">
        <f t="shared" si="19"/>
        <v>25.981981981981981</v>
      </c>
      <c r="G47" s="137">
        <f t="shared" si="19"/>
        <v>10.45045045045045</v>
      </c>
      <c r="H47" s="137">
        <f t="shared" si="19"/>
        <v>6.4864864864864868</v>
      </c>
      <c r="I47" s="137">
        <f t="shared" si="19"/>
        <v>7.3513513513513509</v>
      </c>
      <c r="J47" s="137">
        <f t="shared" si="19"/>
        <v>19.135135135135133</v>
      </c>
      <c r="K47" s="137">
        <f t="shared" si="19"/>
        <v>23.747747747747745</v>
      </c>
      <c r="L47" s="137">
        <f t="shared" si="19"/>
        <v>14.882882882882884</v>
      </c>
      <c r="M47" s="137">
        <f t="shared" si="19"/>
        <v>16.36036036036036</v>
      </c>
      <c r="N47" s="152">
        <f t="shared" si="19"/>
        <v>45.117117117117118</v>
      </c>
    </row>
    <row r="48" spans="1:14" ht="12" customHeight="1">
      <c r="A48" s="129" t="s">
        <v>18</v>
      </c>
      <c r="B48" s="135">
        <f t="shared" si="6"/>
        <v>10775</v>
      </c>
      <c r="C48" s="137">
        <f t="shared" ref="C48:N48" si="20">C23/$B48*100</f>
        <v>12.955916473317867</v>
      </c>
      <c r="D48" s="137">
        <f t="shared" si="20"/>
        <v>7.638051044083527</v>
      </c>
      <c r="E48" s="137">
        <f t="shared" si="20"/>
        <v>8.6218097447795827</v>
      </c>
      <c r="F48" s="137">
        <f t="shared" si="20"/>
        <v>23.062645011600928</v>
      </c>
      <c r="G48" s="137">
        <f t="shared" si="20"/>
        <v>12.120649651972158</v>
      </c>
      <c r="H48" s="137">
        <f t="shared" si="20"/>
        <v>7.0904872389791178</v>
      </c>
      <c r="I48" s="137">
        <f t="shared" si="20"/>
        <v>7.9628770301624128</v>
      </c>
      <c r="J48" s="137">
        <f t="shared" si="20"/>
        <v>20.566125290023201</v>
      </c>
      <c r="K48" s="137">
        <f t="shared" si="20"/>
        <v>25.076566125290022</v>
      </c>
      <c r="L48" s="137">
        <f t="shared" si="20"/>
        <v>14.728538283062646</v>
      </c>
      <c r="M48" s="137">
        <f t="shared" si="20"/>
        <v>16.584686774941996</v>
      </c>
      <c r="N48" s="152">
        <f t="shared" si="20"/>
        <v>43.62877030162413</v>
      </c>
    </row>
    <row r="49" spans="1:16" ht="12" customHeight="1">
      <c r="A49" s="129" t="s">
        <v>19</v>
      </c>
      <c r="B49" s="135">
        <f t="shared" si="6"/>
        <v>4642</v>
      </c>
      <c r="C49" s="137">
        <f t="shared" ref="C49:N49" si="21">C24/$B49*100</f>
        <v>11.956053425247738</v>
      </c>
      <c r="D49" s="137">
        <f t="shared" si="21"/>
        <v>7.1305471779405423</v>
      </c>
      <c r="E49" s="137">
        <f t="shared" si="21"/>
        <v>7.5613959500215415</v>
      </c>
      <c r="F49" s="137">
        <f t="shared" si="21"/>
        <v>19.926755708746231</v>
      </c>
      <c r="G49" s="137">
        <f t="shared" si="21"/>
        <v>12.580784144765186</v>
      </c>
      <c r="H49" s="137">
        <f t="shared" si="21"/>
        <v>7.0874623007324429</v>
      </c>
      <c r="I49" s="137">
        <f t="shared" si="21"/>
        <v>7.7983627746660931</v>
      </c>
      <c r="J49" s="137">
        <f t="shared" si="21"/>
        <v>25.980180956484272</v>
      </c>
      <c r="K49" s="137">
        <f t="shared" si="21"/>
        <v>24.536837570012928</v>
      </c>
      <c r="L49" s="137">
        <f t="shared" si="21"/>
        <v>14.218009478672986</v>
      </c>
      <c r="M49" s="137">
        <f t="shared" si="21"/>
        <v>15.359758724687634</v>
      </c>
      <c r="N49" s="152">
        <f t="shared" si="21"/>
        <v>45.906936665230504</v>
      </c>
    </row>
    <row r="50" spans="1:16" ht="12" customHeight="1">
      <c r="A50" s="129" t="s">
        <v>20</v>
      </c>
      <c r="B50" s="135">
        <f t="shared" si="6"/>
        <v>1373</v>
      </c>
      <c r="C50" s="137">
        <f t="shared" ref="C50:N50" si="22">C25/$B50*100</f>
        <v>11.653313911143481</v>
      </c>
      <c r="D50" s="137">
        <f t="shared" si="22"/>
        <v>7.1376547705753826</v>
      </c>
      <c r="E50" s="137">
        <f t="shared" si="22"/>
        <v>7.7203204661325557</v>
      </c>
      <c r="F50" s="137">
        <f t="shared" si="22"/>
        <v>20.903131828113619</v>
      </c>
      <c r="G50" s="137">
        <f t="shared" si="22"/>
        <v>11.43481427530954</v>
      </c>
      <c r="H50" s="137">
        <f t="shared" si="22"/>
        <v>6.9919883466860888</v>
      </c>
      <c r="I50" s="137">
        <f t="shared" si="22"/>
        <v>8.0116533139111432</v>
      </c>
      <c r="J50" s="137">
        <f t="shared" si="22"/>
        <v>26.074289876183538</v>
      </c>
      <c r="K50" s="137">
        <f t="shared" si="22"/>
        <v>23.088128186453023</v>
      </c>
      <c r="L50" s="137">
        <f t="shared" si="22"/>
        <v>14.12964311726147</v>
      </c>
      <c r="M50" s="137">
        <f t="shared" si="22"/>
        <v>15.731973780043701</v>
      </c>
      <c r="N50" s="152">
        <f t="shared" si="22"/>
        <v>46.977421704297164</v>
      </c>
    </row>
    <row r="51" spans="1:16" ht="12" customHeight="1">
      <c r="A51" s="129" t="s">
        <v>40</v>
      </c>
      <c r="B51" s="135">
        <f t="shared" si="6"/>
        <v>2952</v>
      </c>
      <c r="C51" s="137">
        <f t="shared" ref="C51:N51" si="23">C26/$B51*100</f>
        <v>12.398373983739837</v>
      </c>
      <c r="D51" s="137">
        <f t="shared" si="23"/>
        <v>7.0799457994579944</v>
      </c>
      <c r="E51" s="137">
        <f t="shared" si="23"/>
        <v>7.1815718157181578</v>
      </c>
      <c r="F51" s="137">
        <f t="shared" si="23"/>
        <v>18.631436314363143</v>
      </c>
      <c r="G51" s="137">
        <f t="shared" si="23"/>
        <v>13.719512195121952</v>
      </c>
      <c r="H51" s="137">
        <f t="shared" si="23"/>
        <v>7.8252032520325194</v>
      </c>
      <c r="I51" s="137">
        <f t="shared" si="23"/>
        <v>9.3834688346883475</v>
      </c>
      <c r="J51" s="137">
        <f t="shared" si="23"/>
        <v>23.814363143631436</v>
      </c>
      <c r="K51" s="137">
        <f t="shared" si="23"/>
        <v>26.117886178861788</v>
      </c>
      <c r="L51" s="137">
        <f t="shared" si="23"/>
        <v>14.905149051490515</v>
      </c>
      <c r="M51" s="137">
        <f t="shared" si="23"/>
        <v>16.565040650406505</v>
      </c>
      <c r="N51" s="152">
        <f t="shared" si="23"/>
        <v>42.445799457994582</v>
      </c>
    </row>
    <row r="52" spans="1:16" ht="12" customHeight="1">
      <c r="A52" s="129" t="s">
        <v>41</v>
      </c>
      <c r="B52" s="135">
        <f t="shared" si="6"/>
        <v>1564</v>
      </c>
      <c r="C52" s="137">
        <f t="shared" ref="C52:N52" si="24">C27/$B52*100</f>
        <v>12.787723785166241</v>
      </c>
      <c r="D52" s="137">
        <f t="shared" si="24"/>
        <v>6.7135549872122766</v>
      </c>
      <c r="E52" s="137">
        <f t="shared" si="24"/>
        <v>7.8644501278772374</v>
      </c>
      <c r="F52" s="137">
        <f t="shared" si="24"/>
        <v>17.838874680306905</v>
      </c>
      <c r="G52" s="137">
        <f t="shared" si="24"/>
        <v>14.322250639386189</v>
      </c>
      <c r="H52" s="137">
        <f t="shared" si="24"/>
        <v>7.7365728900255757</v>
      </c>
      <c r="I52" s="137">
        <f t="shared" si="24"/>
        <v>9.5268542199488486</v>
      </c>
      <c r="J52" s="137">
        <f t="shared" si="24"/>
        <v>23.209718670076725</v>
      </c>
      <c r="K52" s="137">
        <f t="shared" si="24"/>
        <v>27.10997442455243</v>
      </c>
      <c r="L52" s="137">
        <f t="shared" si="24"/>
        <v>14.450127877237851</v>
      </c>
      <c r="M52" s="137">
        <f t="shared" si="24"/>
        <v>17.391304347826086</v>
      </c>
      <c r="N52" s="152">
        <f t="shared" si="24"/>
        <v>41.048593350383634</v>
      </c>
    </row>
    <row r="53" spans="1:16" ht="15" customHeight="1">
      <c r="A53" s="131" t="s">
        <v>21</v>
      </c>
      <c r="B53" s="136">
        <f t="shared" si="6"/>
        <v>91628</v>
      </c>
      <c r="C53" s="138">
        <f t="shared" ref="C53:N53" si="25">C28/$B53*100</f>
        <v>12.509276640328284</v>
      </c>
      <c r="D53" s="138">
        <f t="shared" si="25"/>
        <v>7.2466931505653296</v>
      </c>
      <c r="E53" s="138">
        <f t="shared" si="25"/>
        <v>8.1012354302178373</v>
      </c>
      <c r="F53" s="138">
        <f t="shared" si="25"/>
        <v>23.741651023704545</v>
      </c>
      <c r="G53" s="138">
        <f t="shared" si="25"/>
        <v>11.977779717990133</v>
      </c>
      <c r="H53" s="138">
        <f t="shared" si="25"/>
        <v>6.8516174095254723</v>
      </c>
      <c r="I53" s="138">
        <f t="shared" si="25"/>
        <v>7.8567686733312962</v>
      </c>
      <c r="J53" s="138">
        <f t="shared" si="25"/>
        <v>21.717160693237876</v>
      </c>
      <c r="K53" s="138">
        <f t="shared" si="25"/>
        <v>24.487056358318419</v>
      </c>
      <c r="L53" s="138">
        <f t="shared" si="25"/>
        <v>14.098310560090802</v>
      </c>
      <c r="M53" s="138">
        <f t="shared" si="25"/>
        <v>15.958004103549134</v>
      </c>
      <c r="N53" s="153">
        <f t="shared" si="25"/>
        <v>45.458811716942421</v>
      </c>
      <c r="P53" s="37"/>
    </row>
    <row r="54" spans="1:16" ht="5.0999999999999996" customHeight="1">
      <c r="A54" s="60"/>
      <c r="B54" s="40"/>
      <c r="C54" s="30"/>
      <c r="D54" s="30"/>
      <c r="E54" s="30"/>
      <c r="F54" s="30"/>
      <c r="G54" s="30"/>
      <c r="H54" s="30"/>
      <c r="I54" s="30"/>
      <c r="J54" s="30"/>
      <c r="K54" s="30"/>
      <c r="L54" s="30"/>
      <c r="M54" s="30"/>
      <c r="N54" s="30"/>
    </row>
    <row r="55" spans="1:16" s="11" customFormat="1" ht="9" customHeight="1">
      <c r="A55" s="56" t="s">
        <v>156</v>
      </c>
      <c r="F55" s="80"/>
    </row>
  </sheetData>
  <mergeCells count="10">
    <mergeCell ref="K7:N7"/>
    <mergeCell ref="A32:A33"/>
    <mergeCell ref="C32:F32"/>
    <mergeCell ref="G32:J32"/>
    <mergeCell ref="A7:A8"/>
    <mergeCell ref="C7:F7"/>
    <mergeCell ref="G7:J7"/>
    <mergeCell ref="K32:N32"/>
    <mergeCell ref="B7:B8"/>
    <mergeCell ref="B32:B33"/>
  </mergeCells>
  <phoneticPr fontId="6" type="noConversion"/>
  <hyperlinks>
    <hyperlink ref="N1" location="F!A1" display="Retour au menu" xr:uid="{00000000-0004-0000-08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5"/>
  <sheetViews>
    <sheetView showGridLines="0" zoomScaleNormal="100" zoomScaleSheetLayoutView="80" workbookViewId="0"/>
  </sheetViews>
  <sheetFormatPr baseColWidth="10" defaultColWidth="11.42578125" defaultRowHeight="11.25"/>
  <cols>
    <col min="1" max="1" width="18.7109375" style="10" customWidth="1"/>
    <col min="2" max="11" width="9.7109375" style="10" customWidth="1"/>
    <col min="12" max="14" width="7.28515625" style="10" customWidth="1"/>
    <col min="15" max="16384" width="11.42578125" style="10"/>
  </cols>
  <sheetData>
    <row r="1" spans="1:14" ht="23.25">
      <c r="A1" s="57" t="s">
        <v>109</v>
      </c>
      <c r="K1" s="55" t="s">
        <v>107</v>
      </c>
    </row>
    <row r="2" spans="1:14" s="63" customFormat="1" ht="3" customHeight="1">
      <c r="A2" s="62"/>
    </row>
    <row r="3" spans="1:14" s="63" customFormat="1" ht="15.75" customHeight="1">
      <c r="A3" s="64" t="s">
        <v>113</v>
      </c>
    </row>
    <row r="4" spans="1:14" s="63" customFormat="1" ht="4.5" customHeight="1">
      <c r="A4" s="64"/>
    </row>
    <row r="5" spans="1:14" ht="19.5" customHeight="1">
      <c r="A5" s="75" t="s">
        <v>191</v>
      </c>
      <c r="B5" s="54"/>
      <c r="C5" s="54"/>
      <c r="D5" s="54"/>
      <c r="E5" s="54"/>
      <c r="F5" s="54"/>
      <c r="G5" s="54"/>
      <c r="H5" s="54"/>
      <c r="I5" s="54"/>
      <c r="J5" s="54"/>
      <c r="K5" s="54"/>
    </row>
    <row r="6" spans="1:14" ht="4.5" customHeight="1"/>
    <row r="7" spans="1:14" ht="12.75" customHeight="1">
      <c r="A7" s="428" t="s">
        <v>59</v>
      </c>
      <c r="B7" s="430" t="s">
        <v>33</v>
      </c>
      <c r="C7" s="426" t="s">
        <v>6</v>
      </c>
      <c r="D7" s="426"/>
      <c r="E7" s="426"/>
      <c r="F7" s="426" t="s">
        <v>7</v>
      </c>
      <c r="G7" s="426"/>
      <c r="H7" s="426"/>
      <c r="I7" s="426" t="s">
        <v>8</v>
      </c>
      <c r="J7" s="426"/>
      <c r="K7" s="427"/>
    </row>
    <row r="8" spans="1:14" ht="12.75" customHeight="1">
      <c r="A8" s="429"/>
      <c r="B8" s="431"/>
      <c r="C8" s="166" t="s">
        <v>55</v>
      </c>
      <c r="D8" s="166" t="s">
        <v>56</v>
      </c>
      <c r="E8" s="166" t="s">
        <v>57</v>
      </c>
      <c r="F8" s="166" t="s">
        <v>55</v>
      </c>
      <c r="G8" s="166" t="s">
        <v>56</v>
      </c>
      <c r="H8" s="166" t="s">
        <v>57</v>
      </c>
      <c r="I8" s="166" t="s">
        <v>55</v>
      </c>
      <c r="J8" s="166" t="s">
        <v>56</v>
      </c>
      <c r="K8" s="167" t="s">
        <v>57</v>
      </c>
    </row>
    <row r="9" spans="1:14" ht="12" customHeight="1">
      <c r="A9" s="164" t="s">
        <v>9</v>
      </c>
      <c r="B9" s="135">
        <v>10394</v>
      </c>
      <c r="C9" s="135">
        <v>3373</v>
      </c>
      <c r="D9" s="135">
        <v>722</v>
      </c>
      <c r="E9" s="135">
        <v>1398</v>
      </c>
      <c r="F9" s="135">
        <v>2816</v>
      </c>
      <c r="G9" s="135">
        <v>798</v>
      </c>
      <c r="H9" s="135">
        <v>1288</v>
      </c>
      <c r="I9" s="135">
        <f>SUM(C9,F9)</f>
        <v>6189</v>
      </c>
      <c r="J9" s="135">
        <f t="shared" ref="J9:K9" si="0">SUM(D9,G9)</f>
        <v>1520</v>
      </c>
      <c r="K9" s="130">
        <f t="shared" si="0"/>
        <v>2686</v>
      </c>
      <c r="M9" s="37"/>
      <c r="N9" s="37"/>
    </row>
    <row r="10" spans="1:14" ht="12" customHeight="1">
      <c r="A10" s="164" t="s">
        <v>10</v>
      </c>
      <c r="B10" s="135">
        <v>1710</v>
      </c>
      <c r="C10" s="135">
        <v>562</v>
      </c>
      <c r="D10" s="135">
        <v>119</v>
      </c>
      <c r="E10" s="135">
        <v>142</v>
      </c>
      <c r="F10" s="135">
        <v>559</v>
      </c>
      <c r="G10" s="135">
        <v>143</v>
      </c>
      <c r="H10" s="135">
        <v>186</v>
      </c>
      <c r="I10" s="135">
        <f t="shared" ref="I10:I28" si="1">SUM(C10,F10)</f>
        <v>1121</v>
      </c>
      <c r="J10" s="135">
        <f t="shared" ref="J10:J28" si="2">SUM(D10,G10)</f>
        <v>262</v>
      </c>
      <c r="K10" s="130">
        <f t="shared" ref="K10:K28" si="3">SUM(E10,H10)</f>
        <v>328</v>
      </c>
      <c r="M10" s="37"/>
      <c r="N10" s="37"/>
    </row>
    <row r="11" spans="1:14" ht="12" customHeight="1">
      <c r="A11" s="164" t="s">
        <v>23</v>
      </c>
      <c r="B11" s="135">
        <v>1656</v>
      </c>
      <c r="C11" s="135">
        <v>614</v>
      </c>
      <c r="D11" s="135">
        <v>58</v>
      </c>
      <c r="E11" s="135">
        <v>129</v>
      </c>
      <c r="F11" s="135">
        <v>593</v>
      </c>
      <c r="G11" s="135">
        <v>82</v>
      </c>
      <c r="H11" s="135">
        <v>178</v>
      </c>
      <c r="I11" s="135">
        <f t="shared" si="1"/>
        <v>1207</v>
      </c>
      <c r="J11" s="135">
        <f t="shared" si="2"/>
        <v>140</v>
      </c>
      <c r="K11" s="130">
        <f t="shared" si="3"/>
        <v>307</v>
      </c>
      <c r="M11" s="37"/>
      <c r="N11" s="37"/>
    </row>
    <row r="12" spans="1:14" ht="12" customHeight="1">
      <c r="A12" s="164" t="s">
        <v>11</v>
      </c>
      <c r="B12" s="135">
        <v>15468</v>
      </c>
      <c r="C12" s="135">
        <v>5283</v>
      </c>
      <c r="D12" s="135">
        <v>1111</v>
      </c>
      <c r="E12" s="135">
        <v>1968</v>
      </c>
      <c r="F12" s="135">
        <v>4103</v>
      </c>
      <c r="G12" s="135">
        <v>1218</v>
      </c>
      <c r="H12" s="135">
        <v>1786</v>
      </c>
      <c r="I12" s="135">
        <f t="shared" si="1"/>
        <v>9386</v>
      </c>
      <c r="J12" s="135">
        <f t="shared" si="2"/>
        <v>2329</v>
      </c>
      <c r="K12" s="130">
        <f t="shared" si="3"/>
        <v>3754</v>
      </c>
      <c r="M12" s="37"/>
      <c r="N12" s="37"/>
    </row>
    <row r="13" spans="1:14" ht="12" customHeight="1">
      <c r="A13" s="164" t="s">
        <v>12</v>
      </c>
      <c r="B13" s="135">
        <v>3376</v>
      </c>
      <c r="C13" s="135">
        <v>1059</v>
      </c>
      <c r="D13" s="135">
        <v>349</v>
      </c>
      <c r="E13" s="135">
        <v>320</v>
      </c>
      <c r="F13" s="135">
        <v>869</v>
      </c>
      <c r="G13" s="135">
        <v>382</v>
      </c>
      <c r="H13" s="135">
        <v>401</v>
      </c>
      <c r="I13" s="135">
        <f t="shared" si="1"/>
        <v>1928</v>
      </c>
      <c r="J13" s="135">
        <f t="shared" si="2"/>
        <v>731</v>
      </c>
      <c r="K13" s="130">
        <f t="shared" si="3"/>
        <v>721</v>
      </c>
      <c r="M13" s="37"/>
      <c r="N13" s="37"/>
    </row>
    <row r="14" spans="1:14" ht="12" customHeight="1">
      <c r="A14" s="164" t="s">
        <v>13</v>
      </c>
      <c r="B14" s="135">
        <v>2922</v>
      </c>
      <c r="C14" s="135">
        <v>928</v>
      </c>
      <c r="D14" s="135">
        <v>123</v>
      </c>
      <c r="E14" s="135">
        <v>296</v>
      </c>
      <c r="F14" s="135">
        <v>1006</v>
      </c>
      <c r="G14" s="135">
        <v>167</v>
      </c>
      <c r="H14" s="135">
        <v>402</v>
      </c>
      <c r="I14" s="135">
        <f t="shared" si="1"/>
        <v>1934</v>
      </c>
      <c r="J14" s="135">
        <f t="shared" si="2"/>
        <v>290</v>
      </c>
      <c r="K14" s="130">
        <f t="shared" si="3"/>
        <v>698</v>
      </c>
      <c r="M14" s="37"/>
      <c r="N14" s="37"/>
    </row>
    <row r="15" spans="1:14" ht="12" customHeight="1">
      <c r="A15" s="164" t="s">
        <v>14</v>
      </c>
      <c r="B15" s="135">
        <v>5053</v>
      </c>
      <c r="C15" s="135">
        <v>1567</v>
      </c>
      <c r="D15" s="135">
        <v>527</v>
      </c>
      <c r="E15" s="135">
        <v>474</v>
      </c>
      <c r="F15" s="135">
        <v>1440</v>
      </c>
      <c r="G15" s="135">
        <v>606</v>
      </c>
      <c r="H15" s="135">
        <v>441</v>
      </c>
      <c r="I15" s="135">
        <f t="shared" si="1"/>
        <v>3007</v>
      </c>
      <c r="J15" s="135">
        <f t="shared" si="2"/>
        <v>1133</v>
      </c>
      <c r="K15" s="130">
        <f t="shared" si="3"/>
        <v>915</v>
      </c>
      <c r="M15" s="37"/>
      <c r="N15" s="37"/>
    </row>
    <row r="16" spans="1:14" ht="12" customHeight="1">
      <c r="A16" s="164" t="s">
        <v>15</v>
      </c>
      <c r="B16" s="135">
        <v>1636</v>
      </c>
      <c r="C16" s="135">
        <v>560</v>
      </c>
      <c r="D16" s="135">
        <v>73</v>
      </c>
      <c r="E16" s="135">
        <v>134</v>
      </c>
      <c r="F16" s="135">
        <v>555</v>
      </c>
      <c r="G16" s="135">
        <v>123</v>
      </c>
      <c r="H16" s="135">
        <v>190</v>
      </c>
      <c r="I16" s="135">
        <f t="shared" si="1"/>
        <v>1115</v>
      </c>
      <c r="J16" s="135">
        <f t="shared" si="2"/>
        <v>196</v>
      </c>
      <c r="K16" s="130">
        <f t="shared" si="3"/>
        <v>324</v>
      </c>
      <c r="M16" s="37"/>
      <c r="N16" s="37"/>
    </row>
    <row r="17" spans="1:14" ht="12" customHeight="1">
      <c r="A17" s="164" t="s">
        <v>5</v>
      </c>
      <c r="B17" s="135">
        <v>6198</v>
      </c>
      <c r="C17" s="135">
        <v>2000</v>
      </c>
      <c r="D17" s="135">
        <v>695</v>
      </c>
      <c r="E17" s="135">
        <v>597</v>
      </c>
      <c r="F17" s="135">
        <v>1623</v>
      </c>
      <c r="G17" s="135">
        <v>808</v>
      </c>
      <c r="H17" s="135">
        <v>476</v>
      </c>
      <c r="I17" s="135">
        <f t="shared" si="1"/>
        <v>3623</v>
      </c>
      <c r="J17" s="135">
        <f t="shared" si="2"/>
        <v>1503</v>
      </c>
      <c r="K17" s="130">
        <f t="shared" si="3"/>
        <v>1073</v>
      </c>
      <c r="M17" s="37"/>
      <c r="N17" s="37"/>
    </row>
    <row r="18" spans="1:14" ht="12" customHeight="1">
      <c r="A18" s="164" t="s">
        <v>16</v>
      </c>
      <c r="B18" s="135">
        <v>3789</v>
      </c>
      <c r="C18" s="135">
        <v>1291</v>
      </c>
      <c r="D18" s="135">
        <v>187</v>
      </c>
      <c r="E18" s="135">
        <v>376</v>
      </c>
      <c r="F18" s="135">
        <v>1210</v>
      </c>
      <c r="G18" s="135">
        <v>237</v>
      </c>
      <c r="H18" s="135">
        <v>489</v>
      </c>
      <c r="I18" s="135">
        <f t="shared" si="1"/>
        <v>2501</v>
      </c>
      <c r="J18" s="135">
        <f t="shared" si="2"/>
        <v>424</v>
      </c>
      <c r="K18" s="130">
        <f t="shared" si="3"/>
        <v>865</v>
      </c>
      <c r="L18" s="37"/>
      <c r="M18" s="37"/>
      <c r="N18" s="37"/>
    </row>
    <row r="19" spans="1:14" ht="12" customHeight="1">
      <c r="A19" s="164" t="s">
        <v>17</v>
      </c>
      <c r="B19" s="135">
        <v>1784</v>
      </c>
      <c r="C19" s="135">
        <v>562</v>
      </c>
      <c r="D19" s="135">
        <v>101</v>
      </c>
      <c r="E19" s="135">
        <v>257</v>
      </c>
      <c r="F19" s="135">
        <v>499</v>
      </c>
      <c r="G19" s="135">
        <v>122</v>
      </c>
      <c r="H19" s="135">
        <v>244</v>
      </c>
      <c r="I19" s="135">
        <f t="shared" si="1"/>
        <v>1061</v>
      </c>
      <c r="J19" s="135">
        <f t="shared" si="2"/>
        <v>223</v>
      </c>
      <c r="K19" s="130">
        <f t="shared" si="3"/>
        <v>501</v>
      </c>
      <c r="M19" s="37"/>
      <c r="N19" s="37"/>
    </row>
    <row r="20" spans="1:14" ht="12" customHeight="1">
      <c r="A20" s="164" t="s">
        <v>24</v>
      </c>
      <c r="B20" s="135">
        <v>8898</v>
      </c>
      <c r="C20" s="135">
        <v>2956</v>
      </c>
      <c r="D20" s="135">
        <v>536</v>
      </c>
      <c r="E20" s="135">
        <v>1221</v>
      </c>
      <c r="F20" s="135">
        <v>2553</v>
      </c>
      <c r="G20" s="135">
        <v>582</v>
      </c>
      <c r="H20" s="135">
        <v>1051</v>
      </c>
      <c r="I20" s="135">
        <f t="shared" si="1"/>
        <v>5509</v>
      </c>
      <c r="J20" s="135">
        <f t="shared" si="2"/>
        <v>1118</v>
      </c>
      <c r="K20" s="130">
        <f t="shared" si="3"/>
        <v>2272</v>
      </c>
      <c r="M20" s="37"/>
      <c r="N20" s="37"/>
    </row>
    <row r="21" spans="1:14" ht="12" customHeight="1">
      <c r="A21" s="164" t="s">
        <v>28</v>
      </c>
      <c r="B21" s="135">
        <v>4664</v>
      </c>
      <c r="C21" s="135">
        <v>1417</v>
      </c>
      <c r="D21" s="135">
        <v>633</v>
      </c>
      <c r="E21" s="135">
        <v>509</v>
      </c>
      <c r="F21" s="135">
        <v>1063</v>
      </c>
      <c r="G21" s="135">
        <v>657</v>
      </c>
      <c r="H21" s="135">
        <v>384</v>
      </c>
      <c r="I21" s="135">
        <f t="shared" si="1"/>
        <v>2480</v>
      </c>
      <c r="J21" s="135">
        <f t="shared" si="2"/>
        <v>1290</v>
      </c>
      <c r="K21" s="130">
        <f t="shared" si="3"/>
        <v>893</v>
      </c>
      <c r="M21" s="37"/>
      <c r="N21" s="37"/>
    </row>
    <row r="22" spans="1:14" ht="12" customHeight="1">
      <c r="A22" s="164" t="s">
        <v>42</v>
      </c>
      <c r="B22" s="135">
        <v>2775</v>
      </c>
      <c r="C22" s="135">
        <v>890</v>
      </c>
      <c r="D22" s="135">
        <v>247</v>
      </c>
      <c r="E22" s="135">
        <v>435</v>
      </c>
      <c r="F22" s="135">
        <v>616</v>
      </c>
      <c r="G22" s="135">
        <v>288</v>
      </c>
      <c r="H22" s="135">
        <v>300</v>
      </c>
      <c r="I22" s="135">
        <f t="shared" si="1"/>
        <v>1506</v>
      </c>
      <c r="J22" s="135">
        <f t="shared" si="2"/>
        <v>535</v>
      </c>
      <c r="K22" s="130">
        <f t="shared" si="3"/>
        <v>735</v>
      </c>
      <c r="M22" s="37"/>
      <c r="N22" s="37"/>
    </row>
    <row r="23" spans="1:14" ht="12" customHeight="1">
      <c r="A23" s="164" t="s">
        <v>18</v>
      </c>
      <c r="B23" s="135">
        <v>10775</v>
      </c>
      <c r="C23" s="135">
        <v>3358</v>
      </c>
      <c r="D23" s="135">
        <v>895</v>
      </c>
      <c r="E23" s="135">
        <v>1380</v>
      </c>
      <c r="F23" s="135">
        <v>2780</v>
      </c>
      <c r="G23" s="135">
        <v>1163</v>
      </c>
      <c r="H23" s="135">
        <v>1200</v>
      </c>
      <c r="I23" s="135">
        <f t="shared" si="1"/>
        <v>6138</v>
      </c>
      <c r="J23" s="135">
        <f t="shared" si="2"/>
        <v>2058</v>
      </c>
      <c r="K23" s="130">
        <f t="shared" si="3"/>
        <v>2580</v>
      </c>
      <c r="M23" s="37"/>
      <c r="N23" s="37"/>
    </row>
    <row r="24" spans="1:14" ht="12" customHeight="1">
      <c r="A24" s="164" t="s">
        <v>19</v>
      </c>
      <c r="B24" s="135">
        <v>4642</v>
      </c>
      <c r="C24" s="135">
        <v>1496</v>
      </c>
      <c r="D24" s="135">
        <v>379</v>
      </c>
      <c r="E24" s="135">
        <v>287</v>
      </c>
      <c r="F24" s="135">
        <v>1607</v>
      </c>
      <c r="G24" s="135">
        <v>442</v>
      </c>
      <c r="H24" s="135">
        <v>433</v>
      </c>
      <c r="I24" s="135">
        <f t="shared" si="1"/>
        <v>3103</v>
      </c>
      <c r="J24" s="135">
        <f t="shared" si="2"/>
        <v>821</v>
      </c>
      <c r="K24" s="130">
        <f t="shared" si="3"/>
        <v>720</v>
      </c>
      <c r="M24" s="37"/>
      <c r="N24" s="37"/>
    </row>
    <row r="25" spans="1:14" ht="12" customHeight="1">
      <c r="A25" s="164" t="s">
        <v>20</v>
      </c>
      <c r="B25" s="135">
        <v>1373</v>
      </c>
      <c r="C25" s="135">
        <v>498</v>
      </c>
      <c r="D25" s="135">
        <v>77</v>
      </c>
      <c r="E25" s="135">
        <v>75</v>
      </c>
      <c r="F25" s="135">
        <v>534</v>
      </c>
      <c r="G25" s="135">
        <v>80</v>
      </c>
      <c r="H25" s="135">
        <v>109</v>
      </c>
      <c r="I25" s="135">
        <f t="shared" si="1"/>
        <v>1032</v>
      </c>
      <c r="J25" s="135">
        <f t="shared" si="2"/>
        <v>157</v>
      </c>
      <c r="K25" s="130">
        <f t="shared" si="3"/>
        <v>184</v>
      </c>
      <c r="M25" s="37"/>
      <c r="N25" s="37"/>
    </row>
    <row r="26" spans="1:14" ht="12" customHeight="1">
      <c r="A26" s="164" t="s">
        <v>40</v>
      </c>
      <c r="B26" s="135">
        <v>2952</v>
      </c>
      <c r="C26" s="135">
        <v>937</v>
      </c>
      <c r="D26" s="135">
        <v>175</v>
      </c>
      <c r="E26" s="135">
        <v>223</v>
      </c>
      <c r="F26" s="135">
        <v>995</v>
      </c>
      <c r="G26" s="135">
        <v>254</v>
      </c>
      <c r="H26" s="135">
        <v>369</v>
      </c>
      <c r="I26" s="135">
        <f t="shared" si="1"/>
        <v>1932</v>
      </c>
      <c r="J26" s="135">
        <f t="shared" si="2"/>
        <v>429</v>
      </c>
      <c r="K26" s="130">
        <f t="shared" si="3"/>
        <v>592</v>
      </c>
      <c r="M26" s="37"/>
      <c r="N26" s="37"/>
    </row>
    <row r="27" spans="1:14" ht="12" customHeight="1">
      <c r="A27" s="164" t="s">
        <v>41</v>
      </c>
      <c r="B27" s="135">
        <v>1564</v>
      </c>
      <c r="C27" s="135">
        <v>494</v>
      </c>
      <c r="D27" s="135">
        <v>103</v>
      </c>
      <c r="E27" s="135">
        <v>111</v>
      </c>
      <c r="F27" s="135">
        <v>525</v>
      </c>
      <c r="G27" s="135">
        <v>150</v>
      </c>
      <c r="H27" s="135">
        <v>181</v>
      </c>
      <c r="I27" s="135">
        <f t="shared" si="1"/>
        <v>1019</v>
      </c>
      <c r="J27" s="135">
        <f t="shared" si="2"/>
        <v>253</v>
      </c>
      <c r="K27" s="130">
        <f t="shared" si="3"/>
        <v>292</v>
      </c>
      <c r="M27" s="37"/>
      <c r="N27" s="37"/>
    </row>
    <row r="28" spans="1:14" ht="15" customHeight="1">
      <c r="A28" s="165" t="s">
        <v>21</v>
      </c>
      <c r="B28" s="136">
        <v>91628</v>
      </c>
      <c r="C28" s="136">
        <v>29844</v>
      </c>
      <c r="D28" s="136">
        <v>7106</v>
      </c>
      <c r="E28" s="136">
        <v>10328</v>
      </c>
      <c r="F28" s="136">
        <v>25945</v>
      </c>
      <c r="G28" s="136">
        <v>8300</v>
      </c>
      <c r="H28" s="136">
        <v>10105</v>
      </c>
      <c r="I28" s="136">
        <f t="shared" si="1"/>
        <v>55789</v>
      </c>
      <c r="J28" s="136">
        <f t="shared" si="2"/>
        <v>15406</v>
      </c>
      <c r="K28" s="132">
        <f t="shared" si="3"/>
        <v>20433</v>
      </c>
      <c r="M28" s="37"/>
      <c r="N28" s="37"/>
    </row>
    <row r="29" spans="1:14" ht="5.0999999999999996" customHeight="1">
      <c r="A29" s="79"/>
      <c r="B29" s="40"/>
      <c r="C29" s="40"/>
      <c r="D29" s="40"/>
      <c r="E29" s="40"/>
      <c r="F29" s="40"/>
      <c r="G29" s="40"/>
      <c r="H29" s="40"/>
      <c r="I29" s="40"/>
      <c r="J29" s="40"/>
      <c r="K29" s="40"/>
    </row>
    <row r="30" spans="1:14" s="56" customFormat="1" ht="9">
      <c r="A30" s="56" t="s">
        <v>156</v>
      </c>
      <c r="F30" s="74"/>
    </row>
    <row r="31" spans="1:14" ht="4.5" customHeight="1"/>
    <row r="32" spans="1:14" ht="12.75" customHeight="1">
      <c r="A32" s="428" t="s">
        <v>60</v>
      </c>
      <c r="B32" s="430" t="s">
        <v>33</v>
      </c>
      <c r="C32" s="426" t="s">
        <v>6</v>
      </c>
      <c r="D32" s="426"/>
      <c r="E32" s="426"/>
      <c r="F32" s="426" t="s">
        <v>7</v>
      </c>
      <c r="G32" s="426"/>
      <c r="H32" s="426"/>
      <c r="I32" s="426" t="s">
        <v>8</v>
      </c>
      <c r="J32" s="426"/>
      <c r="K32" s="427"/>
    </row>
    <row r="33" spans="1:11" ht="12.75" customHeight="1">
      <c r="A33" s="429"/>
      <c r="B33" s="431"/>
      <c r="C33" s="166" t="s">
        <v>55</v>
      </c>
      <c r="D33" s="166" t="s">
        <v>56</v>
      </c>
      <c r="E33" s="166" t="s">
        <v>57</v>
      </c>
      <c r="F33" s="166" t="s">
        <v>55</v>
      </c>
      <c r="G33" s="166" t="s">
        <v>56</v>
      </c>
      <c r="H33" s="166" t="s">
        <v>57</v>
      </c>
      <c r="I33" s="166" t="s">
        <v>55</v>
      </c>
      <c r="J33" s="166" t="s">
        <v>56</v>
      </c>
      <c r="K33" s="167" t="s">
        <v>57</v>
      </c>
    </row>
    <row r="34" spans="1:11" ht="12" customHeight="1">
      <c r="A34" s="164" t="s">
        <v>9</v>
      </c>
      <c r="B34" s="135">
        <f>B9</f>
        <v>10394</v>
      </c>
      <c r="C34" s="137">
        <f>C9/$B9*100</f>
        <v>32.451414277467769</v>
      </c>
      <c r="D34" s="137">
        <f t="shared" ref="D34:K34" si="4">D9/$B9*100</f>
        <v>6.9463151818356748</v>
      </c>
      <c r="E34" s="137">
        <f t="shared" si="4"/>
        <v>13.450067346546085</v>
      </c>
      <c r="F34" s="137">
        <f t="shared" si="4"/>
        <v>27.092553396190112</v>
      </c>
      <c r="G34" s="137">
        <f t="shared" si="4"/>
        <v>7.6775062536078504</v>
      </c>
      <c r="H34" s="137">
        <f t="shared" si="4"/>
        <v>12.391764479507408</v>
      </c>
      <c r="I34" s="137">
        <f t="shared" si="4"/>
        <v>59.543967673657882</v>
      </c>
      <c r="J34" s="137">
        <f t="shared" si="4"/>
        <v>14.623821435443526</v>
      </c>
      <c r="K34" s="152">
        <f t="shared" si="4"/>
        <v>25.84183182605349</v>
      </c>
    </row>
    <row r="35" spans="1:11" ht="12" customHeight="1">
      <c r="A35" s="164" t="s">
        <v>10</v>
      </c>
      <c r="B35" s="135">
        <f t="shared" ref="B35:B52" si="5">B10</f>
        <v>1710</v>
      </c>
      <c r="C35" s="137">
        <f t="shared" ref="C35:K35" si="6">C10/$B10*100</f>
        <v>32.865497076023395</v>
      </c>
      <c r="D35" s="137">
        <f t="shared" si="6"/>
        <v>6.9590643274853798</v>
      </c>
      <c r="E35" s="137">
        <f t="shared" si="6"/>
        <v>8.3040935672514617</v>
      </c>
      <c r="F35" s="137">
        <f t="shared" si="6"/>
        <v>32.690058479532162</v>
      </c>
      <c r="G35" s="137">
        <f t="shared" si="6"/>
        <v>8.3625730994152043</v>
      </c>
      <c r="H35" s="137">
        <f t="shared" si="6"/>
        <v>10.87719298245614</v>
      </c>
      <c r="I35" s="137">
        <f t="shared" si="6"/>
        <v>65.555555555555557</v>
      </c>
      <c r="J35" s="137">
        <f t="shared" si="6"/>
        <v>15.321637426900587</v>
      </c>
      <c r="K35" s="152">
        <f t="shared" si="6"/>
        <v>19.1812865497076</v>
      </c>
    </row>
    <row r="36" spans="1:11" ht="12" customHeight="1">
      <c r="A36" s="164" t="s">
        <v>23</v>
      </c>
      <c r="B36" s="135">
        <f t="shared" si="5"/>
        <v>1656</v>
      </c>
      <c r="C36" s="137">
        <f t="shared" ref="C36:K36" si="7">C11/$B11*100</f>
        <v>37.077294685990339</v>
      </c>
      <c r="D36" s="137">
        <f t="shared" si="7"/>
        <v>3.5024154589371985</v>
      </c>
      <c r="E36" s="137">
        <f t="shared" si="7"/>
        <v>7.7898550724637676</v>
      </c>
      <c r="F36" s="137">
        <f t="shared" si="7"/>
        <v>35.809178743961354</v>
      </c>
      <c r="G36" s="137">
        <f t="shared" si="7"/>
        <v>4.9516908212560384</v>
      </c>
      <c r="H36" s="137">
        <f t="shared" si="7"/>
        <v>10.748792270531402</v>
      </c>
      <c r="I36" s="137">
        <f t="shared" si="7"/>
        <v>72.886473429951693</v>
      </c>
      <c r="J36" s="137">
        <f t="shared" si="7"/>
        <v>8.454106280193237</v>
      </c>
      <c r="K36" s="152">
        <f t="shared" si="7"/>
        <v>18.538647342995169</v>
      </c>
    </row>
    <row r="37" spans="1:11" ht="12" customHeight="1">
      <c r="A37" s="164" t="s">
        <v>11</v>
      </c>
      <c r="B37" s="135">
        <f t="shared" si="5"/>
        <v>15468</v>
      </c>
      <c r="C37" s="137">
        <f t="shared" ref="C37:K37" si="8">C12/$B12*100</f>
        <v>34.154383242823897</v>
      </c>
      <c r="D37" s="137">
        <f t="shared" si="8"/>
        <v>7.1825704680630986</v>
      </c>
      <c r="E37" s="137">
        <f t="shared" si="8"/>
        <v>12.723041117145073</v>
      </c>
      <c r="F37" s="137">
        <f t="shared" si="8"/>
        <v>26.525730540470647</v>
      </c>
      <c r="G37" s="137">
        <f t="shared" si="8"/>
        <v>7.8743211792086889</v>
      </c>
      <c r="H37" s="137">
        <f t="shared" si="8"/>
        <v>11.546418412205844</v>
      </c>
      <c r="I37" s="137">
        <f t="shared" si="8"/>
        <v>60.680113783294544</v>
      </c>
      <c r="J37" s="137">
        <f t="shared" si="8"/>
        <v>15.056891647271787</v>
      </c>
      <c r="K37" s="152">
        <f t="shared" si="8"/>
        <v>24.269459529350918</v>
      </c>
    </row>
    <row r="38" spans="1:11" ht="12" customHeight="1">
      <c r="A38" s="164" t="s">
        <v>12</v>
      </c>
      <c r="B38" s="135">
        <f t="shared" si="5"/>
        <v>3376</v>
      </c>
      <c r="C38" s="137">
        <f t="shared" ref="C38:K38" si="9">C13/$B13*100</f>
        <v>31.368483412322274</v>
      </c>
      <c r="D38" s="137">
        <f t="shared" si="9"/>
        <v>10.337677725118484</v>
      </c>
      <c r="E38" s="137">
        <f t="shared" si="9"/>
        <v>9.4786729857819907</v>
      </c>
      <c r="F38" s="137">
        <f t="shared" si="9"/>
        <v>25.740521327014214</v>
      </c>
      <c r="G38" s="137">
        <f t="shared" si="9"/>
        <v>11.315165876777252</v>
      </c>
      <c r="H38" s="137">
        <f t="shared" si="9"/>
        <v>11.877962085308056</v>
      </c>
      <c r="I38" s="137">
        <f t="shared" si="9"/>
        <v>57.109004739336491</v>
      </c>
      <c r="J38" s="137">
        <f t="shared" si="9"/>
        <v>21.652843601895736</v>
      </c>
      <c r="K38" s="152">
        <f t="shared" si="9"/>
        <v>21.356635071090047</v>
      </c>
    </row>
    <row r="39" spans="1:11" ht="12" customHeight="1">
      <c r="A39" s="164" t="s">
        <v>13</v>
      </c>
      <c r="B39" s="135">
        <f t="shared" si="5"/>
        <v>2922</v>
      </c>
      <c r="C39" s="137">
        <f t="shared" ref="C39:K39" si="10">C14/$B14*100</f>
        <v>31.759069130732374</v>
      </c>
      <c r="D39" s="137">
        <f t="shared" si="10"/>
        <v>4.2094455852156054</v>
      </c>
      <c r="E39" s="137">
        <f t="shared" si="10"/>
        <v>10.130047912388775</v>
      </c>
      <c r="F39" s="137">
        <f t="shared" si="10"/>
        <v>34.428473648186177</v>
      </c>
      <c r="G39" s="137">
        <f t="shared" si="10"/>
        <v>5.7152635181382614</v>
      </c>
      <c r="H39" s="137">
        <f t="shared" si="10"/>
        <v>13.757700205338811</v>
      </c>
      <c r="I39" s="137">
        <f t="shared" si="10"/>
        <v>66.187542778918555</v>
      </c>
      <c r="J39" s="137">
        <f t="shared" si="10"/>
        <v>9.9247091033538659</v>
      </c>
      <c r="K39" s="152">
        <f t="shared" si="10"/>
        <v>23.887748117727583</v>
      </c>
    </row>
    <row r="40" spans="1:11" ht="12" customHeight="1">
      <c r="A40" s="164" t="s">
        <v>14</v>
      </c>
      <c r="B40" s="135">
        <f t="shared" si="5"/>
        <v>5053</v>
      </c>
      <c r="C40" s="137">
        <f t="shared" ref="C40:K40" si="11">C15/$B15*100</f>
        <v>31.011280427468829</v>
      </c>
      <c r="D40" s="137">
        <f t="shared" si="11"/>
        <v>10.429447852760736</v>
      </c>
      <c r="E40" s="137">
        <f t="shared" si="11"/>
        <v>9.3805660003958042</v>
      </c>
      <c r="F40" s="137">
        <f t="shared" si="11"/>
        <v>28.4979220265189</v>
      </c>
      <c r="G40" s="137">
        <f t="shared" si="11"/>
        <v>11.992875519493371</v>
      </c>
      <c r="H40" s="137">
        <f t="shared" si="11"/>
        <v>8.7274886206214131</v>
      </c>
      <c r="I40" s="137">
        <f t="shared" si="11"/>
        <v>59.509202453987733</v>
      </c>
      <c r="J40" s="137">
        <f t="shared" si="11"/>
        <v>22.422323372254109</v>
      </c>
      <c r="K40" s="152">
        <f t="shared" si="11"/>
        <v>18.108054621017217</v>
      </c>
    </row>
    <row r="41" spans="1:11" ht="12" customHeight="1">
      <c r="A41" s="164" t="s">
        <v>15</v>
      </c>
      <c r="B41" s="135">
        <f t="shared" si="5"/>
        <v>1636</v>
      </c>
      <c r="C41" s="137">
        <f t="shared" ref="C41:K41" si="12">C16/$B16*100</f>
        <v>34.229828850855746</v>
      </c>
      <c r="D41" s="137">
        <f t="shared" si="12"/>
        <v>4.4621026894865521</v>
      </c>
      <c r="E41" s="137">
        <f t="shared" si="12"/>
        <v>8.1907090464547672</v>
      </c>
      <c r="F41" s="137">
        <f t="shared" si="12"/>
        <v>33.924205378973106</v>
      </c>
      <c r="G41" s="137">
        <f t="shared" si="12"/>
        <v>7.5183374083129584</v>
      </c>
      <c r="H41" s="137">
        <f t="shared" si="12"/>
        <v>11.613691931540341</v>
      </c>
      <c r="I41" s="137">
        <f t="shared" si="12"/>
        <v>68.154034229828852</v>
      </c>
      <c r="J41" s="137">
        <f t="shared" si="12"/>
        <v>11.98044009779951</v>
      </c>
      <c r="K41" s="152">
        <f t="shared" si="12"/>
        <v>19.804400977995108</v>
      </c>
    </row>
    <row r="42" spans="1:11" ht="12" customHeight="1">
      <c r="A42" s="164" t="s">
        <v>5</v>
      </c>
      <c r="B42" s="135">
        <f t="shared" si="5"/>
        <v>6198</v>
      </c>
      <c r="C42" s="137">
        <f t="shared" ref="C42:K42" si="13">C17/$B17*100</f>
        <v>32.268473701193933</v>
      </c>
      <c r="D42" s="137">
        <f t="shared" si="13"/>
        <v>11.213294611164892</v>
      </c>
      <c r="E42" s="137">
        <f t="shared" si="13"/>
        <v>9.6321393998063893</v>
      </c>
      <c r="F42" s="137">
        <f t="shared" si="13"/>
        <v>26.185866408518876</v>
      </c>
      <c r="G42" s="137">
        <f t="shared" si="13"/>
        <v>13.036463375282349</v>
      </c>
      <c r="H42" s="137">
        <f t="shared" si="13"/>
        <v>7.679896740884157</v>
      </c>
      <c r="I42" s="137">
        <f t="shared" si="13"/>
        <v>58.45434010971281</v>
      </c>
      <c r="J42" s="137">
        <f t="shared" si="13"/>
        <v>24.249757986447239</v>
      </c>
      <c r="K42" s="152">
        <f t="shared" si="13"/>
        <v>17.312036140690545</v>
      </c>
    </row>
    <row r="43" spans="1:11" ht="12" customHeight="1">
      <c r="A43" s="164" t="s">
        <v>16</v>
      </c>
      <c r="B43" s="135">
        <f t="shared" si="5"/>
        <v>3789</v>
      </c>
      <c r="C43" s="137">
        <f t="shared" ref="C43:K43" si="14">C18/$B18*100</f>
        <v>34.072314594879913</v>
      </c>
      <c r="D43" s="137">
        <f t="shared" si="14"/>
        <v>4.9353391396146744</v>
      </c>
      <c r="E43" s="137">
        <f t="shared" si="14"/>
        <v>9.9234626550541041</v>
      </c>
      <c r="F43" s="137">
        <f t="shared" si="14"/>
        <v>31.934547373977303</v>
      </c>
      <c r="G43" s="137">
        <f t="shared" si="14"/>
        <v>6.2549485352335701</v>
      </c>
      <c r="H43" s="137">
        <f t="shared" si="14"/>
        <v>12.905779889152811</v>
      </c>
      <c r="I43" s="137">
        <f t="shared" si="14"/>
        <v>66.006861968857223</v>
      </c>
      <c r="J43" s="137">
        <f t="shared" si="14"/>
        <v>11.190287674848246</v>
      </c>
      <c r="K43" s="152">
        <f t="shared" si="14"/>
        <v>22.829242544206917</v>
      </c>
    </row>
    <row r="44" spans="1:11" ht="12" customHeight="1">
      <c r="A44" s="164" t="s">
        <v>17</v>
      </c>
      <c r="B44" s="135">
        <f t="shared" si="5"/>
        <v>1784</v>
      </c>
      <c r="C44" s="137">
        <f t="shared" ref="C44:K44" si="15">C19/$B19*100</f>
        <v>31.502242152466369</v>
      </c>
      <c r="D44" s="137">
        <f t="shared" si="15"/>
        <v>5.6614349775784749</v>
      </c>
      <c r="E44" s="137">
        <f t="shared" si="15"/>
        <v>14.405829596412556</v>
      </c>
      <c r="F44" s="137">
        <f t="shared" si="15"/>
        <v>27.970852017937219</v>
      </c>
      <c r="G44" s="137">
        <f t="shared" si="15"/>
        <v>6.8385650224215251</v>
      </c>
      <c r="H44" s="137">
        <f t="shared" si="15"/>
        <v>13.67713004484305</v>
      </c>
      <c r="I44" s="137">
        <f t="shared" si="15"/>
        <v>59.473094170403584</v>
      </c>
      <c r="J44" s="137">
        <f t="shared" si="15"/>
        <v>12.5</v>
      </c>
      <c r="K44" s="152">
        <f t="shared" si="15"/>
        <v>28.082959641255606</v>
      </c>
    </row>
    <row r="45" spans="1:11" ht="12" customHeight="1">
      <c r="A45" s="164" t="s">
        <v>24</v>
      </c>
      <c r="B45" s="135">
        <f t="shared" si="5"/>
        <v>8898</v>
      </c>
      <c r="C45" s="137">
        <f t="shared" ref="C45:K45" si="16">C20/$B20*100</f>
        <v>33.220948527759049</v>
      </c>
      <c r="D45" s="137">
        <f t="shared" si="16"/>
        <v>6.0238255787817492</v>
      </c>
      <c r="E45" s="137">
        <f t="shared" si="16"/>
        <v>13.722184760620365</v>
      </c>
      <c r="F45" s="137">
        <f t="shared" si="16"/>
        <v>28.69184086311531</v>
      </c>
      <c r="G45" s="137">
        <f t="shared" si="16"/>
        <v>6.5407956844234656</v>
      </c>
      <c r="H45" s="137">
        <f t="shared" si="16"/>
        <v>11.811643065857497</v>
      </c>
      <c r="I45" s="137">
        <f t="shared" si="16"/>
        <v>61.912789390874359</v>
      </c>
      <c r="J45" s="137">
        <f t="shared" si="16"/>
        <v>12.564621263205215</v>
      </c>
      <c r="K45" s="152">
        <f t="shared" si="16"/>
        <v>25.533827826477861</v>
      </c>
    </row>
    <row r="46" spans="1:11" ht="12" customHeight="1">
      <c r="A46" s="164" t="s">
        <v>28</v>
      </c>
      <c r="B46" s="135">
        <f t="shared" si="5"/>
        <v>4664</v>
      </c>
      <c r="C46" s="137">
        <f t="shared" ref="C46:K46" si="17">C21/$B21*100</f>
        <v>30.38164665523156</v>
      </c>
      <c r="D46" s="137">
        <f t="shared" si="17"/>
        <v>13.572041166380789</v>
      </c>
      <c r="E46" s="137">
        <f t="shared" si="17"/>
        <v>10.913379073756433</v>
      </c>
      <c r="F46" s="137">
        <f t="shared" si="17"/>
        <v>22.791595197255575</v>
      </c>
      <c r="G46" s="137">
        <f t="shared" si="17"/>
        <v>14.086620926243567</v>
      </c>
      <c r="H46" s="137">
        <f t="shared" si="17"/>
        <v>8.2332761578044611</v>
      </c>
      <c r="I46" s="137">
        <f t="shared" si="17"/>
        <v>53.173241852487138</v>
      </c>
      <c r="J46" s="137">
        <f t="shared" si="17"/>
        <v>27.658662092624358</v>
      </c>
      <c r="K46" s="152">
        <f t="shared" si="17"/>
        <v>19.146655231560892</v>
      </c>
    </row>
    <row r="47" spans="1:11" ht="12" customHeight="1">
      <c r="A47" s="164" t="s">
        <v>42</v>
      </c>
      <c r="B47" s="135">
        <f t="shared" si="5"/>
        <v>2775</v>
      </c>
      <c r="C47" s="137">
        <f t="shared" ref="C47:K47" si="18">C22/$B22*100</f>
        <v>32.072072072072075</v>
      </c>
      <c r="D47" s="137">
        <f t="shared" si="18"/>
        <v>8.9009009009009024</v>
      </c>
      <c r="E47" s="137">
        <f t="shared" si="18"/>
        <v>15.675675675675677</v>
      </c>
      <c r="F47" s="137">
        <f t="shared" si="18"/>
        <v>22.198198198198199</v>
      </c>
      <c r="G47" s="137">
        <f t="shared" si="18"/>
        <v>10.378378378378377</v>
      </c>
      <c r="H47" s="137">
        <f t="shared" si="18"/>
        <v>10.810810810810811</v>
      </c>
      <c r="I47" s="137">
        <f t="shared" si="18"/>
        <v>54.270270270270274</v>
      </c>
      <c r="J47" s="137">
        <f t="shared" si="18"/>
        <v>19.27927927927928</v>
      </c>
      <c r="K47" s="152">
        <f t="shared" si="18"/>
        <v>26.486486486486488</v>
      </c>
    </row>
    <row r="48" spans="1:11" ht="12" customHeight="1">
      <c r="A48" s="164" t="s">
        <v>18</v>
      </c>
      <c r="B48" s="135">
        <f t="shared" si="5"/>
        <v>10775</v>
      </c>
      <c r="C48" s="137">
        <f t="shared" ref="C48:K48" si="19">C23/$B23*100</f>
        <v>31.164733178654291</v>
      </c>
      <c r="D48" s="137">
        <f t="shared" si="19"/>
        <v>8.3062645011600935</v>
      </c>
      <c r="E48" s="137">
        <f t="shared" si="19"/>
        <v>12.807424593967518</v>
      </c>
      <c r="F48" s="137">
        <f t="shared" si="19"/>
        <v>25.800464037122971</v>
      </c>
      <c r="G48" s="137">
        <f t="shared" si="19"/>
        <v>10.793503480278423</v>
      </c>
      <c r="H48" s="137">
        <f t="shared" si="19"/>
        <v>11.136890951276101</v>
      </c>
      <c r="I48" s="137">
        <f t="shared" si="19"/>
        <v>56.965197215777266</v>
      </c>
      <c r="J48" s="137">
        <f t="shared" si="19"/>
        <v>19.099767981438514</v>
      </c>
      <c r="K48" s="152">
        <f t="shared" si="19"/>
        <v>23.944315545243619</v>
      </c>
    </row>
    <row r="49" spans="1:11" ht="12" customHeight="1">
      <c r="A49" s="164" t="s">
        <v>19</v>
      </c>
      <c r="B49" s="135">
        <f t="shared" si="5"/>
        <v>4642</v>
      </c>
      <c r="C49" s="137">
        <f t="shared" ref="C49:K49" si="20">C24/$B24*100</f>
        <v>32.227488151658768</v>
      </c>
      <c r="D49" s="137">
        <f t="shared" si="20"/>
        <v>8.1645842309349419</v>
      </c>
      <c r="E49" s="137">
        <f t="shared" si="20"/>
        <v>6.1826798793623441</v>
      </c>
      <c r="F49" s="137">
        <f t="shared" si="20"/>
        <v>34.618698836708319</v>
      </c>
      <c r="G49" s="137">
        <f t="shared" si="20"/>
        <v>9.521757862990091</v>
      </c>
      <c r="H49" s="137">
        <f t="shared" si="20"/>
        <v>9.3278759155536406</v>
      </c>
      <c r="I49" s="137">
        <f t="shared" si="20"/>
        <v>66.84618698836708</v>
      </c>
      <c r="J49" s="137">
        <f t="shared" si="20"/>
        <v>17.686342093925031</v>
      </c>
      <c r="K49" s="152">
        <f t="shared" si="20"/>
        <v>15.510555794915984</v>
      </c>
    </row>
    <row r="50" spans="1:11" ht="12" customHeight="1">
      <c r="A50" s="164" t="s">
        <v>20</v>
      </c>
      <c r="B50" s="135">
        <f t="shared" si="5"/>
        <v>1373</v>
      </c>
      <c r="C50" s="137">
        <f t="shared" ref="C50:K50" si="21">C25/$B25*100</f>
        <v>36.270939548434086</v>
      </c>
      <c r="D50" s="137">
        <f t="shared" si="21"/>
        <v>5.608157319737801</v>
      </c>
      <c r="E50" s="137">
        <f t="shared" si="21"/>
        <v>5.4624908958485072</v>
      </c>
      <c r="F50" s="137">
        <f t="shared" si="21"/>
        <v>38.89293517844137</v>
      </c>
      <c r="G50" s="137">
        <f t="shared" si="21"/>
        <v>5.8266569555717407</v>
      </c>
      <c r="H50" s="137">
        <f t="shared" si="21"/>
        <v>7.9388201019664972</v>
      </c>
      <c r="I50" s="137">
        <f t="shared" si="21"/>
        <v>75.163874726875463</v>
      </c>
      <c r="J50" s="137">
        <f t="shared" si="21"/>
        <v>11.43481427530954</v>
      </c>
      <c r="K50" s="152">
        <f t="shared" si="21"/>
        <v>13.401310997815003</v>
      </c>
    </row>
    <row r="51" spans="1:11" ht="12" customHeight="1">
      <c r="A51" s="164" t="s">
        <v>40</v>
      </c>
      <c r="B51" s="135">
        <f t="shared" si="5"/>
        <v>2952</v>
      </c>
      <c r="C51" s="137">
        <f t="shared" ref="C51:K51" si="22">C26/$B26*100</f>
        <v>31.741192411924118</v>
      </c>
      <c r="D51" s="137">
        <f t="shared" si="22"/>
        <v>5.9281842818428192</v>
      </c>
      <c r="E51" s="137">
        <f t="shared" si="22"/>
        <v>7.5542005420054199</v>
      </c>
      <c r="F51" s="137">
        <f t="shared" si="22"/>
        <v>33.705962059620596</v>
      </c>
      <c r="G51" s="137">
        <f t="shared" si="22"/>
        <v>8.6043360433604335</v>
      </c>
      <c r="H51" s="137">
        <f t="shared" si="22"/>
        <v>12.5</v>
      </c>
      <c r="I51" s="137">
        <f t="shared" si="22"/>
        <v>65.447154471544707</v>
      </c>
      <c r="J51" s="137">
        <f t="shared" si="22"/>
        <v>14.532520325203253</v>
      </c>
      <c r="K51" s="152">
        <f t="shared" si="22"/>
        <v>20.054200542005422</v>
      </c>
    </row>
    <row r="52" spans="1:11" ht="12" customHeight="1">
      <c r="A52" s="164" t="s">
        <v>41</v>
      </c>
      <c r="B52" s="135">
        <f t="shared" si="5"/>
        <v>1564</v>
      </c>
      <c r="C52" s="137">
        <f t="shared" ref="C52:K52" si="23">C27/$B27*100</f>
        <v>31.585677749360613</v>
      </c>
      <c r="D52" s="137">
        <f t="shared" si="23"/>
        <v>6.5856777493606131</v>
      </c>
      <c r="E52" s="137">
        <f t="shared" si="23"/>
        <v>7.0971867007672635</v>
      </c>
      <c r="F52" s="137">
        <f t="shared" si="23"/>
        <v>33.567774936061376</v>
      </c>
      <c r="G52" s="137">
        <f t="shared" si="23"/>
        <v>9.5907928388746804</v>
      </c>
      <c r="H52" s="137">
        <f t="shared" si="23"/>
        <v>11.572890025575447</v>
      </c>
      <c r="I52" s="137">
        <f t="shared" si="23"/>
        <v>65.153452685421996</v>
      </c>
      <c r="J52" s="137">
        <f t="shared" si="23"/>
        <v>16.176470588235293</v>
      </c>
      <c r="K52" s="152">
        <f t="shared" si="23"/>
        <v>18.67007672634271</v>
      </c>
    </row>
    <row r="53" spans="1:11" ht="15" customHeight="1">
      <c r="A53" s="165" t="s">
        <v>21</v>
      </c>
      <c r="B53" s="136">
        <f>B28</f>
        <v>91628</v>
      </c>
      <c r="C53" s="138">
        <f t="shared" ref="C53:K53" si="24">C28/$B28*100</f>
        <v>32.570829877330077</v>
      </c>
      <c r="D53" s="138">
        <f t="shared" si="24"/>
        <v>7.7552713144453662</v>
      </c>
      <c r="E53" s="138">
        <f t="shared" si="24"/>
        <v>11.27166368359017</v>
      </c>
      <c r="F53" s="138">
        <f t="shared" si="24"/>
        <v>28.315580390273716</v>
      </c>
      <c r="G53" s="138">
        <f t="shared" si="24"/>
        <v>9.0583664382066615</v>
      </c>
      <c r="H53" s="138">
        <f t="shared" si="24"/>
        <v>11.028288296154013</v>
      </c>
      <c r="I53" s="138">
        <f t="shared" si="24"/>
        <v>60.886410267603786</v>
      </c>
      <c r="J53" s="138">
        <f t="shared" si="24"/>
        <v>16.813637752652028</v>
      </c>
      <c r="K53" s="153">
        <f t="shared" si="24"/>
        <v>22.299951979744183</v>
      </c>
    </row>
    <row r="54" spans="1:11" ht="5.0999999999999996" customHeight="1">
      <c r="A54" s="79"/>
      <c r="B54" s="40"/>
      <c r="C54" s="30"/>
      <c r="D54" s="30"/>
      <c r="E54" s="30"/>
      <c r="F54" s="30"/>
      <c r="G54" s="30"/>
      <c r="H54" s="30"/>
      <c r="I54" s="30"/>
      <c r="J54" s="30"/>
      <c r="K54" s="30"/>
    </row>
    <row r="55" spans="1:11" s="56" customFormat="1" ht="9">
      <c r="A55" s="56" t="s">
        <v>156</v>
      </c>
      <c r="F55" s="74"/>
    </row>
  </sheetData>
  <mergeCells count="10">
    <mergeCell ref="I32:K32"/>
    <mergeCell ref="A32:A33"/>
    <mergeCell ref="B32:B33"/>
    <mergeCell ref="C32:E32"/>
    <mergeCell ref="F32:H32"/>
    <mergeCell ref="I7:K7"/>
    <mergeCell ref="A7:A8"/>
    <mergeCell ref="B7:B8"/>
    <mergeCell ref="C7:E7"/>
    <mergeCell ref="F7:H7"/>
  </mergeCells>
  <phoneticPr fontId="6" type="noConversion"/>
  <hyperlinks>
    <hyperlink ref="K1" location="F!A1" display="Retour au menu" xr:uid="{00000000-0004-0000-09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93"/>
  <sheetViews>
    <sheetView showGridLines="0" zoomScaleNormal="100" zoomScaleSheetLayoutView="80" workbookViewId="0"/>
  </sheetViews>
  <sheetFormatPr baseColWidth="10" defaultColWidth="9.140625" defaultRowHeight="11.25"/>
  <cols>
    <col min="1" max="1" width="18.7109375" style="10" customWidth="1"/>
    <col min="2" max="28" width="7.7109375" style="10" customWidth="1"/>
    <col min="29" max="16384" width="9.140625" style="10"/>
  </cols>
  <sheetData>
    <row r="1" spans="1:28" ht="23.25">
      <c r="A1" s="57" t="s">
        <v>109</v>
      </c>
      <c r="V1" s="55"/>
      <c r="W1" s="55"/>
      <c r="X1" s="55"/>
      <c r="Y1" s="55"/>
      <c r="Z1" s="55"/>
      <c r="AA1" s="55"/>
      <c r="AB1" s="55" t="s">
        <v>107</v>
      </c>
    </row>
    <row r="2" spans="1:28" ht="3" customHeight="1"/>
    <row r="3" spans="1:28" s="63" customFormat="1" ht="15.75" customHeight="1">
      <c r="A3" s="64" t="s">
        <v>115</v>
      </c>
    </row>
    <row r="4" spans="1:28" s="63" customFormat="1" ht="4.5" customHeight="1">
      <c r="A4" s="64"/>
    </row>
    <row r="5" spans="1:28" ht="19.5" customHeight="1">
      <c r="A5" s="89" t="s">
        <v>192</v>
      </c>
      <c r="B5" s="54"/>
      <c r="C5" s="54"/>
      <c r="D5" s="54"/>
      <c r="E5" s="54"/>
      <c r="F5" s="54"/>
      <c r="G5" s="54"/>
      <c r="H5" s="54"/>
      <c r="I5" s="54"/>
      <c r="J5" s="54"/>
      <c r="K5" s="54"/>
      <c r="L5" s="54"/>
      <c r="M5" s="54"/>
      <c r="N5" s="54"/>
      <c r="O5" s="54"/>
      <c r="P5" s="54"/>
      <c r="Q5" s="54"/>
      <c r="R5" s="54"/>
      <c r="S5" s="54"/>
      <c r="T5" s="54"/>
      <c r="U5" s="54"/>
      <c r="V5" s="54"/>
      <c r="W5" s="54"/>
      <c r="X5" s="54"/>
      <c r="Y5" s="54"/>
      <c r="Z5" s="54"/>
      <c r="AA5" s="54"/>
      <c r="AB5" s="54"/>
    </row>
    <row r="6" spans="1:28" s="11" customFormat="1" ht="4.5" customHeight="1"/>
    <row r="7" spans="1:28" s="11" customFormat="1" ht="18" customHeight="1">
      <c r="A7" s="150" t="s">
        <v>6</v>
      </c>
      <c r="B7" s="156">
        <v>1998</v>
      </c>
      <c r="C7" s="156">
        <v>1999</v>
      </c>
      <c r="D7" s="156">
        <v>2000</v>
      </c>
      <c r="E7" s="156">
        <v>2001</v>
      </c>
      <c r="F7" s="156">
        <v>2002</v>
      </c>
      <c r="G7" s="156">
        <v>2003</v>
      </c>
      <c r="H7" s="156">
        <v>2004</v>
      </c>
      <c r="I7" s="156">
        <v>2005</v>
      </c>
      <c r="J7" s="156">
        <v>2006</v>
      </c>
      <c r="K7" s="156">
        <v>2007</v>
      </c>
      <c r="L7" s="156">
        <v>2008</v>
      </c>
      <c r="M7" s="149">
        <v>2009</v>
      </c>
      <c r="N7" s="149">
        <v>2010</v>
      </c>
      <c r="O7" s="149">
        <v>2011</v>
      </c>
      <c r="P7" s="149">
        <v>2012</v>
      </c>
      <c r="Q7" s="149">
        <v>2013</v>
      </c>
      <c r="R7" s="149">
        <v>2014</v>
      </c>
      <c r="S7" s="149">
        <v>2015</v>
      </c>
      <c r="T7" s="149">
        <v>2016</v>
      </c>
      <c r="U7" s="149">
        <v>2017</v>
      </c>
      <c r="V7" s="149">
        <v>2018</v>
      </c>
      <c r="W7" s="149">
        <v>2019</v>
      </c>
      <c r="X7" s="149">
        <v>2020</v>
      </c>
      <c r="Y7" s="149">
        <v>2021</v>
      </c>
      <c r="Z7" s="149">
        <v>2022</v>
      </c>
      <c r="AA7" s="149" t="s">
        <v>182</v>
      </c>
      <c r="AB7" s="149" t="s">
        <v>193</v>
      </c>
    </row>
    <row r="8" spans="1:28" ht="12" customHeight="1">
      <c r="A8" s="129" t="s">
        <v>9</v>
      </c>
      <c r="B8" s="168" t="s">
        <v>116</v>
      </c>
      <c r="C8" s="168" t="s">
        <v>116</v>
      </c>
      <c r="D8" s="168" t="s">
        <v>116</v>
      </c>
      <c r="E8" s="137">
        <v>17</v>
      </c>
      <c r="F8" s="137">
        <v>17.7</v>
      </c>
      <c r="G8" s="137">
        <v>19.275392437595123</v>
      </c>
      <c r="H8" s="137">
        <v>19.856160985639242</v>
      </c>
      <c r="I8" s="137">
        <v>20.238235649266962</v>
      </c>
      <c r="J8" s="137">
        <v>20.818344144280481</v>
      </c>
      <c r="K8" s="137">
        <v>20.311209448520888</v>
      </c>
      <c r="L8" s="137">
        <v>19.297239588679783</v>
      </c>
      <c r="M8" s="152">
        <v>20.900445815814951</v>
      </c>
      <c r="N8" s="152">
        <v>22.17</v>
      </c>
      <c r="O8" s="152">
        <v>21.87</v>
      </c>
      <c r="P8" s="152">
        <v>21.62</v>
      </c>
      <c r="Q8" s="152">
        <v>22.5</v>
      </c>
      <c r="R8" s="152">
        <v>21.78</v>
      </c>
      <c r="S8" s="152">
        <v>20.080000000000002</v>
      </c>
      <c r="T8" s="152">
        <v>18.77</v>
      </c>
      <c r="U8" s="152">
        <v>18.21</v>
      </c>
      <c r="V8" s="152">
        <v>17.32</v>
      </c>
      <c r="W8" s="152">
        <v>16.41</v>
      </c>
      <c r="X8" s="152">
        <v>16.239999999999998</v>
      </c>
      <c r="Y8" s="152">
        <v>16.100000000000001</v>
      </c>
      <c r="Z8" s="152">
        <v>15.68</v>
      </c>
      <c r="AA8" s="152">
        <v>15.39</v>
      </c>
      <c r="AB8" s="373">
        <v>16.079999999999998</v>
      </c>
    </row>
    <row r="9" spans="1:28" ht="12" customHeight="1">
      <c r="A9" s="129" t="s">
        <v>10</v>
      </c>
      <c r="B9" s="168" t="s">
        <v>116</v>
      </c>
      <c r="C9" s="168" t="s">
        <v>116</v>
      </c>
      <c r="D9" s="168" t="s">
        <v>116</v>
      </c>
      <c r="E9" s="137">
        <v>7.4</v>
      </c>
      <c r="F9" s="137">
        <v>8.1</v>
      </c>
      <c r="G9" s="137">
        <v>9.5000747054902241</v>
      </c>
      <c r="H9" s="137">
        <v>10.044900134212201</v>
      </c>
      <c r="I9" s="137">
        <v>9.8956371623527879</v>
      </c>
      <c r="J9" s="137">
        <v>10.030133407007298</v>
      </c>
      <c r="K9" s="137">
        <v>9.4905082109676666</v>
      </c>
      <c r="L9" s="137">
        <v>9.5936169803782985</v>
      </c>
      <c r="M9" s="152">
        <v>10.675508284286195</v>
      </c>
      <c r="N9" s="152">
        <v>11.05</v>
      </c>
      <c r="O9" s="152">
        <v>10.91</v>
      </c>
      <c r="P9" s="152">
        <v>11.04</v>
      </c>
      <c r="Q9" s="152">
        <v>11.700000000000001</v>
      </c>
      <c r="R9" s="152">
        <v>11.37</v>
      </c>
      <c r="S9" s="152">
        <v>10.67</v>
      </c>
      <c r="T9" s="152">
        <v>9.91</v>
      </c>
      <c r="U9" s="152">
        <v>9.16</v>
      </c>
      <c r="V9" s="152">
        <v>8.7999999999999989</v>
      </c>
      <c r="W9" s="152">
        <v>8.18</v>
      </c>
      <c r="X9" s="152">
        <v>8.85</v>
      </c>
      <c r="Y9" s="152">
        <v>9.0399999999999991</v>
      </c>
      <c r="Z9" s="152">
        <v>8.34</v>
      </c>
      <c r="AA9" s="152">
        <v>8.16</v>
      </c>
      <c r="AB9" s="373">
        <v>8.870000000000001</v>
      </c>
    </row>
    <row r="10" spans="1:28" ht="12" customHeight="1">
      <c r="A10" s="129" t="s">
        <v>23</v>
      </c>
      <c r="B10" s="168" t="s">
        <v>116</v>
      </c>
      <c r="C10" s="168" t="s">
        <v>116</v>
      </c>
      <c r="D10" s="168" t="s">
        <v>116</v>
      </c>
      <c r="E10" s="137">
        <v>9.6999999999999993</v>
      </c>
      <c r="F10" s="137">
        <v>10.199999999999999</v>
      </c>
      <c r="G10" s="137">
        <v>11.733689886835478</v>
      </c>
      <c r="H10" s="137">
        <v>12.998192295411092</v>
      </c>
      <c r="I10" s="137">
        <v>13.555994986426064</v>
      </c>
      <c r="J10" s="137">
        <v>13.501955549747052</v>
      </c>
      <c r="K10" s="137">
        <v>13.39914225390527</v>
      </c>
      <c r="L10" s="137">
        <v>12.735672786369742</v>
      </c>
      <c r="M10" s="152">
        <v>13.840591853078507</v>
      </c>
      <c r="N10" s="152">
        <v>14.66</v>
      </c>
      <c r="O10" s="152">
        <v>14.77</v>
      </c>
      <c r="P10" s="152">
        <v>14.540000000000001</v>
      </c>
      <c r="Q10" s="152">
        <v>15.82</v>
      </c>
      <c r="R10" s="152">
        <v>14.790000000000001</v>
      </c>
      <c r="S10" s="152">
        <v>14.219999999999999</v>
      </c>
      <c r="T10" s="152">
        <v>13.850000000000001</v>
      </c>
      <c r="U10" s="152">
        <v>13.52</v>
      </c>
      <c r="V10" s="152">
        <v>13.38</v>
      </c>
      <c r="W10" s="152">
        <v>12.53</v>
      </c>
      <c r="X10" s="152">
        <v>12.94</v>
      </c>
      <c r="Y10" s="152">
        <v>13.320000000000002</v>
      </c>
      <c r="Z10" s="152">
        <v>12.379999999999999</v>
      </c>
      <c r="AA10" s="152">
        <v>12</v>
      </c>
      <c r="AB10" s="373">
        <v>12.16</v>
      </c>
    </row>
    <row r="11" spans="1:28" ht="12" customHeight="1">
      <c r="A11" s="129" t="s">
        <v>11</v>
      </c>
      <c r="B11" s="168" t="s">
        <v>116</v>
      </c>
      <c r="C11" s="168" t="s">
        <v>116</v>
      </c>
      <c r="D11" s="168" t="s">
        <v>116</v>
      </c>
      <c r="E11" s="137">
        <v>18.7</v>
      </c>
      <c r="F11" s="137">
        <v>19.7</v>
      </c>
      <c r="G11" s="137">
        <v>20.733887646677314</v>
      </c>
      <c r="H11" s="137">
        <v>21.092202409301148</v>
      </c>
      <c r="I11" s="137">
        <v>21.595939613036233</v>
      </c>
      <c r="J11" s="137">
        <v>21.780803709965316</v>
      </c>
      <c r="K11" s="137">
        <v>20.911280713219583</v>
      </c>
      <c r="L11" s="137">
        <v>19.616045257203009</v>
      </c>
      <c r="M11" s="152">
        <v>20.661783621830391</v>
      </c>
      <c r="N11" s="152">
        <v>21.89</v>
      </c>
      <c r="O11" s="152">
        <v>21.7</v>
      </c>
      <c r="P11" s="152">
        <v>21.47</v>
      </c>
      <c r="Q11" s="152">
        <v>22.29</v>
      </c>
      <c r="R11" s="152">
        <v>21.72</v>
      </c>
      <c r="S11" s="152">
        <v>20.260000000000002</v>
      </c>
      <c r="T11" s="152">
        <v>19.03</v>
      </c>
      <c r="U11" s="152">
        <v>17.84</v>
      </c>
      <c r="V11" s="152">
        <v>17.489999999999998</v>
      </c>
      <c r="W11" s="152">
        <v>16.53</v>
      </c>
      <c r="X11" s="152">
        <v>16.8</v>
      </c>
      <c r="Y11" s="152">
        <v>16.27</v>
      </c>
      <c r="Z11" s="152">
        <v>14.979999999999999</v>
      </c>
      <c r="AA11" s="152">
        <v>14.6</v>
      </c>
      <c r="AB11" s="373">
        <v>14.95</v>
      </c>
    </row>
    <row r="12" spans="1:28" ht="12" customHeight="1">
      <c r="A12" s="129" t="s">
        <v>12</v>
      </c>
      <c r="B12" s="168" t="s">
        <v>116</v>
      </c>
      <c r="C12" s="168" t="s">
        <v>116</v>
      </c>
      <c r="D12" s="168" t="s">
        <v>116</v>
      </c>
      <c r="E12" s="137">
        <v>14.9</v>
      </c>
      <c r="F12" s="137">
        <v>15.5</v>
      </c>
      <c r="G12" s="137">
        <v>16.106505472579823</v>
      </c>
      <c r="H12" s="137">
        <v>16.650736225513448</v>
      </c>
      <c r="I12" s="137">
        <v>16.656320022175187</v>
      </c>
      <c r="J12" s="137">
        <v>17.179255155215049</v>
      </c>
      <c r="K12" s="137">
        <v>16.272068510561709</v>
      </c>
      <c r="L12" s="137">
        <v>14.980098205963399</v>
      </c>
      <c r="M12" s="152">
        <v>16.474355058023647</v>
      </c>
      <c r="N12" s="152">
        <v>17.72</v>
      </c>
      <c r="O12" s="152">
        <v>18.029999999999998</v>
      </c>
      <c r="P12" s="152">
        <v>17.649999999999999</v>
      </c>
      <c r="Q12" s="152">
        <v>17.899999999999999</v>
      </c>
      <c r="R12" s="152">
        <v>17.37</v>
      </c>
      <c r="S12" s="152">
        <v>15.939999999999998</v>
      </c>
      <c r="T12" s="152">
        <v>14.680000000000001</v>
      </c>
      <c r="U12" s="152">
        <v>12.53</v>
      </c>
      <c r="V12" s="152">
        <v>12.36</v>
      </c>
      <c r="W12" s="152">
        <v>11.44</v>
      </c>
      <c r="X12" s="152">
        <v>11.57</v>
      </c>
      <c r="Y12" s="152">
        <v>11.52</v>
      </c>
      <c r="Z12" s="152">
        <v>11.04</v>
      </c>
      <c r="AA12" s="152">
        <v>10.99</v>
      </c>
      <c r="AB12" s="373">
        <v>11.78</v>
      </c>
    </row>
    <row r="13" spans="1:28" ht="12" customHeight="1">
      <c r="A13" s="129" t="s">
        <v>13</v>
      </c>
      <c r="B13" s="168" t="s">
        <v>116</v>
      </c>
      <c r="C13" s="168" t="s">
        <v>116</v>
      </c>
      <c r="D13" s="168" t="s">
        <v>116</v>
      </c>
      <c r="E13" s="137">
        <v>9.8000000000000007</v>
      </c>
      <c r="F13" s="137">
        <v>11.3</v>
      </c>
      <c r="G13" s="137">
        <v>12.042075116813395</v>
      </c>
      <c r="H13" s="137">
        <v>13.348274092745346</v>
      </c>
      <c r="I13" s="137">
        <v>13.598441475077379</v>
      </c>
      <c r="J13" s="137">
        <v>14.215257636973098</v>
      </c>
      <c r="K13" s="137">
        <v>13.594777831345365</v>
      </c>
      <c r="L13" s="137">
        <v>13.073519205449866</v>
      </c>
      <c r="M13" s="152">
        <v>15.585172684368539</v>
      </c>
      <c r="N13" s="152">
        <v>16.68</v>
      </c>
      <c r="O13" s="152">
        <v>16.8</v>
      </c>
      <c r="P13" s="152">
        <v>16.8</v>
      </c>
      <c r="Q13" s="152">
        <v>17.53</v>
      </c>
      <c r="R13" s="152">
        <v>17.05</v>
      </c>
      <c r="S13" s="152">
        <v>16.02</v>
      </c>
      <c r="T13" s="152">
        <v>14.84</v>
      </c>
      <c r="U13" s="152">
        <v>14.09</v>
      </c>
      <c r="V13" s="152">
        <v>13.900000000000002</v>
      </c>
      <c r="W13" s="152">
        <v>12.959999999999999</v>
      </c>
      <c r="X13" s="152">
        <v>12.76</v>
      </c>
      <c r="Y13" s="152">
        <v>12.740000000000002</v>
      </c>
      <c r="Z13" s="152">
        <v>11.97</v>
      </c>
      <c r="AA13" s="152">
        <v>11.77</v>
      </c>
      <c r="AB13" s="373">
        <v>12.04</v>
      </c>
    </row>
    <row r="14" spans="1:28" ht="12" customHeight="1">
      <c r="A14" s="129" t="s">
        <v>14</v>
      </c>
      <c r="B14" s="168" t="s">
        <v>116</v>
      </c>
      <c r="C14" s="168" t="s">
        <v>116</v>
      </c>
      <c r="D14" s="168" t="s">
        <v>116</v>
      </c>
      <c r="E14" s="137">
        <v>15.1</v>
      </c>
      <c r="F14" s="137">
        <v>16</v>
      </c>
      <c r="G14" s="137">
        <v>17.190470032413423</v>
      </c>
      <c r="H14" s="137">
        <v>17.575796409027429</v>
      </c>
      <c r="I14" s="137">
        <v>17.953263683106606</v>
      </c>
      <c r="J14" s="137">
        <v>18.5483571076463</v>
      </c>
      <c r="K14" s="137">
        <v>17.86600855007832</v>
      </c>
      <c r="L14" s="137">
        <v>16.946619047131872</v>
      </c>
      <c r="M14" s="152">
        <v>18.133837219712579</v>
      </c>
      <c r="N14" s="152">
        <v>19.5</v>
      </c>
      <c r="O14" s="152">
        <v>19.91</v>
      </c>
      <c r="P14" s="152">
        <v>20.32</v>
      </c>
      <c r="Q14" s="152">
        <v>21.3</v>
      </c>
      <c r="R14" s="152">
        <v>20.330000000000002</v>
      </c>
      <c r="S14" s="152">
        <v>18.559999999999999</v>
      </c>
      <c r="T14" s="152">
        <v>17.07</v>
      </c>
      <c r="U14" s="152">
        <v>16.869999999999997</v>
      </c>
      <c r="V14" s="152">
        <v>16.760000000000002</v>
      </c>
      <c r="W14" s="152">
        <v>16.11</v>
      </c>
      <c r="X14" s="152">
        <v>16.04</v>
      </c>
      <c r="Y14" s="152">
        <v>15.629999999999999</v>
      </c>
      <c r="Z14" s="152">
        <v>14.829999999999998</v>
      </c>
      <c r="AA14" s="152">
        <v>15.1</v>
      </c>
      <c r="AB14" s="373">
        <v>15.709999999999999</v>
      </c>
    </row>
    <row r="15" spans="1:28" ht="12" customHeight="1">
      <c r="A15" s="129" t="s">
        <v>15</v>
      </c>
      <c r="B15" s="168" t="s">
        <v>116</v>
      </c>
      <c r="C15" s="168" t="s">
        <v>116</v>
      </c>
      <c r="D15" s="168" t="s">
        <v>116</v>
      </c>
      <c r="E15" s="137">
        <v>10.4</v>
      </c>
      <c r="F15" s="137">
        <v>10.4</v>
      </c>
      <c r="G15" s="137">
        <v>11.443981103364392</v>
      </c>
      <c r="H15" s="137">
        <v>13.261752330565265</v>
      </c>
      <c r="I15" s="137">
        <v>13.619396839079409</v>
      </c>
      <c r="J15" s="137">
        <v>14.130548500183721</v>
      </c>
      <c r="K15" s="137">
        <v>13.899364961590244</v>
      </c>
      <c r="L15" s="137">
        <v>13.362159547421449</v>
      </c>
      <c r="M15" s="152">
        <v>14.346207137678283</v>
      </c>
      <c r="N15" s="152">
        <v>15.43</v>
      </c>
      <c r="O15" s="152">
        <v>15.559999999999999</v>
      </c>
      <c r="P15" s="152">
        <v>16.03</v>
      </c>
      <c r="Q15" s="152">
        <v>17.14</v>
      </c>
      <c r="R15" s="152">
        <v>16.29</v>
      </c>
      <c r="S15" s="152">
        <v>14.469999999999999</v>
      </c>
      <c r="T15" s="152">
        <v>13.26</v>
      </c>
      <c r="U15" s="152">
        <v>13.5</v>
      </c>
      <c r="V15" s="152">
        <v>12.82</v>
      </c>
      <c r="W15" s="152">
        <v>12.21</v>
      </c>
      <c r="X15" s="152">
        <v>12.879999999999999</v>
      </c>
      <c r="Y15" s="152">
        <v>12.659999999999998</v>
      </c>
      <c r="Z15" s="152">
        <v>11.58</v>
      </c>
      <c r="AA15" s="152">
        <v>11.05</v>
      </c>
      <c r="AB15" s="373">
        <v>11.39</v>
      </c>
    </row>
    <row r="16" spans="1:28" ht="12" customHeight="1">
      <c r="A16" s="129" t="s">
        <v>5</v>
      </c>
      <c r="B16" s="168" t="s">
        <v>116</v>
      </c>
      <c r="C16" s="168" t="s">
        <v>116</v>
      </c>
      <c r="D16" s="168" t="s">
        <v>116</v>
      </c>
      <c r="E16" s="137">
        <v>14.5</v>
      </c>
      <c r="F16" s="137">
        <v>15.2</v>
      </c>
      <c r="G16" s="137">
        <v>16.388473275827099</v>
      </c>
      <c r="H16" s="137">
        <v>17.823437342974042</v>
      </c>
      <c r="I16" s="137">
        <v>17.791767646606928</v>
      </c>
      <c r="J16" s="137">
        <v>19.140578930290715</v>
      </c>
      <c r="K16" s="137">
        <v>17.916473180324008</v>
      </c>
      <c r="L16" s="137">
        <v>17.0436418241508</v>
      </c>
      <c r="M16" s="152">
        <v>18.549863691003189</v>
      </c>
      <c r="N16" s="152">
        <v>19.52</v>
      </c>
      <c r="O16" s="152">
        <v>19.559999999999999</v>
      </c>
      <c r="P16" s="152">
        <v>19.71</v>
      </c>
      <c r="Q16" s="152">
        <v>20.84</v>
      </c>
      <c r="R16" s="152">
        <v>20.200000000000003</v>
      </c>
      <c r="S16" s="152">
        <v>18.59</v>
      </c>
      <c r="T16" s="152">
        <v>16.93</v>
      </c>
      <c r="U16" s="152">
        <v>15.14</v>
      </c>
      <c r="V16" s="152">
        <v>14.77</v>
      </c>
      <c r="W16" s="152">
        <v>14.030000000000001</v>
      </c>
      <c r="X16" s="152">
        <v>14.299999999999999</v>
      </c>
      <c r="Y16" s="152">
        <v>13.950000000000001</v>
      </c>
      <c r="Z16" s="152">
        <v>12.85</v>
      </c>
      <c r="AA16" s="152">
        <v>12.24</v>
      </c>
      <c r="AB16" s="373">
        <v>12.559999999999999</v>
      </c>
    </row>
    <row r="17" spans="1:28" ht="12" customHeight="1">
      <c r="A17" s="129" t="s">
        <v>16</v>
      </c>
      <c r="B17" s="168" t="s">
        <v>116</v>
      </c>
      <c r="C17" s="168" t="s">
        <v>116</v>
      </c>
      <c r="D17" s="168" t="s">
        <v>116</v>
      </c>
      <c r="E17" s="137">
        <v>11.1</v>
      </c>
      <c r="F17" s="137">
        <v>12.3</v>
      </c>
      <c r="G17" s="137">
        <v>13.2539145089732</v>
      </c>
      <c r="H17" s="137">
        <v>14.785503673259528</v>
      </c>
      <c r="I17" s="137">
        <v>15.189963855905427</v>
      </c>
      <c r="J17" s="137">
        <v>15.296803326346705</v>
      </c>
      <c r="K17" s="137">
        <v>14.484159306474877</v>
      </c>
      <c r="L17" s="137">
        <v>13.911953343061018</v>
      </c>
      <c r="M17" s="152">
        <v>15.498506363710474</v>
      </c>
      <c r="N17" s="152">
        <v>16.259999999999998</v>
      </c>
      <c r="O17" s="152">
        <v>16.2</v>
      </c>
      <c r="P17" s="152">
        <v>15.93</v>
      </c>
      <c r="Q17" s="152">
        <v>16.919999999999998</v>
      </c>
      <c r="R17" s="152">
        <v>16.329999999999998</v>
      </c>
      <c r="S17" s="152">
        <v>15.110000000000001</v>
      </c>
      <c r="T17" s="152">
        <v>13.84</v>
      </c>
      <c r="U17" s="152">
        <v>13.639999999999999</v>
      </c>
      <c r="V17" s="152">
        <v>13.420000000000002</v>
      </c>
      <c r="W17" s="152">
        <v>12.83</v>
      </c>
      <c r="X17" s="152">
        <v>13.28</v>
      </c>
      <c r="Y17" s="152">
        <v>12.85</v>
      </c>
      <c r="Z17" s="152">
        <v>12.23</v>
      </c>
      <c r="AA17" s="152">
        <v>12.02</v>
      </c>
      <c r="AB17" s="373">
        <v>12.55</v>
      </c>
    </row>
    <row r="18" spans="1:28" ht="12" customHeight="1">
      <c r="A18" s="129" t="s">
        <v>17</v>
      </c>
      <c r="B18" s="168" t="s">
        <v>116</v>
      </c>
      <c r="C18" s="168" t="s">
        <v>116</v>
      </c>
      <c r="D18" s="168" t="s">
        <v>116</v>
      </c>
      <c r="E18" s="137">
        <v>17.3</v>
      </c>
      <c r="F18" s="137">
        <v>18.7</v>
      </c>
      <c r="G18" s="137">
        <v>19.820426520925938</v>
      </c>
      <c r="H18" s="137">
        <v>20.354553856418381</v>
      </c>
      <c r="I18" s="137">
        <v>20.730618158465791</v>
      </c>
      <c r="J18" s="137">
        <v>20.914550808526098</v>
      </c>
      <c r="K18" s="137">
        <v>19.640749435511793</v>
      </c>
      <c r="L18" s="137">
        <v>18.612961176116798</v>
      </c>
      <c r="M18" s="152">
        <v>19.985782706142714</v>
      </c>
      <c r="N18" s="152">
        <v>20.880000000000003</v>
      </c>
      <c r="O18" s="152">
        <v>19.869999999999997</v>
      </c>
      <c r="P18" s="152">
        <v>19.52</v>
      </c>
      <c r="Q18" s="152">
        <v>20.36</v>
      </c>
      <c r="R18" s="152">
        <v>19.489999999999998</v>
      </c>
      <c r="S18" s="152">
        <v>18.360000000000003</v>
      </c>
      <c r="T18" s="152">
        <v>17.330000000000002</v>
      </c>
      <c r="U18" s="152">
        <v>16.259999999999998</v>
      </c>
      <c r="V18" s="152">
        <v>15.840000000000002</v>
      </c>
      <c r="W18" s="152">
        <v>14.92</v>
      </c>
      <c r="X18" s="152">
        <v>15.4</v>
      </c>
      <c r="Y18" s="152">
        <v>15.24</v>
      </c>
      <c r="Z18" s="152">
        <v>13.669999999999998</v>
      </c>
      <c r="AA18" s="152">
        <v>13.450000000000001</v>
      </c>
      <c r="AB18" s="373">
        <v>13.91</v>
      </c>
    </row>
    <row r="19" spans="1:28" ht="12" customHeight="1">
      <c r="A19" s="129" t="s">
        <v>24</v>
      </c>
      <c r="B19" s="168" t="s">
        <v>116</v>
      </c>
      <c r="C19" s="168" t="s">
        <v>116</v>
      </c>
      <c r="D19" s="168" t="s">
        <v>116</v>
      </c>
      <c r="E19" s="137">
        <v>22.9</v>
      </c>
      <c r="F19" s="137">
        <v>24</v>
      </c>
      <c r="G19" s="137">
        <v>25.244759772773399</v>
      </c>
      <c r="H19" s="137">
        <v>25.378068624651696</v>
      </c>
      <c r="I19" s="137">
        <v>25.753845717389183</v>
      </c>
      <c r="J19" s="137">
        <v>26.137919322628704</v>
      </c>
      <c r="K19" s="137">
        <v>24.922640066027842</v>
      </c>
      <c r="L19" s="137">
        <v>23.846037728091485</v>
      </c>
      <c r="M19" s="152">
        <v>25.563597963598227</v>
      </c>
      <c r="N19" s="152">
        <v>26.650000000000002</v>
      </c>
      <c r="O19" s="152">
        <v>26.41</v>
      </c>
      <c r="P19" s="152">
        <v>25.96</v>
      </c>
      <c r="Q19" s="152">
        <v>26.479999999999997</v>
      </c>
      <c r="R19" s="152">
        <v>25.8</v>
      </c>
      <c r="S19" s="152">
        <v>24.32</v>
      </c>
      <c r="T19" s="152">
        <v>22.58</v>
      </c>
      <c r="U19" s="152">
        <v>21.959999999999997</v>
      </c>
      <c r="V19" s="152">
        <v>21.9</v>
      </c>
      <c r="W19" s="152">
        <v>20.78</v>
      </c>
      <c r="X19" s="152">
        <v>20.75</v>
      </c>
      <c r="Y19" s="152">
        <v>20.53</v>
      </c>
      <c r="Z19" s="152">
        <v>19.239999999999998</v>
      </c>
      <c r="AA19" s="152">
        <v>18.52</v>
      </c>
      <c r="AB19" s="373">
        <v>18.8</v>
      </c>
    </row>
    <row r="20" spans="1:28" ht="12" customHeight="1">
      <c r="A20" s="129" t="s">
        <v>28</v>
      </c>
      <c r="B20" s="168" t="s">
        <v>116</v>
      </c>
      <c r="C20" s="168" t="s">
        <v>116</v>
      </c>
      <c r="D20" s="168" t="s">
        <v>116</v>
      </c>
      <c r="E20" s="137">
        <v>22.2</v>
      </c>
      <c r="F20" s="137">
        <v>22.5</v>
      </c>
      <c r="G20" s="137">
        <v>23.823150272936317</v>
      </c>
      <c r="H20" s="137">
        <v>25.05292451409667</v>
      </c>
      <c r="I20" s="137">
        <v>24.833699597259649</v>
      </c>
      <c r="J20" s="137">
        <v>25.088658155581577</v>
      </c>
      <c r="K20" s="137">
        <v>23.217738927752734</v>
      </c>
      <c r="L20" s="137">
        <v>22.666630236293187</v>
      </c>
      <c r="M20" s="152">
        <v>23.669984871566999</v>
      </c>
      <c r="N20" s="152">
        <v>24.54</v>
      </c>
      <c r="O20" s="152">
        <v>24.62</v>
      </c>
      <c r="P20" s="152">
        <v>24.490000000000002</v>
      </c>
      <c r="Q20" s="152">
        <v>25.41</v>
      </c>
      <c r="R20" s="152">
        <v>24.349999999999998</v>
      </c>
      <c r="S20" s="152">
        <v>22.46</v>
      </c>
      <c r="T20" s="152">
        <v>21.05</v>
      </c>
      <c r="U20" s="152">
        <v>19.830000000000002</v>
      </c>
      <c r="V20" s="152">
        <v>19.38</v>
      </c>
      <c r="W20" s="152">
        <v>18.3</v>
      </c>
      <c r="X20" s="152">
        <v>18.57</v>
      </c>
      <c r="Y20" s="152">
        <v>18.010000000000002</v>
      </c>
      <c r="Z20" s="152">
        <v>17.23</v>
      </c>
      <c r="AA20" s="152">
        <v>16.34</v>
      </c>
      <c r="AB20" s="373">
        <v>16.68</v>
      </c>
    </row>
    <row r="21" spans="1:28" ht="12" customHeight="1">
      <c r="A21" s="129" t="s">
        <v>42</v>
      </c>
      <c r="B21" s="168" t="s">
        <v>116</v>
      </c>
      <c r="C21" s="168" t="s">
        <v>116</v>
      </c>
      <c r="D21" s="168" t="s">
        <v>116</v>
      </c>
      <c r="E21" s="137">
        <v>27.8</v>
      </c>
      <c r="F21" s="137">
        <v>29.5</v>
      </c>
      <c r="G21" s="137">
        <v>29.502051368497501</v>
      </c>
      <c r="H21" s="137">
        <v>29.790237922330714</v>
      </c>
      <c r="I21" s="137">
        <v>29.704346325577724</v>
      </c>
      <c r="J21" s="137">
        <v>28.736537770188665</v>
      </c>
      <c r="K21" s="137">
        <v>26.747841628356696</v>
      </c>
      <c r="L21" s="137">
        <v>25.503130378740529</v>
      </c>
      <c r="M21" s="152">
        <v>27.511277591988748</v>
      </c>
      <c r="N21" s="152">
        <v>29.26</v>
      </c>
      <c r="O21" s="152">
        <v>29.020000000000003</v>
      </c>
      <c r="P21" s="152">
        <v>28.84</v>
      </c>
      <c r="Q21" s="152">
        <v>29.56</v>
      </c>
      <c r="R21" s="152">
        <v>28.49</v>
      </c>
      <c r="S21" s="152">
        <v>26.939999999999998</v>
      </c>
      <c r="T21" s="152">
        <v>24.66</v>
      </c>
      <c r="U21" s="152">
        <v>22.81</v>
      </c>
      <c r="V21" s="152">
        <v>22.27</v>
      </c>
      <c r="W21" s="152">
        <v>20.77</v>
      </c>
      <c r="X21" s="152">
        <v>20.239999999999998</v>
      </c>
      <c r="Y21" s="152">
        <v>19.830000000000002</v>
      </c>
      <c r="Z21" s="152">
        <v>17.89</v>
      </c>
      <c r="AA21" s="152">
        <v>17.43</v>
      </c>
      <c r="AB21" s="373">
        <v>17.96</v>
      </c>
    </row>
    <row r="22" spans="1:28" ht="12" customHeight="1">
      <c r="A22" s="129" t="s">
        <v>18</v>
      </c>
      <c r="B22" s="168" t="s">
        <v>116</v>
      </c>
      <c r="C22" s="168" t="s">
        <v>116</v>
      </c>
      <c r="D22" s="168" t="s">
        <v>116</v>
      </c>
      <c r="E22" s="137">
        <v>20.399999999999999</v>
      </c>
      <c r="F22" s="137">
        <v>21.5</v>
      </c>
      <c r="G22" s="137">
        <v>22.967598457753098</v>
      </c>
      <c r="H22" s="137">
        <v>23.647408002895837</v>
      </c>
      <c r="I22" s="137">
        <v>23.874351697762407</v>
      </c>
      <c r="J22" s="137">
        <v>23.952336664517397</v>
      </c>
      <c r="K22" s="137">
        <v>22.361227912196359</v>
      </c>
      <c r="L22" s="137">
        <v>21.027294125226682</v>
      </c>
      <c r="M22" s="152">
        <v>22.324491028347332</v>
      </c>
      <c r="N22" s="152">
        <v>23.150000000000002</v>
      </c>
      <c r="O22" s="152">
        <v>22.81</v>
      </c>
      <c r="P22" s="152">
        <v>22.66</v>
      </c>
      <c r="Q22" s="152">
        <v>23.78</v>
      </c>
      <c r="R22" s="152">
        <v>23.23</v>
      </c>
      <c r="S22" s="152">
        <v>21.44</v>
      </c>
      <c r="T22" s="152">
        <v>19.739999999999998</v>
      </c>
      <c r="U22" s="152">
        <v>18.740000000000002</v>
      </c>
      <c r="V22" s="152">
        <v>17.77</v>
      </c>
      <c r="W22" s="152">
        <v>16.830000000000002</v>
      </c>
      <c r="X22" s="152">
        <v>16.669999999999998</v>
      </c>
      <c r="Y22" s="152">
        <v>16.23</v>
      </c>
      <c r="Z22" s="152">
        <v>15.22</v>
      </c>
      <c r="AA22" s="152">
        <v>14.62</v>
      </c>
      <c r="AB22" s="373">
        <v>14.92</v>
      </c>
    </row>
    <row r="23" spans="1:28" ht="12" customHeight="1">
      <c r="A23" s="129" t="s">
        <v>19</v>
      </c>
      <c r="B23" s="168" t="s">
        <v>116</v>
      </c>
      <c r="C23" s="168" t="s">
        <v>116</v>
      </c>
      <c r="D23" s="168" t="s">
        <v>116</v>
      </c>
      <c r="E23" s="137">
        <v>8.3000000000000007</v>
      </c>
      <c r="F23" s="137">
        <v>8.8000000000000007</v>
      </c>
      <c r="G23" s="137">
        <v>10.005472781400975</v>
      </c>
      <c r="H23" s="137">
        <v>10.454357510222835</v>
      </c>
      <c r="I23" s="137">
        <v>10.524595196185091</v>
      </c>
      <c r="J23" s="137">
        <v>11.262242124509905</v>
      </c>
      <c r="K23" s="137">
        <v>10.642185006912298</v>
      </c>
      <c r="L23" s="137">
        <v>10.433948810176847</v>
      </c>
      <c r="M23" s="152">
        <v>11.152051509421501</v>
      </c>
      <c r="N23" s="152">
        <v>11.88</v>
      </c>
      <c r="O23" s="152">
        <v>11.88</v>
      </c>
      <c r="P23" s="152">
        <v>11.99</v>
      </c>
      <c r="Q23" s="152">
        <v>12.659999999999998</v>
      </c>
      <c r="R23" s="152">
        <v>12.370000000000001</v>
      </c>
      <c r="S23" s="152">
        <v>11.559999999999999</v>
      </c>
      <c r="T23" s="152">
        <v>11.15</v>
      </c>
      <c r="U23" s="152">
        <v>10.56</v>
      </c>
      <c r="V23" s="152">
        <v>10.36</v>
      </c>
      <c r="W23" s="152">
        <v>10.16</v>
      </c>
      <c r="X23" s="152">
        <v>10.39</v>
      </c>
      <c r="Y23" s="152">
        <v>10.59</v>
      </c>
      <c r="Z23" s="152">
        <v>9.92</v>
      </c>
      <c r="AA23" s="152">
        <v>9.66</v>
      </c>
      <c r="AB23" s="373">
        <v>10.209999999999999</v>
      </c>
    </row>
    <row r="24" spans="1:28" ht="12" customHeight="1">
      <c r="A24" s="129" t="s">
        <v>20</v>
      </c>
      <c r="B24" s="168" t="s">
        <v>116</v>
      </c>
      <c r="C24" s="168" t="s">
        <v>116</v>
      </c>
      <c r="D24" s="168" t="s">
        <v>116</v>
      </c>
      <c r="E24" s="137">
        <v>7.9</v>
      </c>
      <c r="F24" s="137">
        <v>8.3000000000000007</v>
      </c>
      <c r="G24" s="137">
        <v>9.5873046782751672</v>
      </c>
      <c r="H24" s="137">
        <v>10.323281093067809</v>
      </c>
      <c r="I24" s="137">
        <v>10.493641773994298</v>
      </c>
      <c r="J24" s="137">
        <v>10.659498938361491</v>
      </c>
      <c r="K24" s="137">
        <v>10.467326452090132</v>
      </c>
      <c r="L24" s="137">
        <v>9.9293795589766845</v>
      </c>
      <c r="M24" s="152">
        <v>10.880219076293345</v>
      </c>
      <c r="N24" s="152">
        <v>11.39</v>
      </c>
      <c r="O24" s="152">
        <v>11.3</v>
      </c>
      <c r="P24" s="152">
        <v>11.76</v>
      </c>
      <c r="Q24" s="152">
        <v>12.959999999999999</v>
      </c>
      <c r="R24" s="152">
        <v>12.86</v>
      </c>
      <c r="S24" s="152">
        <v>12.16</v>
      </c>
      <c r="T24" s="152">
        <v>11.75</v>
      </c>
      <c r="U24" s="152">
        <v>10.95</v>
      </c>
      <c r="V24" s="152">
        <v>10.86</v>
      </c>
      <c r="W24" s="152">
        <v>10.71</v>
      </c>
      <c r="X24" s="152">
        <v>10.92</v>
      </c>
      <c r="Y24" s="152">
        <v>11.28</v>
      </c>
      <c r="Z24" s="152">
        <v>10.8</v>
      </c>
      <c r="AA24" s="152">
        <v>10.81</v>
      </c>
      <c r="AB24" s="373">
        <v>10.86</v>
      </c>
    </row>
    <row r="25" spans="1:28" ht="12" customHeight="1">
      <c r="A25" s="129" t="s">
        <v>40</v>
      </c>
      <c r="B25" s="168" t="s">
        <v>116</v>
      </c>
      <c r="C25" s="168" t="s">
        <v>116</v>
      </c>
      <c r="D25" s="168" t="s">
        <v>116</v>
      </c>
      <c r="E25" s="137">
        <v>7.1</v>
      </c>
      <c r="F25" s="137">
        <v>7.7</v>
      </c>
      <c r="G25" s="137">
        <v>8.8592897039173604</v>
      </c>
      <c r="H25" s="137">
        <v>10.048572845823745</v>
      </c>
      <c r="I25" s="137">
        <v>10.298355164230017</v>
      </c>
      <c r="J25" s="137">
        <v>10.926996385814016</v>
      </c>
      <c r="K25" s="137">
        <v>10.100820030148483</v>
      </c>
      <c r="L25" s="137">
        <v>9.3037525056979966</v>
      </c>
      <c r="M25" s="152">
        <v>10.292885186423618</v>
      </c>
      <c r="N25" s="152">
        <v>11.12</v>
      </c>
      <c r="O25" s="152">
        <v>11.18</v>
      </c>
      <c r="P25" s="152">
        <v>11.19</v>
      </c>
      <c r="Q25" s="152">
        <v>11.98</v>
      </c>
      <c r="R25" s="152">
        <v>11.790000000000001</v>
      </c>
      <c r="S25" s="152">
        <v>11.110000000000001</v>
      </c>
      <c r="T25" s="152">
        <v>10.549999999999999</v>
      </c>
      <c r="U25" s="152">
        <v>8.9599999999999991</v>
      </c>
      <c r="V25" s="152">
        <v>9.0499999999999989</v>
      </c>
      <c r="W25" s="152">
        <v>8.6900000000000013</v>
      </c>
      <c r="X25" s="152">
        <v>8.84</v>
      </c>
      <c r="Y25" s="152">
        <v>8.83</v>
      </c>
      <c r="Z25" s="152">
        <v>8.49</v>
      </c>
      <c r="AA25" s="152">
        <v>8.59</v>
      </c>
      <c r="AB25" s="373">
        <v>8.93</v>
      </c>
    </row>
    <row r="26" spans="1:28" ht="12" customHeight="1">
      <c r="A26" s="129" t="s">
        <v>41</v>
      </c>
      <c r="B26" s="168" t="s">
        <v>116</v>
      </c>
      <c r="C26" s="168" t="s">
        <v>116</v>
      </c>
      <c r="D26" s="168" t="s">
        <v>116</v>
      </c>
      <c r="E26" s="137">
        <v>5.7</v>
      </c>
      <c r="F26" s="137">
        <v>6.2</v>
      </c>
      <c r="G26" s="137">
        <v>7.6715102040390502</v>
      </c>
      <c r="H26" s="137">
        <v>8.217508206720133</v>
      </c>
      <c r="I26" s="137">
        <v>8.3304010989882826</v>
      </c>
      <c r="J26" s="137">
        <v>8.6370845580512938</v>
      </c>
      <c r="K26" s="137">
        <v>8.2930117429900161</v>
      </c>
      <c r="L26" s="137">
        <v>7.4932213438823352</v>
      </c>
      <c r="M26" s="152">
        <v>8.3347079441622469</v>
      </c>
      <c r="N26" s="152">
        <v>8.9499999999999993</v>
      </c>
      <c r="O26" s="152">
        <v>8.82</v>
      </c>
      <c r="P26" s="152">
        <v>8.58</v>
      </c>
      <c r="Q26" s="152">
        <v>9.16</v>
      </c>
      <c r="R26" s="152">
        <v>9.370000000000001</v>
      </c>
      <c r="S26" s="152">
        <v>8.7200000000000006</v>
      </c>
      <c r="T26" s="152">
        <v>8.2900000000000009</v>
      </c>
      <c r="U26" s="152">
        <v>7.28</v>
      </c>
      <c r="V26" s="152">
        <v>7.1</v>
      </c>
      <c r="W26" s="152">
        <v>7.12</v>
      </c>
      <c r="X26" s="152">
        <v>7.6499999999999995</v>
      </c>
      <c r="Y26" s="152">
        <v>7.42</v>
      </c>
      <c r="Z26" s="152">
        <v>6.78</v>
      </c>
      <c r="AA26" s="152">
        <v>6.9500000000000011</v>
      </c>
      <c r="AB26" s="373">
        <v>7.01</v>
      </c>
    </row>
    <row r="27" spans="1:28" s="11" customFormat="1" ht="15" customHeight="1">
      <c r="A27" s="131" t="s">
        <v>21</v>
      </c>
      <c r="B27" s="169" t="s">
        <v>116</v>
      </c>
      <c r="C27" s="169" t="s">
        <v>116</v>
      </c>
      <c r="D27" s="169" t="s">
        <v>116</v>
      </c>
      <c r="E27" s="138">
        <v>15.7</v>
      </c>
      <c r="F27" s="138">
        <v>16.5</v>
      </c>
      <c r="G27" s="138">
        <v>17.769386597605994</v>
      </c>
      <c r="H27" s="138">
        <v>18.52085145953891</v>
      </c>
      <c r="I27" s="138">
        <v>18.787369457440349</v>
      </c>
      <c r="J27" s="138">
        <v>19.203760241648212</v>
      </c>
      <c r="K27" s="138">
        <v>18.256964090406793</v>
      </c>
      <c r="L27" s="138">
        <v>17.347618855248317</v>
      </c>
      <c r="M27" s="153">
        <v>18.674427660919758</v>
      </c>
      <c r="N27" s="153">
        <v>19.72</v>
      </c>
      <c r="O27" s="153">
        <v>19.650000000000002</v>
      </c>
      <c r="P27" s="153">
        <v>19.55</v>
      </c>
      <c r="Q27" s="153">
        <v>20.41</v>
      </c>
      <c r="R27" s="153">
        <v>19.8</v>
      </c>
      <c r="S27" s="153">
        <v>18.38</v>
      </c>
      <c r="T27" s="153">
        <v>17.11</v>
      </c>
      <c r="U27" s="153">
        <v>16.03</v>
      </c>
      <c r="V27" s="153">
        <v>15.620000000000001</v>
      </c>
      <c r="W27" s="153">
        <v>14.82</v>
      </c>
      <c r="X27" s="153">
        <v>14.93</v>
      </c>
      <c r="Y27" s="153">
        <v>14.680000000000001</v>
      </c>
      <c r="Z27" s="153">
        <v>13.780000000000001</v>
      </c>
      <c r="AA27" s="153">
        <v>13.420000000000002</v>
      </c>
      <c r="AB27" s="374">
        <v>13.84</v>
      </c>
    </row>
    <row r="28" spans="1:28" s="83" customFormat="1" ht="9" customHeight="1">
      <c r="A28" s="81" t="s">
        <v>117</v>
      </c>
      <c r="B28" s="82"/>
      <c r="C28" s="82"/>
      <c r="D28" s="82"/>
      <c r="E28" s="82"/>
      <c r="F28" s="82"/>
      <c r="G28" s="82"/>
      <c r="H28" s="82"/>
      <c r="I28" s="82"/>
      <c r="J28" s="82"/>
      <c r="K28" s="82"/>
      <c r="L28" s="82"/>
      <c r="M28" s="82"/>
      <c r="N28" s="223"/>
      <c r="O28" s="223"/>
      <c r="P28" s="223"/>
      <c r="Q28" s="223"/>
      <c r="R28" s="223"/>
      <c r="S28" s="223"/>
      <c r="T28" s="223"/>
      <c r="U28" s="82"/>
      <c r="V28" s="82"/>
      <c r="W28" s="82"/>
      <c r="X28" s="82"/>
      <c r="Y28" s="82"/>
      <c r="Z28" s="82"/>
      <c r="AA28" s="82"/>
      <c r="AB28" s="82"/>
    </row>
    <row r="29" spans="1:28" s="83" customFormat="1" ht="9" customHeight="1">
      <c r="A29" s="81" t="s">
        <v>183</v>
      </c>
      <c r="B29" s="82"/>
      <c r="C29" s="82"/>
      <c r="D29" s="82"/>
      <c r="E29" s="82"/>
      <c r="F29" s="82"/>
      <c r="G29" s="82"/>
      <c r="H29" s="82"/>
      <c r="I29" s="82"/>
      <c r="J29" s="82"/>
      <c r="K29" s="82"/>
      <c r="L29" s="82"/>
      <c r="M29" s="82"/>
      <c r="N29" s="81"/>
      <c r="O29" s="81"/>
      <c r="P29" s="81"/>
      <c r="Q29" s="81"/>
      <c r="R29" s="81"/>
      <c r="S29" s="81"/>
      <c r="T29" s="81"/>
      <c r="U29" s="82"/>
      <c r="V29" s="82"/>
      <c r="W29" s="82"/>
      <c r="X29" s="82"/>
      <c r="Y29" s="82"/>
      <c r="Z29" s="82"/>
      <c r="AA29" s="82"/>
      <c r="AB29" s="82"/>
    </row>
    <row r="30" spans="1:28" s="56" customFormat="1" ht="9" customHeight="1">
      <c r="A30" s="56" t="s">
        <v>157</v>
      </c>
      <c r="B30" s="70"/>
      <c r="C30" s="70"/>
      <c r="D30" s="70"/>
      <c r="E30" s="70"/>
      <c r="F30" s="70"/>
      <c r="G30" s="70"/>
      <c r="H30" s="70"/>
      <c r="I30" s="70"/>
      <c r="J30" s="70"/>
      <c r="K30" s="70"/>
      <c r="L30" s="70"/>
      <c r="M30" s="70"/>
      <c r="N30" s="224"/>
      <c r="O30" s="224"/>
      <c r="P30" s="224"/>
      <c r="Q30" s="224"/>
      <c r="R30" s="224"/>
      <c r="S30" s="224"/>
      <c r="T30" s="224"/>
    </row>
    <row r="31" spans="1:28" ht="4.5" customHeight="1">
      <c r="B31" s="31"/>
      <c r="C31" s="31"/>
      <c r="D31" s="31"/>
      <c r="E31" s="31"/>
      <c r="F31" s="31"/>
      <c r="G31" s="31"/>
      <c r="H31" s="31"/>
      <c r="I31" s="31"/>
      <c r="J31" s="31"/>
      <c r="K31" s="31"/>
      <c r="L31" s="31"/>
      <c r="M31" s="31"/>
      <c r="N31" s="25"/>
      <c r="O31" s="25"/>
      <c r="P31" s="25"/>
      <c r="Q31" s="25"/>
      <c r="R31" s="25"/>
      <c r="S31" s="25"/>
      <c r="T31" s="25"/>
    </row>
    <row r="32" spans="1:28" s="11" customFormat="1" ht="18" customHeight="1">
      <c r="A32" s="150" t="s">
        <v>7</v>
      </c>
      <c r="B32" s="156">
        <v>1998</v>
      </c>
      <c r="C32" s="156">
        <v>1999</v>
      </c>
      <c r="D32" s="156">
        <v>2000</v>
      </c>
      <c r="E32" s="156">
        <v>2001</v>
      </c>
      <c r="F32" s="156">
        <v>2002</v>
      </c>
      <c r="G32" s="156">
        <v>2003</v>
      </c>
      <c r="H32" s="156">
        <v>2004</v>
      </c>
      <c r="I32" s="156">
        <v>2005</v>
      </c>
      <c r="J32" s="156">
        <v>2006</v>
      </c>
      <c r="K32" s="156">
        <v>2007</v>
      </c>
      <c r="L32" s="156">
        <v>2008</v>
      </c>
      <c r="M32" s="149">
        <v>2009</v>
      </c>
      <c r="N32" s="149">
        <v>2010</v>
      </c>
      <c r="O32" s="149">
        <v>2011</v>
      </c>
      <c r="P32" s="149">
        <v>2012</v>
      </c>
      <c r="Q32" s="149">
        <v>2013</v>
      </c>
      <c r="R32" s="149">
        <v>2014</v>
      </c>
      <c r="S32" s="149">
        <v>2015</v>
      </c>
      <c r="T32" s="149">
        <v>2016</v>
      </c>
      <c r="U32" s="149">
        <v>2017</v>
      </c>
      <c r="V32" s="149">
        <v>2018</v>
      </c>
      <c r="W32" s="149">
        <v>2019</v>
      </c>
      <c r="X32" s="149">
        <v>2020</v>
      </c>
      <c r="Y32" s="149">
        <v>2021</v>
      </c>
      <c r="Z32" s="149">
        <v>2022</v>
      </c>
      <c r="AA32" s="149" t="s">
        <v>182</v>
      </c>
      <c r="AB32" s="149" t="s">
        <v>193</v>
      </c>
    </row>
    <row r="33" spans="1:28" ht="12" customHeight="1">
      <c r="A33" s="129" t="s">
        <v>9</v>
      </c>
      <c r="B33" s="168" t="s">
        <v>116</v>
      </c>
      <c r="C33" s="168" t="s">
        <v>116</v>
      </c>
      <c r="D33" s="168" t="s">
        <v>116</v>
      </c>
      <c r="E33" s="137">
        <v>22.9</v>
      </c>
      <c r="F33" s="137">
        <v>22.2</v>
      </c>
      <c r="G33" s="137">
        <v>24.143797513377187</v>
      </c>
      <c r="H33" s="137">
        <v>25.032207573166154</v>
      </c>
      <c r="I33" s="137">
        <v>25.250773153390316</v>
      </c>
      <c r="J33" s="137">
        <v>26.344414919427578</v>
      </c>
      <c r="K33" s="137">
        <v>25.186676048331407</v>
      </c>
      <c r="L33" s="137">
        <v>24.248020589262286</v>
      </c>
      <c r="M33" s="152">
        <v>24.078017723395856</v>
      </c>
      <c r="N33" s="239">
        <v>24.990000000000002</v>
      </c>
      <c r="O33" s="152">
        <v>24.279999999999998</v>
      </c>
      <c r="P33" s="152">
        <v>24.14</v>
      </c>
      <c r="Q33" s="152">
        <v>24.38</v>
      </c>
      <c r="R33" s="152">
        <v>23.82</v>
      </c>
      <c r="S33" s="152">
        <v>22.55</v>
      </c>
      <c r="T33" s="152">
        <v>21.4</v>
      </c>
      <c r="U33" s="152">
        <v>21.62</v>
      </c>
      <c r="V33" s="152">
        <v>20.41</v>
      </c>
      <c r="W33" s="152">
        <v>19.78</v>
      </c>
      <c r="X33" s="152">
        <v>19.37</v>
      </c>
      <c r="Y33" s="152">
        <v>19.3</v>
      </c>
      <c r="Z33" s="152">
        <v>18.45</v>
      </c>
      <c r="AA33" s="152">
        <v>19.040000000000003</v>
      </c>
      <c r="AB33" s="152">
        <v>19.78</v>
      </c>
    </row>
    <row r="34" spans="1:28" ht="12" customHeight="1">
      <c r="A34" s="129" t="s">
        <v>10</v>
      </c>
      <c r="B34" s="168" t="s">
        <v>116</v>
      </c>
      <c r="C34" s="168" t="s">
        <v>116</v>
      </c>
      <c r="D34" s="168" t="s">
        <v>116</v>
      </c>
      <c r="E34" s="137">
        <v>9.8000000000000007</v>
      </c>
      <c r="F34" s="137">
        <v>10</v>
      </c>
      <c r="G34" s="137">
        <v>10.986686475237432</v>
      </c>
      <c r="H34" s="137">
        <v>11.93096052232972</v>
      </c>
      <c r="I34" s="137">
        <v>11.808337054299322</v>
      </c>
      <c r="J34" s="137">
        <v>12.546762686822339</v>
      </c>
      <c r="K34" s="137">
        <v>11.795494928896435</v>
      </c>
      <c r="L34" s="137">
        <v>11.727967934448479</v>
      </c>
      <c r="M34" s="152">
        <v>12.149033977452826</v>
      </c>
      <c r="N34" s="152">
        <v>12.920000000000002</v>
      </c>
      <c r="O34" s="152">
        <v>12.389999999999999</v>
      </c>
      <c r="P34" s="152">
        <v>12.4</v>
      </c>
      <c r="Q34" s="152">
        <v>12.25</v>
      </c>
      <c r="R34" s="152">
        <v>12.25</v>
      </c>
      <c r="S34" s="152">
        <v>11.95</v>
      </c>
      <c r="T34" s="152">
        <v>11.219999999999999</v>
      </c>
      <c r="U34" s="152">
        <v>10.780000000000001</v>
      </c>
      <c r="V34" s="152">
        <v>10.040000000000001</v>
      </c>
      <c r="W34" s="152">
        <v>9.4700000000000006</v>
      </c>
      <c r="X34" s="152">
        <v>9.5200000000000014</v>
      </c>
      <c r="Y34" s="152">
        <v>9.6199999999999992</v>
      </c>
      <c r="Z34" s="152">
        <v>9.25</v>
      </c>
      <c r="AA34" s="152">
        <v>9.33</v>
      </c>
      <c r="AB34" s="152">
        <v>9.93</v>
      </c>
    </row>
    <row r="35" spans="1:28" ht="12" customHeight="1">
      <c r="A35" s="129" t="s">
        <v>23</v>
      </c>
      <c r="B35" s="168" t="s">
        <v>116</v>
      </c>
      <c r="C35" s="168" t="s">
        <v>116</v>
      </c>
      <c r="D35" s="168" t="s">
        <v>116</v>
      </c>
      <c r="E35" s="137">
        <v>13.7</v>
      </c>
      <c r="F35" s="137">
        <v>13.5</v>
      </c>
      <c r="G35" s="137">
        <v>15.397232273585857</v>
      </c>
      <c r="H35" s="137">
        <v>16.515340607329655</v>
      </c>
      <c r="I35" s="137">
        <v>16.804356063466503</v>
      </c>
      <c r="J35" s="137">
        <v>17.700797737677956</v>
      </c>
      <c r="K35" s="137">
        <v>16.666032206832202</v>
      </c>
      <c r="L35" s="137">
        <v>16.358179664013946</v>
      </c>
      <c r="M35" s="152">
        <v>16.945332974347327</v>
      </c>
      <c r="N35" s="152">
        <v>18.59</v>
      </c>
      <c r="O35" s="152">
        <v>18.010000000000002</v>
      </c>
      <c r="P35" s="152">
        <v>18.740000000000002</v>
      </c>
      <c r="Q35" s="152">
        <v>19.400000000000002</v>
      </c>
      <c r="R35" s="152">
        <v>18.7</v>
      </c>
      <c r="S35" s="152">
        <v>17.57</v>
      </c>
      <c r="T35" s="152">
        <v>17.059999999999999</v>
      </c>
      <c r="U35" s="152">
        <v>17.78</v>
      </c>
      <c r="V35" s="152">
        <v>17.25</v>
      </c>
      <c r="W35" s="152">
        <v>16.61</v>
      </c>
      <c r="X35" s="152">
        <v>16.82</v>
      </c>
      <c r="Y35" s="152">
        <v>16.72</v>
      </c>
      <c r="Z35" s="152">
        <v>15.040000000000001</v>
      </c>
      <c r="AA35" s="152">
        <v>14.71</v>
      </c>
      <c r="AB35" s="152">
        <v>14.940000000000001</v>
      </c>
    </row>
    <row r="36" spans="1:28" ht="12" customHeight="1">
      <c r="A36" s="129" t="s">
        <v>11</v>
      </c>
      <c r="B36" s="168" t="s">
        <v>116</v>
      </c>
      <c r="C36" s="168" t="s">
        <v>116</v>
      </c>
      <c r="D36" s="168" t="s">
        <v>116</v>
      </c>
      <c r="E36" s="137">
        <v>21.8</v>
      </c>
      <c r="F36" s="137">
        <v>22</v>
      </c>
      <c r="G36" s="137">
        <v>23.56176602292928</v>
      </c>
      <c r="H36" s="137">
        <v>23.673044773161763</v>
      </c>
      <c r="I36" s="137">
        <v>24.061915854670591</v>
      </c>
      <c r="J36" s="137">
        <v>24.747731358307096</v>
      </c>
      <c r="K36" s="137">
        <v>23.340583544238573</v>
      </c>
      <c r="L36" s="137">
        <v>22.42325371856176</v>
      </c>
      <c r="M36" s="152">
        <v>22.498973788509513</v>
      </c>
      <c r="N36" s="152">
        <v>23.49</v>
      </c>
      <c r="O36" s="152">
        <v>22.86</v>
      </c>
      <c r="P36" s="152">
        <v>23.28</v>
      </c>
      <c r="Q36" s="152">
        <v>23.380000000000003</v>
      </c>
      <c r="R36" s="152">
        <v>22.79</v>
      </c>
      <c r="S36" s="152">
        <v>21.41</v>
      </c>
      <c r="T36" s="152">
        <v>20.25</v>
      </c>
      <c r="U36" s="152">
        <v>19.38</v>
      </c>
      <c r="V36" s="152">
        <v>18.490000000000002</v>
      </c>
      <c r="W36" s="152">
        <v>18.12</v>
      </c>
      <c r="X36" s="152">
        <v>18.05</v>
      </c>
      <c r="Y36" s="152">
        <v>17.8</v>
      </c>
      <c r="Z36" s="152">
        <v>16.220000000000002</v>
      </c>
      <c r="AA36" s="152">
        <v>16.689999999999998</v>
      </c>
      <c r="AB36" s="152">
        <v>17.260000000000002</v>
      </c>
    </row>
    <row r="37" spans="1:28" ht="12" customHeight="1">
      <c r="A37" s="129" t="s">
        <v>12</v>
      </c>
      <c r="B37" s="168" t="s">
        <v>116</v>
      </c>
      <c r="C37" s="168" t="s">
        <v>116</v>
      </c>
      <c r="D37" s="168" t="s">
        <v>116</v>
      </c>
      <c r="E37" s="137">
        <v>17.2</v>
      </c>
      <c r="F37" s="137">
        <v>17.3</v>
      </c>
      <c r="G37" s="137">
        <v>17.559037470050264</v>
      </c>
      <c r="H37" s="137">
        <v>18.450673221003612</v>
      </c>
      <c r="I37" s="137">
        <v>18.902265118623536</v>
      </c>
      <c r="J37" s="137">
        <v>19.500505050346366</v>
      </c>
      <c r="K37" s="137">
        <v>17.925075936126948</v>
      </c>
      <c r="L37" s="137">
        <v>17.269385837285515</v>
      </c>
      <c r="M37" s="152">
        <v>17.150348457533447</v>
      </c>
      <c r="N37" s="152">
        <v>18.079999999999998</v>
      </c>
      <c r="O37" s="152">
        <v>17.899999999999999</v>
      </c>
      <c r="P37" s="152">
        <v>17.489999999999998</v>
      </c>
      <c r="Q37" s="152">
        <v>17.48</v>
      </c>
      <c r="R37" s="152">
        <v>17.11</v>
      </c>
      <c r="S37" s="152">
        <v>15.909999999999998</v>
      </c>
      <c r="T37" s="152">
        <v>14.510000000000002</v>
      </c>
      <c r="U37" s="152">
        <v>12.3</v>
      </c>
      <c r="V37" s="152">
        <v>11.87</v>
      </c>
      <c r="W37" s="152">
        <v>11.59</v>
      </c>
      <c r="X37" s="152">
        <v>11.58</v>
      </c>
      <c r="Y37" s="152">
        <v>11.32</v>
      </c>
      <c r="Z37" s="152">
        <v>10.34</v>
      </c>
      <c r="AA37" s="152">
        <v>11.09</v>
      </c>
      <c r="AB37" s="152">
        <v>11.5</v>
      </c>
    </row>
    <row r="38" spans="1:28" ht="12" customHeight="1">
      <c r="A38" s="129" t="s">
        <v>13</v>
      </c>
      <c r="B38" s="168" t="s">
        <v>116</v>
      </c>
      <c r="C38" s="168" t="s">
        <v>116</v>
      </c>
      <c r="D38" s="168" t="s">
        <v>116</v>
      </c>
      <c r="E38" s="137">
        <v>16.399999999999999</v>
      </c>
      <c r="F38" s="137">
        <v>15.7</v>
      </c>
      <c r="G38" s="137">
        <v>16.335577192336221</v>
      </c>
      <c r="H38" s="137">
        <v>17.896676862088835</v>
      </c>
      <c r="I38" s="137">
        <v>18.353024001320133</v>
      </c>
      <c r="J38" s="137">
        <v>19.953744537346878</v>
      </c>
      <c r="K38" s="137">
        <v>19.158137856942183</v>
      </c>
      <c r="L38" s="137">
        <v>18.743883613519099</v>
      </c>
      <c r="M38" s="152">
        <v>19.79113520757322</v>
      </c>
      <c r="N38" s="152">
        <v>20.69</v>
      </c>
      <c r="O38" s="152">
        <v>20.21</v>
      </c>
      <c r="P38" s="152">
        <v>20.580000000000002</v>
      </c>
      <c r="Q38" s="152">
        <v>20.9</v>
      </c>
      <c r="R38" s="152">
        <v>20.75</v>
      </c>
      <c r="S38" s="152">
        <v>20.03</v>
      </c>
      <c r="T38" s="152">
        <v>18.27</v>
      </c>
      <c r="U38" s="152">
        <v>17.82</v>
      </c>
      <c r="V38" s="152">
        <v>17.7</v>
      </c>
      <c r="W38" s="152">
        <v>17.66</v>
      </c>
      <c r="X38" s="152">
        <v>17.09</v>
      </c>
      <c r="Y38" s="152">
        <v>16.73</v>
      </c>
      <c r="Z38" s="152">
        <v>15.370000000000001</v>
      </c>
      <c r="AA38" s="152">
        <v>15.690000000000001</v>
      </c>
      <c r="AB38" s="152">
        <v>16.38</v>
      </c>
    </row>
    <row r="39" spans="1:28" ht="12" customHeight="1">
      <c r="A39" s="129" t="s">
        <v>14</v>
      </c>
      <c r="B39" s="168" t="s">
        <v>116</v>
      </c>
      <c r="C39" s="168" t="s">
        <v>116</v>
      </c>
      <c r="D39" s="168" t="s">
        <v>116</v>
      </c>
      <c r="E39" s="137">
        <v>19.3</v>
      </c>
      <c r="F39" s="137">
        <v>19.399999999999999</v>
      </c>
      <c r="G39" s="137">
        <v>21.103375836162073</v>
      </c>
      <c r="H39" s="137">
        <v>21.539866868149495</v>
      </c>
      <c r="I39" s="137">
        <v>22.182507365155406</v>
      </c>
      <c r="J39" s="137">
        <v>22.335865535138886</v>
      </c>
      <c r="K39" s="137">
        <v>21.292914477161737</v>
      </c>
      <c r="L39" s="137">
        <v>20.735150464519183</v>
      </c>
      <c r="M39" s="152">
        <v>20.609436975893964</v>
      </c>
      <c r="N39" s="152">
        <v>21.98</v>
      </c>
      <c r="O39" s="152">
        <v>22.13</v>
      </c>
      <c r="P39" s="152">
        <v>22.28</v>
      </c>
      <c r="Q39" s="152">
        <v>22.1</v>
      </c>
      <c r="R39" s="152">
        <v>21.61</v>
      </c>
      <c r="S39" s="152">
        <v>20.09</v>
      </c>
      <c r="T39" s="152">
        <v>18.63</v>
      </c>
      <c r="U39" s="152">
        <v>18.809999999999999</v>
      </c>
      <c r="V39" s="152">
        <v>17.96</v>
      </c>
      <c r="W39" s="152">
        <v>17.630000000000003</v>
      </c>
      <c r="X39" s="152">
        <v>17.61</v>
      </c>
      <c r="Y39" s="152">
        <v>17.169999999999998</v>
      </c>
      <c r="Z39" s="152">
        <v>16.650000000000002</v>
      </c>
      <c r="AA39" s="152">
        <v>16.869999999999997</v>
      </c>
      <c r="AB39" s="152">
        <v>17.5</v>
      </c>
    </row>
    <row r="40" spans="1:28" ht="12" customHeight="1">
      <c r="A40" s="129" t="s">
        <v>15</v>
      </c>
      <c r="B40" s="168" t="s">
        <v>116</v>
      </c>
      <c r="C40" s="168" t="s">
        <v>116</v>
      </c>
      <c r="D40" s="168" t="s">
        <v>116</v>
      </c>
      <c r="E40" s="137">
        <v>14.4</v>
      </c>
      <c r="F40" s="137">
        <v>13.8</v>
      </c>
      <c r="G40" s="137">
        <v>15.241901194622939</v>
      </c>
      <c r="H40" s="137">
        <v>16.714438356868822</v>
      </c>
      <c r="I40" s="137">
        <v>17.218064213402887</v>
      </c>
      <c r="J40" s="137">
        <v>18.61739127249167</v>
      </c>
      <c r="K40" s="137">
        <v>17.521951070969187</v>
      </c>
      <c r="L40" s="137">
        <v>17.007673543552045</v>
      </c>
      <c r="M40" s="152">
        <v>17.498261551984157</v>
      </c>
      <c r="N40" s="152">
        <v>19</v>
      </c>
      <c r="O40" s="152">
        <v>18.940000000000001</v>
      </c>
      <c r="P40" s="152">
        <v>19.239999999999998</v>
      </c>
      <c r="Q40" s="152">
        <v>19.62</v>
      </c>
      <c r="R40" s="152">
        <v>19.18</v>
      </c>
      <c r="S40" s="152">
        <v>18.04</v>
      </c>
      <c r="T40" s="152">
        <v>16.650000000000002</v>
      </c>
      <c r="U40" s="152">
        <v>17.100000000000001</v>
      </c>
      <c r="V40" s="152">
        <v>16.439999999999998</v>
      </c>
      <c r="W40" s="152">
        <v>16.48</v>
      </c>
      <c r="X40" s="152">
        <v>16.96</v>
      </c>
      <c r="Y40" s="152">
        <v>16.600000000000001</v>
      </c>
      <c r="Z40" s="152">
        <v>14.37</v>
      </c>
      <c r="AA40" s="152">
        <v>14.299999999999999</v>
      </c>
      <c r="AB40" s="152">
        <v>14.97</v>
      </c>
    </row>
    <row r="41" spans="1:28" ht="12" customHeight="1">
      <c r="A41" s="129" t="s">
        <v>5</v>
      </c>
      <c r="B41" s="168" t="s">
        <v>116</v>
      </c>
      <c r="C41" s="168" t="s">
        <v>116</v>
      </c>
      <c r="D41" s="168" t="s">
        <v>116</v>
      </c>
      <c r="E41" s="137">
        <v>15.6</v>
      </c>
      <c r="F41" s="137">
        <v>15</v>
      </c>
      <c r="G41" s="137">
        <v>16.749146334504037</v>
      </c>
      <c r="H41" s="137">
        <v>17.684943248572868</v>
      </c>
      <c r="I41" s="137">
        <v>17.919218191391277</v>
      </c>
      <c r="J41" s="137">
        <v>18.795244185355088</v>
      </c>
      <c r="K41" s="137">
        <v>17.479474097046911</v>
      </c>
      <c r="L41" s="137">
        <v>16.919836248046856</v>
      </c>
      <c r="M41" s="152">
        <v>17.40805898878169</v>
      </c>
      <c r="N41" s="152">
        <v>17.98</v>
      </c>
      <c r="O41" s="152">
        <v>17.690000000000001</v>
      </c>
      <c r="P41" s="152">
        <v>17.380000000000003</v>
      </c>
      <c r="Q41" s="152">
        <v>17.599999999999998</v>
      </c>
      <c r="R41" s="152">
        <v>16.84</v>
      </c>
      <c r="S41" s="152">
        <v>15.76</v>
      </c>
      <c r="T41" s="152">
        <v>14.760000000000002</v>
      </c>
      <c r="U41" s="152">
        <v>13.270000000000001</v>
      </c>
      <c r="V41" s="152">
        <v>12.57</v>
      </c>
      <c r="W41" s="152">
        <v>12.31</v>
      </c>
      <c r="X41" s="152">
        <v>12.64</v>
      </c>
      <c r="Y41" s="152">
        <v>12.36</v>
      </c>
      <c r="Z41" s="152">
        <v>11.37</v>
      </c>
      <c r="AA41" s="152">
        <v>11.63</v>
      </c>
      <c r="AB41" s="152">
        <v>11.91</v>
      </c>
    </row>
    <row r="42" spans="1:28" ht="12" customHeight="1">
      <c r="A42" s="129" t="s">
        <v>16</v>
      </c>
      <c r="B42" s="168" t="s">
        <v>116</v>
      </c>
      <c r="C42" s="168" t="s">
        <v>116</v>
      </c>
      <c r="D42" s="168" t="s">
        <v>116</v>
      </c>
      <c r="E42" s="137">
        <v>15.7</v>
      </c>
      <c r="F42" s="137">
        <v>15.3</v>
      </c>
      <c r="G42" s="137">
        <v>15.998683703872773</v>
      </c>
      <c r="H42" s="137">
        <v>18.021829801795324</v>
      </c>
      <c r="I42" s="137">
        <v>18.928748410712647</v>
      </c>
      <c r="J42" s="137">
        <v>20.617621191727803</v>
      </c>
      <c r="K42" s="137">
        <v>19.227889077871637</v>
      </c>
      <c r="L42" s="137">
        <v>18.612790591385806</v>
      </c>
      <c r="M42" s="152">
        <v>18.69199357199734</v>
      </c>
      <c r="N42" s="152">
        <v>19.73</v>
      </c>
      <c r="O42" s="152">
        <v>19.509999999999998</v>
      </c>
      <c r="P42" s="152">
        <v>19.259999999999998</v>
      </c>
      <c r="Q42" s="152">
        <v>19.580000000000002</v>
      </c>
      <c r="R42" s="152">
        <v>18.96</v>
      </c>
      <c r="S42" s="152">
        <v>17.91</v>
      </c>
      <c r="T42" s="152">
        <v>17.2</v>
      </c>
      <c r="U42" s="152">
        <v>17.630000000000003</v>
      </c>
      <c r="V42" s="152">
        <v>16.77</v>
      </c>
      <c r="W42" s="152">
        <v>16.66</v>
      </c>
      <c r="X42" s="152">
        <v>16.619999999999997</v>
      </c>
      <c r="Y42" s="152">
        <v>16.64</v>
      </c>
      <c r="Z42" s="152">
        <v>15.2</v>
      </c>
      <c r="AA42" s="152">
        <v>15.55</v>
      </c>
      <c r="AB42" s="152">
        <v>15.559999999999999</v>
      </c>
    </row>
    <row r="43" spans="1:28" ht="12" customHeight="1">
      <c r="A43" s="129" t="s">
        <v>17</v>
      </c>
      <c r="B43" s="168" t="s">
        <v>116</v>
      </c>
      <c r="C43" s="168" t="s">
        <v>116</v>
      </c>
      <c r="D43" s="168" t="s">
        <v>116</v>
      </c>
      <c r="E43" s="137">
        <v>21.4</v>
      </c>
      <c r="F43" s="137">
        <v>22</v>
      </c>
      <c r="G43" s="137">
        <v>23.77856781489605</v>
      </c>
      <c r="H43" s="137">
        <v>24.751334230042708</v>
      </c>
      <c r="I43" s="137">
        <v>25.983989292381487</v>
      </c>
      <c r="J43" s="137">
        <v>26.856822674510017</v>
      </c>
      <c r="K43" s="137">
        <v>25.365173346590371</v>
      </c>
      <c r="L43" s="137">
        <v>24.51535566820322</v>
      </c>
      <c r="M43" s="152">
        <v>24.064345165793835</v>
      </c>
      <c r="N43" s="152">
        <v>24.779999999999998</v>
      </c>
      <c r="O43" s="152">
        <v>23.810000000000002</v>
      </c>
      <c r="P43" s="152">
        <v>23.46</v>
      </c>
      <c r="Q43" s="152">
        <v>23.74</v>
      </c>
      <c r="R43" s="152">
        <v>23.44</v>
      </c>
      <c r="S43" s="152">
        <v>21.709999999999997</v>
      </c>
      <c r="T43" s="152">
        <v>20.190000000000001</v>
      </c>
      <c r="U43" s="152">
        <v>20.48</v>
      </c>
      <c r="V43" s="152">
        <v>18.62</v>
      </c>
      <c r="W43" s="152">
        <v>17.88</v>
      </c>
      <c r="X43" s="152">
        <v>17.580000000000002</v>
      </c>
      <c r="Y43" s="152">
        <v>17.03</v>
      </c>
      <c r="Z43" s="152">
        <v>16.68</v>
      </c>
      <c r="AA43" s="152">
        <v>17.29</v>
      </c>
      <c r="AB43" s="152">
        <v>18</v>
      </c>
    </row>
    <row r="44" spans="1:28" ht="12" customHeight="1">
      <c r="A44" s="129" t="s">
        <v>24</v>
      </c>
      <c r="B44" s="168" t="s">
        <v>116</v>
      </c>
      <c r="C44" s="168" t="s">
        <v>116</v>
      </c>
      <c r="D44" s="168" t="s">
        <v>116</v>
      </c>
      <c r="E44" s="137">
        <v>28.3</v>
      </c>
      <c r="F44" s="137">
        <v>28.5</v>
      </c>
      <c r="G44" s="137">
        <v>30.899651572457078</v>
      </c>
      <c r="H44" s="137">
        <v>31.784778613939778</v>
      </c>
      <c r="I44" s="137">
        <v>32.652334649739359</v>
      </c>
      <c r="J44" s="137">
        <v>32.888510180897427</v>
      </c>
      <c r="K44" s="137">
        <v>31.229076408752238</v>
      </c>
      <c r="L44" s="137">
        <v>30.607858345651174</v>
      </c>
      <c r="M44" s="152">
        <v>30.406131975114853</v>
      </c>
      <c r="N44" s="152">
        <v>30.930000000000003</v>
      </c>
      <c r="O44" s="152">
        <v>30.39</v>
      </c>
      <c r="P44" s="152">
        <v>29.95</v>
      </c>
      <c r="Q44" s="152">
        <v>29.959999999999997</v>
      </c>
      <c r="R44" s="152">
        <v>29.56</v>
      </c>
      <c r="S44" s="152">
        <v>27.88</v>
      </c>
      <c r="T44" s="152">
        <v>26.340000000000003</v>
      </c>
      <c r="U44" s="152">
        <v>26.63</v>
      </c>
      <c r="V44" s="152">
        <v>25.15</v>
      </c>
      <c r="W44" s="152">
        <v>24.490000000000002</v>
      </c>
      <c r="X44" s="152">
        <v>23.880000000000003</v>
      </c>
      <c r="Y44" s="152">
        <v>23.91</v>
      </c>
      <c r="Z44" s="152">
        <v>22.220000000000002</v>
      </c>
      <c r="AA44" s="152">
        <v>22.78</v>
      </c>
      <c r="AB44" s="152">
        <v>22.86</v>
      </c>
    </row>
    <row r="45" spans="1:28" ht="12" customHeight="1">
      <c r="A45" s="129" t="s">
        <v>28</v>
      </c>
      <c r="B45" s="168" t="s">
        <v>116</v>
      </c>
      <c r="C45" s="168" t="s">
        <v>116</v>
      </c>
      <c r="D45" s="168" t="s">
        <v>116</v>
      </c>
      <c r="E45" s="137">
        <v>24.9</v>
      </c>
      <c r="F45" s="137">
        <v>24.5</v>
      </c>
      <c r="G45" s="137">
        <v>26.186980415968563</v>
      </c>
      <c r="H45" s="137">
        <v>26.348766549401237</v>
      </c>
      <c r="I45" s="137">
        <v>26.76547629588687</v>
      </c>
      <c r="J45" s="137">
        <v>27.46459686358882</v>
      </c>
      <c r="K45" s="137">
        <v>25.651750669252948</v>
      </c>
      <c r="L45" s="137">
        <v>23.946457932876388</v>
      </c>
      <c r="M45" s="152">
        <v>23.368990389347651</v>
      </c>
      <c r="N45" s="152">
        <v>23.78</v>
      </c>
      <c r="O45" s="152">
        <v>23.400000000000002</v>
      </c>
      <c r="P45" s="152">
        <v>22.86</v>
      </c>
      <c r="Q45" s="152">
        <v>22.93</v>
      </c>
      <c r="R45" s="152">
        <v>22.08</v>
      </c>
      <c r="S45" s="152">
        <v>20.880000000000003</v>
      </c>
      <c r="T45" s="152">
        <v>19.25</v>
      </c>
      <c r="U45" s="152">
        <v>18.600000000000001</v>
      </c>
      <c r="V45" s="152">
        <v>17.7</v>
      </c>
      <c r="W45" s="152">
        <v>17.489999999999998</v>
      </c>
      <c r="X45" s="152">
        <v>17.43</v>
      </c>
      <c r="Y45" s="152">
        <v>17.25</v>
      </c>
      <c r="Z45" s="152">
        <v>16.02</v>
      </c>
      <c r="AA45" s="152">
        <v>15.97</v>
      </c>
      <c r="AB45" s="152">
        <v>16.2</v>
      </c>
    </row>
    <row r="46" spans="1:28" ht="12" customHeight="1">
      <c r="A46" s="129" t="s">
        <v>42</v>
      </c>
      <c r="B46" s="168" t="s">
        <v>116</v>
      </c>
      <c r="C46" s="168" t="s">
        <v>116</v>
      </c>
      <c r="D46" s="168" t="s">
        <v>116</v>
      </c>
      <c r="E46" s="137">
        <v>36.9</v>
      </c>
      <c r="F46" s="137">
        <v>36.799999999999997</v>
      </c>
      <c r="G46" s="137">
        <v>35.591162008577754</v>
      </c>
      <c r="H46" s="137">
        <v>36.062275544890788</v>
      </c>
      <c r="I46" s="137">
        <v>36.419659718514993</v>
      </c>
      <c r="J46" s="137">
        <v>35.876659013301264</v>
      </c>
      <c r="K46" s="137">
        <v>33.213670008421737</v>
      </c>
      <c r="L46" s="137">
        <v>31.432556676684399</v>
      </c>
      <c r="M46" s="152">
        <v>31.681007888185132</v>
      </c>
      <c r="N46" s="152">
        <v>31.86</v>
      </c>
      <c r="O46" s="152">
        <v>31.41</v>
      </c>
      <c r="P46" s="152">
        <v>31.580000000000002</v>
      </c>
      <c r="Q46" s="152">
        <v>30.72</v>
      </c>
      <c r="R46" s="152">
        <v>30.709999999999997</v>
      </c>
      <c r="S46" s="152">
        <v>30.099999999999998</v>
      </c>
      <c r="T46" s="152">
        <v>27.6</v>
      </c>
      <c r="U46" s="152">
        <v>25.919999999999998</v>
      </c>
      <c r="V46" s="152">
        <v>24.83</v>
      </c>
      <c r="W46" s="152">
        <v>24.3</v>
      </c>
      <c r="X46" s="152">
        <v>23.03</v>
      </c>
      <c r="Y46" s="152">
        <v>22.869999999999997</v>
      </c>
      <c r="Z46" s="152">
        <v>20.95</v>
      </c>
      <c r="AA46" s="152">
        <v>21.029999999999998</v>
      </c>
      <c r="AB46" s="152">
        <v>21.59</v>
      </c>
    </row>
    <row r="47" spans="1:28" ht="12" customHeight="1">
      <c r="A47" s="129" t="s">
        <v>18</v>
      </c>
      <c r="B47" s="168" t="s">
        <v>116</v>
      </c>
      <c r="C47" s="168" t="s">
        <v>116</v>
      </c>
      <c r="D47" s="168" t="s">
        <v>116</v>
      </c>
      <c r="E47" s="137">
        <v>25.2</v>
      </c>
      <c r="F47" s="137">
        <v>24.7</v>
      </c>
      <c r="G47" s="137">
        <v>26.45402548313643</v>
      </c>
      <c r="H47" s="137">
        <v>27.985379056942083</v>
      </c>
      <c r="I47" s="137">
        <v>27.89235215793715</v>
      </c>
      <c r="J47" s="137">
        <v>28.806901092024283</v>
      </c>
      <c r="K47" s="137">
        <v>27.148925121836282</v>
      </c>
      <c r="L47" s="137">
        <v>25.517112524324322</v>
      </c>
      <c r="M47" s="152">
        <v>24.771091411245965</v>
      </c>
      <c r="N47" s="152">
        <v>25.369999999999997</v>
      </c>
      <c r="O47" s="152">
        <v>24.51</v>
      </c>
      <c r="P47" s="152">
        <v>24.23</v>
      </c>
      <c r="Q47" s="152">
        <v>24.52</v>
      </c>
      <c r="R47" s="152">
        <v>24.13</v>
      </c>
      <c r="S47" s="152">
        <v>22.74</v>
      </c>
      <c r="T47" s="152">
        <v>21.41</v>
      </c>
      <c r="U47" s="152">
        <v>20.880000000000003</v>
      </c>
      <c r="V47" s="152">
        <v>19.400000000000002</v>
      </c>
      <c r="W47" s="152">
        <v>18.78</v>
      </c>
      <c r="X47" s="152">
        <v>18</v>
      </c>
      <c r="Y47" s="152">
        <v>17.88</v>
      </c>
      <c r="Z47" s="152">
        <v>16.48</v>
      </c>
      <c r="AA47" s="152">
        <v>16.580000000000002</v>
      </c>
      <c r="AB47" s="152">
        <v>16.850000000000001</v>
      </c>
    </row>
    <row r="48" spans="1:28" ht="12" customHeight="1">
      <c r="A48" s="129" t="s">
        <v>19</v>
      </c>
      <c r="B48" s="168" t="s">
        <v>116</v>
      </c>
      <c r="C48" s="168" t="s">
        <v>116</v>
      </c>
      <c r="D48" s="168" t="s">
        <v>116</v>
      </c>
      <c r="E48" s="137">
        <v>12.4</v>
      </c>
      <c r="F48" s="137">
        <v>12.3</v>
      </c>
      <c r="G48" s="137">
        <v>13.000645005568662</v>
      </c>
      <c r="H48" s="137">
        <v>13.510757837432013</v>
      </c>
      <c r="I48" s="137">
        <v>13.622039104697626</v>
      </c>
      <c r="J48" s="137">
        <v>14.680443479706664</v>
      </c>
      <c r="K48" s="137">
        <v>13.644116161535386</v>
      </c>
      <c r="L48" s="137">
        <v>13.348246743944198</v>
      </c>
      <c r="M48" s="152">
        <v>13.405207825969143</v>
      </c>
      <c r="N48" s="152">
        <v>13.919999999999998</v>
      </c>
      <c r="O48" s="152">
        <v>13.43</v>
      </c>
      <c r="P48" s="152">
        <v>13.87</v>
      </c>
      <c r="Q48" s="152">
        <v>13.96</v>
      </c>
      <c r="R48" s="152">
        <v>13.96</v>
      </c>
      <c r="S48" s="152">
        <v>13.530000000000001</v>
      </c>
      <c r="T48" s="152">
        <v>12.809999999999999</v>
      </c>
      <c r="U48" s="152">
        <v>12.389999999999999</v>
      </c>
      <c r="V48" s="152">
        <v>12.02</v>
      </c>
      <c r="W48" s="152">
        <v>12.16</v>
      </c>
      <c r="X48" s="152">
        <v>12.370000000000001</v>
      </c>
      <c r="Y48" s="152">
        <v>12.139999999999999</v>
      </c>
      <c r="Z48" s="152">
        <v>11.27</v>
      </c>
      <c r="AA48" s="152">
        <v>11.200000000000001</v>
      </c>
      <c r="AB48" s="152">
        <v>11.82</v>
      </c>
    </row>
    <row r="49" spans="1:28" ht="12" customHeight="1">
      <c r="A49" s="129" t="s">
        <v>20</v>
      </c>
      <c r="B49" s="168" t="s">
        <v>116</v>
      </c>
      <c r="C49" s="168" t="s">
        <v>116</v>
      </c>
      <c r="D49" s="168" t="s">
        <v>116</v>
      </c>
      <c r="E49" s="137">
        <v>10.4</v>
      </c>
      <c r="F49" s="137">
        <v>9.9</v>
      </c>
      <c r="G49" s="137">
        <v>11.347622714055799</v>
      </c>
      <c r="H49" s="137">
        <v>12.113874762637137</v>
      </c>
      <c r="I49" s="137">
        <v>12.21895312687629</v>
      </c>
      <c r="J49" s="137">
        <v>12.804054510857101</v>
      </c>
      <c r="K49" s="137">
        <v>12.347119204525994</v>
      </c>
      <c r="L49" s="137">
        <v>11.633452172313396</v>
      </c>
      <c r="M49" s="152">
        <v>11.940146874042442</v>
      </c>
      <c r="N49" s="152">
        <v>13.11</v>
      </c>
      <c r="O49" s="152">
        <v>12.85</v>
      </c>
      <c r="P49" s="152">
        <v>12.870000000000001</v>
      </c>
      <c r="Q49" s="152">
        <v>13.54</v>
      </c>
      <c r="R49" s="152">
        <v>13.84</v>
      </c>
      <c r="S49" s="152">
        <v>13.350000000000001</v>
      </c>
      <c r="T49" s="152">
        <v>12.33</v>
      </c>
      <c r="U49" s="152">
        <v>11.77</v>
      </c>
      <c r="V49" s="152">
        <v>11.23</v>
      </c>
      <c r="W49" s="152">
        <v>11.73</v>
      </c>
      <c r="X49" s="152">
        <v>12.120000000000001</v>
      </c>
      <c r="Y49" s="152">
        <v>11.85</v>
      </c>
      <c r="Z49" s="152">
        <v>11.21</v>
      </c>
      <c r="AA49" s="152">
        <v>11.540000000000001</v>
      </c>
      <c r="AB49" s="152">
        <v>11.63</v>
      </c>
    </row>
    <row r="50" spans="1:28" ht="12" customHeight="1">
      <c r="A50" s="129" t="s">
        <v>40</v>
      </c>
      <c r="B50" s="168" t="s">
        <v>116</v>
      </c>
      <c r="C50" s="168" t="s">
        <v>116</v>
      </c>
      <c r="D50" s="168" t="s">
        <v>116</v>
      </c>
      <c r="E50" s="137">
        <v>10.199999999999999</v>
      </c>
      <c r="F50" s="137">
        <v>10.1</v>
      </c>
      <c r="G50" s="137">
        <v>11.01940335421077</v>
      </c>
      <c r="H50" s="137">
        <v>11.809043353112731</v>
      </c>
      <c r="I50" s="137">
        <v>12.437842704106876</v>
      </c>
      <c r="J50" s="137">
        <v>13.325157876671165</v>
      </c>
      <c r="K50" s="137">
        <v>12.430977639718941</v>
      </c>
      <c r="L50" s="137">
        <v>11.579102548104334</v>
      </c>
      <c r="M50" s="152">
        <v>11.874263747133472</v>
      </c>
      <c r="N50" s="152">
        <v>12.91</v>
      </c>
      <c r="O50" s="152">
        <v>12.24</v>
      </c>
      <c r="P50" s="152">
        <v>12.11</v>
      </c>
      <c r="Q50" s="152">
        <v>12.34</v>
      </c>
      <c r="R50" s="152">
        <v>12.46</v>
      </c>
      <c r="S50" s="152">
        <v>12.21</v>
      </c>
      <c r="T50" s="152">
        <v>11.26</v>
      </c>
      <c r="U50" s="152">
        <v>9.76</v>
      </c>
      <c r="V50" s="152">
        <v>9.9599999999999991</v>
      </c>
      <c r="W50" s="152">
        <v>10</v>
      </c>
      <c r="X50" s="152">
        <v>10.57</v>
      </c>
      <c r="Y50" s="152">
        <v>10.6</v>
      </c>
      <c r="Z50" s="152">
        <v>9.58</v>
      </c>
      <c r="AA50" s="152">
        <v>10</v>
      </c>
      <c r="AB50" s="152">
        <v>10.59</v>
      </c>
    </row>
    <row r="51" spans="1:28" ht="12" customHeight="1">
      <c r="A51" s="129" t="s">
        <v>41</v>
      </c>
      <c r="B51" s="168" t="s">
        <v>116</v>
      </c>
      <c r="C51" s="168" t="s">
        <v>116</v>
      </c>
      <c r="D51" s="168" t="s">
        <v>116</v>
      </c>
      <c r="E51" s="137">
        <v>8.8000000000000007</v>
      </c>
      <c r="F51" s="137">
        <v>8.6</v>
      </c>
      <c r="G51" s="137">
        <v>9.1699613580200232</v>
      </c>
      <c r="H51" s="137">
        <v>10.707939030163772</v>
      </c>
      <c r="I51" s="137">
        <v>11.126347809946333</v>
      </c>
      <c r="J51" s="137">
        <v>11.288950861420059</v>
      </c>
      <c r="K51" s="137">
        <v>10.627850661103643</v>
      </c>
      <c r="L51" s="137">
        <v>10.172543065629226</v>
      </c>
      <c r="M51" s="152">
        <v>10.363345514700042</v>
      </c>
      <c r="N51" s="152">
        <v>11.5</v>
      </c>
      <c r="O51" s="152">
        <v>11.34</v>
      </c>
      <c r="P51" s="152">
        <v>11.07</v>
      </c>
      <c r="Q51" s="152">
        <v>10.85</v>
      </c>
      <c r="R51" s="152">
        <v>10.61</v>
      </c>
      <c r="S51" s="152">
        <v>10.209999999999999</v>
      </c>
      <c r="T51" s="152">
        <v>9.56</v>
      </c>
      <c r="U51" s="152">
        <v>8.48</v>
      </c>
      <c r="V51" s="152">
        <v>8.14</v>
      </c>
      <c r="W51" s="152">
        <v>8.42</v>
      </c>
      <c r="X51" s="152">
        <v>8.7200000000000006</v>
      </c>
      <c r="Y51" s="152">
        <v>8.5400000000000009</v>
      </c>
      <c r="Z51" s="152">
        <v>8.15</v>
      </c>
      <c r="AA51" s="152">
        <v>8.5</v>
      </c>
      <c r="AB51" s="152">
        <v>8.48</v>
      </c>
    </row>
    <row r="52" spans="1:28" s="11" customFormat="1" ht="15" customHeight="1">
      <c r="A52" s="131" t="s">
        <v>21</v>
      </c>
      <c r="B52" s="169" t="s">
        <v>116</v>
      </c>
      <c r="C52" s="169" t="s">
        <v>116</v>
      </c>
      <c r="D52" s="169" t="s">
        <v>116</v>
      </c>
      <c r="E52" s="138">
        <v>19.100000000000001</v>
      </c>
      <c r="F52" s="138">
        <v>18.899999999999999</v>
      </c>
      <c r="G52" s="138">
        <v>20.310627723699842</v>
      </c>
      <c r="H52" s="138">
        <v>21.197306601861836</v>
      </c>
      <c r="I52" s="138">
        <v>21.586440862930438</v>
      </c>
      <c r="J52" s="138">
        <v>22.407400978152939</v>
      </c>
      <c r="K52" s="138">
        <v>21.112341858482349</v>
      </c>
      <c r="L52" s="138">
        <v>20.32925168336627</v>
      </c>
      <c r="M52" s="153">
        <v>20.354155754815675</v>
      </c>
      <c r="N52" s="153">
        <v>21.23</v>
      </c>
      <c r="O52" s="153">
        <v>20.77</v>
      </c>
      <c r="P52" s="153">
        <v>20.74</v>
      </c>
      <c r="Q52" s="153">
        <v>20.87</v>
      </c>
      <c r="R52" s="153">
        <v>20.45</v>
      </c>
      <c r="S52" s="153">
        <v>19.34</v>
      </c>
      <c r="T52" s="153">
        <v>18.12</v>
      </c>
      <c r="U52" s="153">
        <v>17.37</v>
      </c>
      <c r="V52" s="153">
        <v>16.520000000000003</v>
      </c>
      <c r="W52" s="153">
        <v>16.21</v>
      </c>
      <c r="X52" s="153">
        <v>16.079999999999998</v>
      </c>
      <c r="Y52" s="153">
        <v>15.920000000000002</v>
      </c>
      <c r="Z52" s="153">
        <v>14.760000000000002</v>
      </c>
      <c r="AA52" s="153">
        <v>15.07</v>
      </c>
      <c r="AB52" s="153">
        <v>15.5</v>
      </c>
    </row>
    <row r="53" spans="1:28" s="83" customFormat="1" ht="9" customHeight="1">
      <c r="A53" s="82" t="s">
        <v>117</v>
      </c>
      <c r="B53" s="82"/>
      <c r="C53" s="82"/>
      <c r="D53" s="82"/>
      <c r="E53" s="82"/>
      <c r="F53" s="82"/>
      <c r="G53" s="82"/>
      <c r="H53" s="82"/>
      <c r="I53" s="82"/>
      <c r="J53" s="82"/>
      <c r="K53" s="82"/>
      <c r="L53" s="82"/>
      <c r="M53" s="82"/>
      <c r="N53" s="225"/>
      <c r="O53" s="225"/>
      <c r="P53" s="225"/>
      <c r="Q53" s="225"/>
      <c r="R53" s="225"/>
      <c r="S53" s="225"/>
      <c r="T53" s="225"/>
      <c r="U53" s="82"/>
      <c r="V53" s="82"/>
      <c r="W53" s="82"/>
      <c r="X53" s="82"/>
      <c r="Y53" s="82"/>
      <c r="Z53" s="82"/>
      <c r="AA53" s="82"/>
      <c r="AB53" s="82"/>
    </row>
    <row r="54" spans="1:28" s="83" customFormat="1" ht="9" customHeight="1">
      <c r="A54" s="81" t="s">
        <v>183</v>
      </c>
      <c r="B54" s="82"/>
      <c r="C54" s="82"/>
      <c r="D54" s="82"/>
      <c r="E54" s="82"/>
      <c r="F54" s="82"/>
      <c r="G54" s="82"/>
      <c r="H54" s="82"/>
      <c r="I54" s="82"/>
      <c r="J54" s="82"/>
      <c r="K54" s="82"/>
      <c r="L54" s="82"/>
      <c r="M54" s="82"/>
      <c r="N54" s="81"/>
      <c r="O54" s="81"/>
      <c r="P54" s="81"/>
      <c r="Q54" s="81"/>
      <c r="R54" s="81"/>
      <c r="S54" s="81"/>
      <c r="T54" s="81"/>
      <c r="U54" s="82"/>
      <c r="V54" s="82"/>
      <c r="W54" s="82"/>
      <c r="X54" s="82"/>
      <c r="Y54" s="82"/>
      <c r="Z54" s="82"/>
      <c r="AA54" s="82"/>
      <c r="AB54" s="82"/>
    </row>
    <row r="55" spans="1:28" s="56" customFormat="1" ht="9" customHeight="1">
      <c r="A55" s="56" t="s">
        <v>157</v>
      </c>
      <c r="B55" s="70"/>
      <c r="C55" s="70"/>
      <c r="D55" s="70"/>
      <c r="E55" s="70"/>
      <c r="F55" s="70"/>
      <c r="G55" s="70"/>
      <c r="H55" s="70"/>
      <c r="I55" s="70"/>
      <c r="J55" s="70"/>
      <c r="K55" s="70"/>
      <c r="L55" s="70"/>
      <c r="M55" s="70"/>
      <c r="N55" s="25"/>
      <c r="O55" s="25"/>
      <c r="P55" s="25"/>
      <c r="Q55" s="25"/>
      <c r="R55" s="25"/>
      <c r="S55" s="25"/>
      <c r="T55" s="25"/>
    </row>
    <row r="56" spans="1:28" ht="4.5" customHeight="1"/>
    <row r="57" spans="1:28" ht="18" customHeight="1">
      <c r="A57" s="150" t="s">
        <v>8</v>
      </c>
      <c r="B57" s="156">
        <v>1998</v>
      </c>
      <c r="C57" s="156">
        <v>1999</v>
      </c>
      <c r="D57" s="156">
        <v>2000</v>
      </c>
      <c r="E57" s="156">
        <v>2001</v>
      </c>
      <c r="F57" s="156">
        <v>2002</v>
      </c>
      <c r="G57" s="156">
        <v>2003</v>
      </c>
      <c r="H57" s="156">
        <v>2004</v>
      </c>
      <c r="I57" s="156">
        <v>2005</v>
      </c>
      <c r="J57" s="156">
        <v>2006</v>
      </c>
      <c r="K57" s="156">
        <v>2007</v>
      </c>
      <c r="L57" s="156">
        <v>2008</v>
      </c>
      <c r="M57" s="149">
        <v>2009</v>
      </c>
      <c r="N57" s="149">
        <v>2010</v>
      </c>
      <c r="O57" s="149">
        <v>2011</v>
      </c>
      <c r="P57" s="149">
        <v>2012</v>
      </c>
      <c r="Q57" s="149">
        <v>2013</v>
      </c>
      <c r="R57" s="149">
        <v>2014</v>
      </c>
      <c r="S57" s="149">
        <v>2015</v>
      </c>
      <c r="T57" s="149">
        <v>2016</v>
      </c>
      <c r="U57" s="149">
        <v>2017</v>
      </c>
      <c r="V57" s="149">
        <v>2018</v>
      </c>
      <c r="W57" s="149">
        <v>2019</v>
      </c>
      <c r="X57" s="149">
        <v>2020</v>
      </c>
      <c r="Y57" s="149">
        <v>2021</v>
      </c>
      <c r="Z57" s="149">
        <v>2022</v>
      </c>
      <c r="AA57" s="149" t="s">
        <v>182</v>
      </c>
      <c r="AB57" s="149" t="s">
        <v>193</v>
      </c>
    </row>
    <row r="58" spans="1:28" ht="12" customHeight="1">
      <c r="A58" s="129" t="s">
        <v>9</v>
      </c>
      <c r="B58" s="168">
        <v>21</v>
      </c>
      <c r="C58" s="168">
        <v>20</v>
      </c>
      <c r="D58" s="168">
        <v>19.100000000000001</v>
      </c>
      <c r="E58" s="137">
        <v>19.600000000000001</v>
      </c>
      <c r="F58" s="137">
        <v>19.7</v>
      </c>
      <c r="G58" s="137">
        <v>21.413927169637169</v>
      </c>
      <c r="H58" s="137">
        <v>22.114135592555023</v>
      </c>
      <c r="I58" s="137">
        <v>22.418920113696824</v>
      </c>
      <c r="J58" s="137">
        <v>23.23158730980192</v>
      </c>
      <c r="K58" s="137">
        <v>22.432930486399378</v>
      </c>
      <c r="L58" s="137">
        <v>21.429967895642882</v>
      </c>
      <c r="M58" s="152">
        <v>22.279977311860176</v>
      </c>
      <c r="N58" s="239">
        <v>23.39</v>
      </c>
      <c r="O58" s="152">
        <v>22.919999999999998</v>
      </c>
      <c r="P58" s="152">
        <v>22.71</v>
      </c>
      <c r="Q58" s="152">
        <v>23.32</v>
      </c>
      <c r="R58" s="152">
        <v>22.67</v>
      </c>
      <c r="S58" s="152">
        <v>21.15</v>
      </c>
      <c r="T58" s="152">
        <v>19.91</v>
      </c>
      <c r="U58" s="152">
        <v>19.650000000000002</v>
      </c>
      <c r="V58" s="152">
        <v>18.649999999999999</v>
      </c>
      <c r="W58" s="152">
        <v>17.829999999999998</v>
      </c>
      <c r="X58" s="152">
        <v>17.54</v>
      </c>
      <c r="Y58" s="152">
        <v>17.440000000000001</v>
      </c>
      <c r="Z58" s="152">
        <v>16.869999999999997</v>
      </c>
      <c r="AA58" s="152">
        <v>16.93</v>
      </c>
      <c r="AB58" s="152">
        <v>17.64</v>
      </c>
    </row>
    <row r="59" spans="1:28" ht="12" customHeight="1">
      <c r="A59" s="129" t="s">
        <v>10</v>
      </c>
      <c r="B59" s="168">
        <v>10.7</v>
      </c>
      <c r="C59" s="168">
        <v>9.3000000000000007</v>
      </c>
      <c r="D59" s="168">
        <v>8.6999999999999993</v>
      </c>
      <c r="E59" s="137">
        <v>8.5</v>
      </c>
      <c r="F59" s="137">
        <v>9</v>
      </c>
      <c r="G59" s="137">
        <v>10.207362560231715</v>
      </c>
      <c r="H59" s="137">
        <v>10.94629213141441</v>
      </c>
      <c r="I59" s="137">
        <v>10.812143458881343</v>
      </c>
      <c r="J59" s="137">
        <v>11.236606462319418</v>
      </c>
      <c r="K59" s="137">
        <v>10.60203793445827</v>
      </c>
      <c r="L59" s="137">
        <v>10.599520446280863</v>
      </c>
      <c r="M59" s="152">
        <v>11.389397175359937</v>
      </c>
      <c r="N59" s="152">
        <v>11.940000000000001</v>
      </c>
      <c r="O59" s="152">
        <v>11.63</v>
      </c>
      <c r="P59" s="152">
        <v>11.700000000000001</v>
      </c>
      <c r="Q59" s="152">
        <v>11.97</v>
      </c>
      <c r="R59" s="152">
        <v>11.799999999999999</v>
      </c>
      <c r="S59" s="152">
        <v>11.3</v>
      </c>
      <c r="T59" s="152">
        <v>10.56</v>
      </c>
      <c r="U59" s="152">
        <v>9.9500000000000011</v>
      </c>
      <c r="V59" s="152">
        <v>9.42</v>
      </c>
      <c r="W59" s="152">
        <v>8.82</v>
      </c>
      <c r="X59" s="152">
        <v>9.1800000000000015</v>
      </c>
      <c r="Y59" s="152">
        <v>9.33</v>
      </c>
      <c r="Z59" s="152">
        <v>8.7999999999999989</v>
      </c>
      <c r="AA59" s="152">
        <v>8.73</v>
      </c>
      <c r="AB59" s="152">
        <v>9.39</v>
      </c>
    </row>
    <row r="60" spans="1:28" ht="12" customHeight="1">
      <c r="A60" s="129" t="s">
        <v>23</v>
      </c>
      <c r="B60" s="168">
        <v>12.6</v>
      </c>
      <c r="C60" s="168">
        <v>11.9</v>
      </c>
      <c r="D60" s="168">
        <v>11.6</v>
      </c>
      <c r="E60" s="137">
        <v>11.5</v>
      </c>
      <c r="F60" s="137">
        <v>11.8</v>
      </c>
      <c r="G60" s="137">
        <v>13.496522581403319</v>
      </c>
      <c r="H60" s="137">
        <v>14.672328777358864</v>
      </c>
      <c r="I60" s="137">
        <v>15.113747687292181</v>
      </c>
      <c r="J60" s="137">
        <v>15.526996280061573</v>
      </c>
      <c r="K60" s="137">
        <v>14.97051608450642</v>
      </c>
      <c r="L60" s="137">
        <v>14.430635418683352</v>
      </c>
      <c r="M60" s="152">
        <v>15.31395649738646</v>
      </c>
      <c r="N60" s="152">
        <v>16.5</v>
      </c>
      <c r="O60" s="152">
        <v>16.32</v>
      </c>
      <c r="P60" s="152">
        <v>16.54</v>
      </c>
      <c r="Q60" s="152">
        <v>17.560000000000002</v>
      </c>
      <c r="R60" s="152">
        <v>16.669999999999998</v>
      </c>
      <c r="S60" s="152">
        <v>15.8</v>
      </c>
      <c r="T60" s="152">
        <v>15.370000000000001</v>
      </c>
      <c r="U60" s="152">
        <v>15.509999999999998</v>
      </c>
      <c r="V60" s="152">
        <v>15.229999999999999</v>
      </c>
      <c r="W60" s="152">
        <v>14.45</v>
      </c>
      <c r="X60" s="152">
        <v>14.74</v>
      </c>
      <c r="Y60" s="152">
        <v>14.91</v>
      </c>
      <c r="Z60" s="152">
        <v>13.65</v>
      </c>
      <c r="AA60" s="152">
        <v>13.25</v>
      </c>
      <c r="AB60" s="152">
        <v>13.450000000000001</v>
      </c>
    </row>
    <row r="61" spans="1:28" ht="12" customHeight="1">
      <c r="A61" s="129" t="s">
        <v>11</v>
      </c>
      <c r="B61" s="168">
        <v>22.3</v>
      </c>
      <c r="C61" s="168">
        <v>21</v>
      </c>
      <c r="D61" s="168">
        <v>19.8</v>
      </c>
      <c r="E61" s="137">
        <v>20</v>
      </c>
      <c r="F61" s="137">
        <v>20.7</v>
      </c>
      <c r="G61" s="137">
        <v>21.9431256796173</v>
      </c>
      <c r="H61" s="137">
        <v>22.194056667020917</v>
      </c>
      <c r="I61" s="137">
        <v>22.642976681836181</v>
      </c>
      <c r="J61" s="137">
        <v>23.037964614435619</v>
      </c>
      <c r="K61" s="137">
        <v>21.935535642669493</v>
      </c>
      <c r="L61" s="137">
        <v>20.80084547886533</v>
      </c>
      <c r="M61" s="152">
        <v>21.438886709766809</v>
      </c>
      <c r="N61" s="152">
        <v>22.56</v>
      </c>
      <c r="O61" s="152">
        <v>22.189999999999998</v>
      </c>
      <c r="P61" s="152">
        <v>22.24</v>
      </c>
      <c r="Q61" s="152">
        <v>22.759999999999998</v>
      </c>
      <c r="R61" s="152">
        <v>22.18</v>
      </c>
      <c r="S61" s="152">
        <v>20.75</v>
      </c>
      <c r="T61" s="152">
        <v>19.55</v>
      </c>
      <c r="U61" s="152">
        <v>18.5</v>
      </c>
      <c r="V61" s="152">
        <v>17.919999999999998</v>
      </c>
      <c r="W61" s="152">
        <v>17.21</v>
      </c>
      <c r="X61" s="152">
        <v>17.330000000000002</v>
      </c>
      <c r="Y61" s="152">
        <v>16.919999999999998</v>
      </c>
      <c r="Z61" s="152">
        <v>15.52</v>
      </c>
      <c r="AA61" s="152">
        <v>15.49</v>
      </c>
      <c r="AB61" s="152">
        <v>15.93</v>
      </c>
    </row>
    <row r="62" spans="1:28" ht="12" customHeight="1">
      <c r="A62" s="129" t="s">
        <v>12</v>
      </c>
      <c r="B62" s="168">
        <v>18.3</v>
      </c>
      <c r="C62" s="168">
        <v>17</v>
      </c>
      <c r="D62" s="168">
        <v>15.9</v>
      </c>
      <c r="E62" s="137">
        <v>16</v>
      </c>
      <c r="F62" s="137">
        <v>16.399999999999999</v>
      </c>
      <c r="G62" s="137">
        <v>16.801741907743665</v>
      </c>
      <c r="H62" s="137">
        <v>17.510573689060354</v>
      </c>
      <c r="I62" s="137">
        <v>17.730914758218503</v>
      </c>
      <c r="J62" s="137">
        <v>18.287825893646016</v>
      </c>
      <c r="K62" s="137">
        <v>17.05939744874302</v>
      </c>
      <c r="L62" s="137">
        <v>16.049610918745007</v>
      </c>
      <c r="M62" s="152">
        <v>16.801588620683727</v>
      </c>
      <c r="N62" s="152">
        <v>17.89</v>
      </c>
      <c r="O62" s="152">
        <v>17.97</v>
      </c>
      <c r="P62" s="152">
        <v>17.580000000000002</v>
      </c>
      <c r="Q62" s="152">
        <v>17.690000000000001</v>
      </c>
      <c r="R62" s="152">
        <v>17.239999999999998</v>
      </c>
      <c r="S62" s="152">
        <v>15.93</v>
      </c>
      <c r="T62" s="152">
        <v>14.6</v>
      </c>
      <c r="U62" s="152">
        <v>12.42</v>
      </c>
      <c r="V62" s="152">
        <v>12.11</v>
      </c>
      <c r="W62" s="152">
        <v>11.52</v>
      </c>
      <c r="X62" s="152">
        <v>11.57</v>
      </c>
      <c r="Y62" s="152">
        <v>11.42</v>
      </c>
      <c r="Z62" s="152">
        <v>10.69</v>
      </c>
      <c r="AA62" s="152">
        <v>11.04</v>
      </c>
      <c r="AB62" s="152">
        <v>11.64</v>
      </c>
    </row>
    <row r="63" spans="1:28" ht="12" customHeight="1">
      <c r="A63" s="129" t="s">
        <v>13</v>
      </c>
      <c r="B63" s="168">
        <v>13.8</v>
      </c>
      <c r="C63" s="168">
        <v>13.1</v>
      </c>
      <c r="D63" s="168">
        <v>12.7</v>
      </c>
      <c r="E63" s="137">
        <v>12.9</v>
      </c>
      <c r="F63" s="137">
        <v>13.4</v>
      </c>
      <c r="G63" s="137">
        <v>14.108619732376482</v>
      </c>
      <c r="H63" s="137">
        <v>15.538024212276566</v>
      </c>
      <c r="I63" s="137">
        <v>15.898286373924469</v>
      </c>
      <c r="J63" s="137">
        <v>17.013183922255507</v>
      </c>
      <c r="K63" s="137">
        <v>16.295944580852773</v>
      </c>
      <c r="L63" s="137">
        <v>15.761623994221944</v>
      </c>
      <c r="M63" s="152">
        <v>17.621729012967311</v>
      </c>
      <c r="N63" s="152">
        <v>18.600000000000001</v>
      </c>
      <c r="O63" s="152">
        <v>18.440000000000001</v>
      </c>
      <c r="P63" s="152">
        <v>18.62</v>
      </c>
      <c r="Q63" s="152">
        <v>19.18</v>
      </c>
      <c r="R63" s="152">
        <v>18.850000000000001</v>
      </c>
      <c r="S63" s="152">
        <v>17.95</v>
      </c>
      <c r="T63" s="152">
        <v>16.489999999999998</v>
      </c>
      <c r="U63" s="152">
        <v>15.85</v>
      </c>
      <c r="V63" s="152">
        <v>15.73</v>
      </c>
      <c r="W63" s="152">
        <v>15.190000000000001</v>
      </c>
      <c r="X63" s="152">
        <v>14.77</v>
      </c>
      <c r="Y63" s="152">
        <v>14.6</v>
      </c>
      <c r="Z63" s="152">
        <v>13.58</v>
      </c>
      <c r="AA63" s="152">
        <v>13.58</v>
      </c>
      <c r="AB63" s="152">
        <v>14.04</v>
      </c>
    </row>
    <row r="64" spans="1:28" ht="12" customHeight="1">
      <c r="A64" s="129" t="s">
        <v>14</v>
      </c>
      <c r="B64" s="168">
        <v>19.2</v>
      </c>
      <c r="C64" s="168">
        <v>18.5</v>
      </c>
      <c r="D64" s="168">
        <v>17.100000000000001</v>
      </c>
      <c r="E64" s="137">
        <v>17</v>
      </c>
      <c r="F64" s="137">
        <v>17.600000000000001</v>
      </c>
      <c r="G64" s="137">
        <v>19.003161377447313</v>
      </c>
      <c r="H64" s="137">
        <v>19.425728727542094</v>
      </c>
      <c r="I64" s="137">
        <v>19.932942422247844</v>
      </c>
      <c r="J64" s="137">
        <v>20.319550055050456</v>
      </c>
      <c r="K64" s="137">
        <v>19.466513169954457</v>
      </c>
      <c r="L64" s="137">
        <v>18.687304982254602</v>
      </c>
      <c r="M64" s="152">
        <v>19.296413986001323</v>
      </c>
      <c r="N64" s="152">
        <v>20.66</v>
      </c>
      <c r="O64" s="152">
        <v>20.96</v>
      </c>
      <c r="P64" s="152">
        <v>21.240000000000002</v>
      </c>
      <c r="Q64" s="152">
        <v>21.68</v>
      </c>
      <c r="R64" s="152">
        <v>20.94</v>
      </c>
      <c r="S64" s="152">
        <v>19.28</v>
      </c>
      <c r="T64" s="152">
        <v>17.810000000000002</v>
      </c>
      <c r="U64" s="152">
        <v>17.77</v>
      </c>
      <c r="V64" s="152">
        <v>17.330000000000002</v>
      </c>
      <c r="W64" s="152">
        <v>16.82</v>
      </c>
      <c r="X64" s="152">
        <v>16.78</v>
      </c>
      <c r="Y64" s="152">
        <v>16.350000000000001</v>
      </c>
      <c r="Z64" s="152">
        <v>15.7</v>
      </c>
      <c r="AA64" s="152">
        <v>15.920000000000002</v>
      </c>
      <c r="AB64" s="152">
        <v>16.54</v>
      </c>
    </row>
    <row r="65" spans="1:28" ht="12" customHeight="1">
      <c r="A65" s="129" t="s">
        <v>15</v>
      </c>
      <c r="B65" s="168">
        <v>13.2</v>
      </c>
      <c r="C65" s="168">
        <v>12.8</v>
      </c>
      <c r="D65" s="168">
        <v>12.5</v>
      </c>
      <c r="E65" s="137">
        <v>12.3</v>
      </c>
      <c r="F65" s="137">
        <v>12.1</v>
      </c>
      <c r="G65" s="137">
        <v>13.313447470494211</v>
      </c>
      <c r="H65" s="137">
        <v>14.969931037097863</v>
      </c>
      <c r="I65" s="137">
        <v>15.394659994762398</v>
      </c>
      <c r="J65" s="137">
        <v>16.345829442513207</v>
      </c>
      <c r="K65" s="137">
        <v>15.694891154128406</v>
      </c>
      <c r="L65" s="137">
        <v>15.129124343438189</v>
      </c>
      <c r="M65" s="152">
        <v>15.913979959521424</v>
      </c>
      <c r="N65" s="152">
        <v>17.18</v>
      </c>
      <c r="O65" s="152">
        <v>17.23</v>
      </c>
      <c r="P65" s="152">
        <v>17.59</v>
      </c>
      <c r="Q65" s="152">
        <v>18.37</v>
      </c>
      <c r="R65" s="152">
        <v>17.72</v>
      </c>
      <c r="S65" s="152">
        <v>16.21</v>
      </c>
      <c r="T65" s="152">
        <v>14.899999999999999</v>
      </c>
      <c r="U65" s="152">
        <v>15.2</v>
      </c>
      <c r="V65" s="152">
        <v>14.549999999999999</v>
      </c>
      <c r="W65" s="152">
        <v>14.219999999999999</v>
      </c>
      <c r="X65" s="152">
        <v>14.78</v>
      </c>
      <c r="Y65" s="152">
        <v>14.499999999999998</v>
      </c>
      <c r="Z65" s="152">
        <v>12.9</v>
      </c>
      <c r="AA65" s="152">
        <v>12.55</v>
      </c>
      <c r="AB65" s="152">
        <v>13.05</v>
      </c>
    </row>
    <row r="66" spans="1:28" ht="12" customHeight="1">
      <c r="A66" s="129" t="s">
        <v>5</v>
      </c>
      <c r="B66" s="168">
        <v>17.5</v>
      </c>
      <c r="C66" s="168">
        <v>15.7</v>
      </c>
      <c r="D66" s="168">
        <v>14.6</v>
      </c>
      <c r="E66" s="137">
        <v>15</v>
      </c>
      <c r="F66" s="137">
        <v>15.1</v>
      </c>
      <c r="G66" s="137">
        <v>16.554606688294538</v>
      </c>
      <c r="H66" s="137">
        <v>17.759504638960504</v>
      </c>
      <c r="I66" s="137">
        <v>17.850325134075433</v>
      </c>
      <c r="J66" s="137">
        <v>18.98211505400106</v>
      </c>
      <c r="K66" s="137">
        <v>17.716548304360337</v>
      </c>
      <c r="L66" s="137">
        <v>16.981711821915795</v>
      </c>
      <c r="M66" s="152">
        <v>18.023047397463809</v>
      </c>
      <c r="N66" s="152">
        <v>18.82</v>
      </c>
      <c r="O66" s="152">
        <v>18.690000000000001</v>
      </c>
      <c r="P66" s="152">
        <v>18.62</v>
      </c>
      <c r="Q66" s="152">
        <v>19.29</v>
      </c>
      <c r="R66" s="152">
        <v>18.600000000000001</v>
      </c>
      <c r="S66" s="152">
        <v>17.25</v>
      </c>
      <c r="T66" s="152">
        <v>15.89</v>
      </c>
      <c r="U66" s="152">
        <v>14.249999999999998</v>
      </c>
      <c r="V66" s="152">
        <v>13.700000000000001</v>
      </c>
      <c r="W66" s="152">
        <v>13.200000000000001</v>
      </c>
      <c r="X66" s="152">
        <v>13.51</v>
      </c>
      <c r="Y66" s="152">
        <v>13.19</v>
      </c>
      <c r="Z66" s="152">
        <v>12.120000000000001</v>
      </c>
      <c r="AA66" s="152">
        <v>11.95</v>
      </c>
      <c r="AB66" s="152">
        <v>12.24</v>
      </c>
    </row>
    <row r="67" spans="1:28" ht="12" customHeight="1">
      <c r="A67" s="129" t="s">
        <v>16</v>
      </c>
      <c r="B67" s="168">
        <v>14.6</v>
      </c>
      <c r="C67" s="168">
        <v>13.5</v>
      </c>
      <c r="D67" s="168">
        <v>13</v>
      </c>
      <c r="E67" s="137">
        <v>13.2</v>
      </c>
      <c r="F67" s="137">
        <v>13.8</v>
      </c>
      <c r="G67" s="137">
        <v>14.561039415055021</v>
      </c>
      <c r="H67" s="137">
        <v>16.329435271586849</v>
      </c>
      <c r="I67" s="137">
        <v>16.985540820301235</v>
      </c>
      <c r="J67" s="137">
        <v>17.855175790336119</v>
      </c>
      <c r="K67" s="137">
        <v>16.765267868650238</v>
      </c>
      <c r="L67" s="137">
        <v>16.123129628045959</v>
      </c>
      <c r="M67" s="152">
        <v>17.030257317927681</v>
      </c>
      <c r="N67" s="152">
        <v>17.91</v>
      </c>
      <c r="O67" s="152">
        <v>17.78</v>
      </c>
      <c r="P67" s="152">
        <v>17.52</v>
      </c>
      <c r="Q67" s="152">
        <v>18.22</v>
      </c>
      <c r="R67" s="152">
        <v>17.599999999999998</v>
      </c>
      <c r="S67" s="152">
        <v>16.45</v>
      </c>
      <c r="T67" s="152">
        <v>15.45</v>
      </c>
      <c r="U67" s="152">
        <v>15.5</v>
      </c>
      <c r="V67" s="152">
        <v>15.010000000000002</v>
      </c>
      <c r="W67" s="152">
        <v>14.62</v>
      </c>
      <c r="X67" s="152">
        <v>14.82</v>
      </c>
      <c r="Y67" s="152">
        <v>14.59</v>
      </c>
      <c r="Z67" s="152">
        <v>13.62</v>
      </c>
      <c r="AA67" s="152">
        <v>13.63</v>
      </c>
      <c r="AB67" s="152">
        <v>13.919999999999998</v>
      </c>
    </row>
    <row r="68" spans="1:28" ht="12" customHeight="1">
      <c r="A68" s="129" t="s">
        <v>17</v>
      </c>
      <c r="B68" s="168">
        <v>20.5</v>
      </c>
      <c r="C68" s="168">
        <v>20.100000000000001</v>
      </c>
      <c r="D68" s="168">
        <v>18.899999999999999</v>
      </c>
      <c r="E68" s="137">
        <v>19.100000000000001</v>
      </c>
      <c r="F68" s="137">
        <v>20.3</v>
      </c>
      <c r="G68" s="137">
        <v>21.60729991748854</v>
      </c>
      <c r="H68" s="137">
        <v>22.309973189408385</v>
      </c>
      <c r="I68" s="137">
        <v>23.036902376890307</v>
      </c>
      <c r="J68" s="137">
        <v>23.535801976542814</v>
      </c>
      <c r="K68" s="137">
        <v>22.163848350856117</v>
      </c>
      <c r="L68" s="137">
        <v>21.213345399395116</v>
      </c>
      <c r="M68" s="152">
        <v>21.804008903192436</v>
      </c>
      <c r="N68" s="152">
        <v>22.6</v>
      </c>
      <c r="O68" s="152">
        <v>21.62</v>
      </c>
      <c r="P68" s="152">
        <v>21.26</v>
      </c>
      <c r="Q68" s="152">
        <v>21.86</v>
      </c>
      <c r="R68" s="152">
        <v>21.23</v>
      </c>
      <c r="S68" s="152">
        <v>19.82</v>
      </c>
      <c r="T68" s="152">
        <v>18.579999999999998</v>
      </c>
      <c r="U68" s="152">
        <v>18.060000000000002</v>
      </c>
      <c r="V68" s="152">
        <v>17.05</v>
      </c>
      <c r="W68" s="152">
        <v>16.189999999999998</v>
      </c>
      <c r="X68" s="152">
        <v>16.32</v>
      </c>
      <c r="Y68" s="152">
        <v>16</v>
      </c>
      <c r="Z68" s="152">
        <v>14.96</v>
      </c>
      <c r="AA68" s="152">
        <v>15.06</v>
      </c>
      <c r="AB68" s="152">
        <v>15.629999999999999</v>
      </c>
    </row>
    <row r="69" spans="1:28" ht="12" customHeight="1">
      <c r="A69" s="129" t="s">
        <v>24</v>
      </c>
      <c r="B69" s="168">
        <v>26.6</v>
      </c>
      <c r="C69" s="168">
        <v>25.4</v>
      </c>
      <c r="D69" s="168">
        <v>24.4</v>
      </c>
      <c r="E69" s="137">
        <v>25.1</v>
      </c>
      <c r="F69" s="137">
        <v>25.9</v>
      </c>
      <c r="G69" s="137">
        <v>27.62327723022241</v>
      </c>
      <c r="H69" s="137">
        <v>28.085446107580591</v>
      </c>
      <c r="I69" s="137">
        <v>28.661772475860275</v>
      </c>
      <c r="J69" s="137">
        <v>28.992707777726839</v>
      </c>
      <c r="K69" s="137">
        <v>27.57774521796734</v>
      </c>
      <c r="L69" s="137">
        <v>26.678081956185384</v>
      </c>
      <c r="M69" s="152">
        <v>27.603925714660122</v>
      </c>
      <c r="N69" s="152">
        <v>28.439999999999998</v>
      </c>
      <c r="O69" s="152">
        <v>28.09</v>
      </c>
      <c r="P69" s="152">
        <v>27.650000000000002</v>
      </c>
      <c r="Q69" s="152">
        <v>27.97</v>
      </c>
      <c r="R69" s="152">
        <v>27.400000000000002</v>
      </c>
      <c r="S69" s="152">
        <v>25.81</v>
      </c>
      <c r="T69" s="152">
        <v>24.15</v>
      </c>
      <c r="U69" s="152">
        <v>23.87</v>
      </c>
      <c r="V69" s="152">
        <v>23.27</v>
      </c>
      <c r="W69" s="152">
        <v>22.32</v>
      </c>
      <c r="X69" s="152">
        <v>22.05</v>
      </c>
      <c r="Y69" s="152">
        <v>21.95</v>
      </c>
      <c r="Z69" s="152">
        <v>20.52</v>
      </c>
      <c r="AA69" s="152">
        <v>20.32</v>
      </c>
      <c r="AB69" s="152">
        <v>20.51</v>
      </c>
    </row>
    <row r="70" spans="1:28" ht="12" customHeight="1">
      <c r="A70" s="129" t="s">
        <v>28</v>
      </c>
      <c r="B70" s="168">
        <v>26.4</v>
      </c>
      <c r="C70" s="168">
        <v>25</v>
      </c>
      <c r="D70" s="168">
        <v>23.1</v>
      </c>
      <c r="E70" s="137">
        <v>23.3</v>
      </c>
      <c r="F70" s="137">
        <v>23.4</v>
      </c>
      <c r="G70" s="137">
        <v>24.824204970293394</v>
      </c>
      <c r="H70" s="137">
        <v>25.604158693867145</v>
      </c>
      <c r="I70" s="137">
        <v>25.661791164102993</v>
      </c>
      <c r="J70" s="137">
        <v>26.10913129190034</v>
      </c>
      <c r="K70" s="137">
        <v>24.278840662986447</v>
      </c>
      <c r="L70" s="137">
        <v>23.22587636805865</v>
      </c>
      <c r="M70" s="152">
        <v>23.534907470394142</v>
      </c>
      <c r="N70" s="152">
        <v>24.2</v>
      </c>
      <c r="O70" s="152">
        <v>24.07</v>
      </c>
      <c r="P70" s="152">
        <v>23.75</v>
      </c>
      <c r="Q70" s="152">
        <v>24.26</v>
      </c>
      <c r="R70" s="152">
        <v>23.3</v>
      </c>
      <c r="S70" s="152">
        <v>21.740000000000002</v>
      </c>
      <c r="T70" s="152">
        <v>20.22</v>
      </c>
      <c r="U70" s="152">
        <v>19.27</v>
      </c>
      <c r="V70" s="152">
        <v>18.600000000000001</v>
      </c>
      <c r="W70" s="152">
        <v>17.93</v>
      </c>
      <c r="X70" s="152">
        <v>18.05</v>
      </c>
      <c r="Y70" s="152">
        <v>17.66</v>
      </c>
      <c r="Z70" s="152">
        <v>16.66</v>
      </c>
      <c r="AA70" s="152">
        <v>16.170000000000002</v>
      </c>
      <c r="AB70" s="152">
        <v>16.46</v>
      </c>
    </row>
    <row r="71" spans="1:28" ht="12" customHeight="1">
      <c r="A71" s="129" t="s">
        <v>42</v>
      </c>
      <c r="B71" s="168">
        <v>34.1</v>
      </c>
      <c r="C71" s="168">
        <v>32.200000000000003</v>
      </c>
      <c r="D71" s="168">
        <v>30.9</v>
      </c>
      <c r="E71" s="137">
        <v>31.4</v>
      </c>
      <c r="F71" s="137">
        <v>32.4</v>
      </c>
      <c r="G71" s="137">
        <v>31.981210631838643</v>
      </c>
      <c r="H71" s="137">
        <v>32.278172319140666</v>
      </c>
      <c r="I71" s="137">
        <v>32.341946189737229</v>
      </c>
      <c r="J71" s="137">
        <v>31.512971924235096</v>
      </c>
      <c r="K71" s="137">
        <v>29.25384339826287</v>
      </c>
      <c r="L71" s="137">
        <v>27.849544045194751</v>
      </c>
      <c r="M71" s="152">
        <v>29.168897088753599</v>
      </c>
      <c r="N71" s="152">
        <v>30.31</v>
      </c>
      <c r="O71" s="152">
        <v>29.99</v>
      </c>
      <c r="P71" s="152">
        <v>29.959999999999997</v>
      </c>
      <c r="Q71" s="152">
        <v>30.04</v>
      </c>
      <c r="R71" s="152">
        <v>29.42</v>
      </c>
      <c r="S71" s="152">
        <v>28.24</v>
      </c>
      <c r="T71" s="152">
        <v>25.86</v>
      </c>
      <c r="U71" s="152">
        <v>24.060000000000002</v>
      </c>
      <c r="V71" s="152">
        <v>23.31</v>
      </c>
      <c r="W71" s="152">
        <v>22.18</v>
      </c>
      <c r="X71" s="152">
        <v>21.34</v>
      </c>
      <c r="Y71" s="152">
        <v>21.029999999999998</v>
      </c>
      <c r="Z71" s="152">
        <v>19.11</v>
      </c>
      <c r="AA71" s="152">
        <v>18.829999999999998</v>
      </c>
      <c r="AB71" s="152">
        <v>19.38</v>
      </c>
    </row>
    <row r="72" spans="1:28" ht="12" customHeight="1">
      <c r="A72" s="129" t="s">
        <v>18</v>
      </c>
      <c r="B72" s="168">
        <v>24.5</v>
      </c>
      <c r="C72" s="168">
        <v>23.2</v>
      </c>
      <c r="D72" s="168">
        <v>22.2</v>
      </c>
      <c r="E72" s="137">
        <v>22.5</v>
      </c>
      <c r="F72" s="137">
        <v>22.9</v>
      </c>
      <c r="G72" s="137">
        <v>24.501142268855457</v>
      </c>
      <c r="H72" s="137">
        <v>25.562512875967542</v>
      </c>
      <c r="I72" s="137">
        <v>25.637560444846702</v>
      </c>
      <c r="J72" s="137">
        <v>26.073179975213318</v>
      </c>
      <c r="K72" s="137">
        <v>24.451789470333452</v>
      </c>
      <c r="L72" s="137">
        <v>22.973141851797681</v>
      </c>
      <c r="M72" s="152">
        <v>23.401204537091065</v>
      </c>
      <c r="N72" s="152">
        <v>24.12</v>
      </c>
      <c r="O72" s="152">
        <v>23.57</v>
      </c>
      <c r="P72" s="152">
        <v>23.36</v>
      </c>
      <c r="Q72" s="152">
        <v>24.12</v>
      </c>
      <c r="R72" s="152">
        <v>23.64</v>
      </c>
      <c r="S72" s="152">
        <v>22.02</v>
      </c>
      <c r="T72" s="152">
        <v>20.49</v>
      </c>
      <c r="U72" s="152">
        <v>19.689999999999998</v>
      </c>
      <c r="V72" s="152">
        <v>18.509999999999998</v>
      </c>
      <c r="W72" s="152">
        <v>17.71</v>
      </c>
      <c r="X72" s="152">
        <v>17.260000000000002</v>
      </c>
      <c r="Y72" s="152">
        <v>16.97</v>
      </c>
      <c r="Z72" s="152">
        <v>15.790000000000001</v>
      </c>
      <c r="AA72" s="152">
        <v>15.5</v>
      </c>
      <c r="AB72" s="152">
        <v>15.78</v>
      </c>
    </row>
    <row r="73" spans="1:28" ht="12" customHeight="1">
      <c r="A73" s="129" t="s">
        <v>19</v>
      </c>
      <c r="B73" s="168">
        <v>11.6</v>
      </c>
      <c r="C73" s="168">
        <v>10.8</v>
      </c>
      <c r="D73" s="168">
        <v>9.9</v>
      </c>
      <c r="E73" s="137">
        <v>10.199999999999999</v>
      </c>
      <c r="F73" s="137">
        <v>10.5</v>
      </c>
      <c r="G73" s="137">
        <v>11.464646922357172</v>
      </c>
      <c r="H73" s="137">
        <v>11.948407584193884</v>
      </c>
      <c r="I73" s="137">
        <v>12.037897144433659</v>
      </c>
      <c r="J73" s="137">
        <v>12.933361983200994</v>
      </c>
      <c r="K73" s="137">
        <v>12.111890106069348</v>
      </c>
      <c r="L73" s="137">
        <v>11.835124609701467</v>
      </c>
      <c r="M73" s="152">
        <v>12.263175875645235</v>
      </c>
      <c r="N73" s="152">
        <v>12.870000000000001</v>
      </c>
      <c r="O73" s="152">
        <v>12.65</v>
      </c>
      <c r="P73" s="152">
        <v>12.920000000000002</v>
      </c>
      <c r="Q73" s="152">
        <v>13.320000000000002</v>
      </c>
      <c r="R73" s="152">
        <v>13.170000000000002</v>
      </c>
      <c r="S73" s="152">
        <v>12.55</v>
      </c>
      <c r="T73" s="152">
        <v>11.99</v>
      </c>
      <c r="U73" s="152">
        <v>11.459999999999999</v>
      </c>
      <c r="V73" s="152">
        <v>11.200000000000001</v>
      </c>
      <c r="W73" s="152">
        <v>11.17</v>
      </c>
      <c r="X73" s="152">
        <v>11.379999999999999</v>
      </c>
      <c r="Y73" s="152">
        <v>11.360000000000001</v>
      </c>
      <c r="Z73" s="152">
        <v>10.61</v>
      </c>
      <c r="AA73" s="152">
        <v>10.43</v>
      </c>
      <c r="AB73" s="152">
        <v>11.020000000000001</v>
      </c>
    </row>
    <row r="74" spans="1:28" ht="12" customHeight="1">
      <c r="A74" s="129" t="s">
        <v>20</v>
      </c>
      <c r="B74" s="168">
        <v>9.9</v>
      </c>
      <c r="C74" s="168">
        <v>9.4</v>
      </c>
      <c r="D74" s="168">
        <v>8.8000000000000007</v>
      </c>
      <c r="E74" s="137">
        <v>9.1</v>
      </c>
      <c r="F74" s="137">
        <v>9.1</v>
      </c>
      <c r="G74" s="137">
        <v>10.461139160729664</v>
      </c>
      <c r="H74" s="137">
        <v>11.212847421691926</v>
      </c>
      <c r="I74" s="137">
        <v>11.344937575878793</v>
      </c>
      <c r="J74" s="137">
        <v>11.735116448071427</v>
      </c>
      <c r="K74" s="137">
        <v>11.417331575087978</v>
      </c>
      <c r="L74" s="137">
        <v>10.763965783444828</v>
      </c>
      <c r="M74" s="152">
        <v>11.41745924104846</v>
      </c>
      <c r="N74" s="152">
        <v>12.25</v>
      </c>
      <c r="O74" s="152">
        <v>12.08</v>
      </c>
      <c r="P74" s="152">
        <v>12.32</v>
      </c>
      <c r="Q74" s="152">
        <v>13.26</v>
      </c>
      <c r="R74" s="152">
        <v>13.370000000000001</v>
      </c>
      <c r="S74" s="152">
        <v>12.770000000000001</v>
      </c>
      <c r="T74" s="152">
        <v>12.049999999999999</v>
      </c>
      <c r="U74" s="152">
        <v>11.37</v>
      </c>
      <c r="V74" s="152">
        <v>11.06</v>
      </c>
      <c r="W74" s="152">
        <v>11.23</v>
      </c>
      <c r="X74" s="152">
        <v>11.53</v>
      </c>
      <c r="Y74" s="152">
        <v>11.57</v>
      </c>
      <c r="Z74" s="152">
        <v>11.01</v>
      </c>
      <c r="AA74" s="152">
        <v>11.18</v>
      </c>
      <c r="AB74" s="152">
        <v>11.25</v>
      </c>
    </row>
    <row r="75" spans="1:28" ht="12" customHeight="1">
      <c r="A75" s="129" t="s">
        <v>40</v>
      </c>
      <c r="B75" s="168">
        <v>9.8000000000000007</v>
      </c>
      <c r="C75" s="168">
        <v>9.1</v>
      </c>
      <c r="D75" s="168">
        <v>8.4</v>
      </c>
      <c r="E75" s="137">
        <v>8.6</v>
      </c>
      <c r="F75" s="137">
        <v>8.9</v>
      </c>
      <c r="G75" s="137">
        <v>9.9282312870534977</v>
      </c>
      <c r="H75" s="137">
        <v>10.923792863816084</v>
      </c>
      <c r="I75" s="137">
        <v>11.356841182572898</v>
      </c>
      <c r="J75" s="137">
        <v>12.10974138480112</v>
      </c>
      <c r="K75" s="137">
        <v>11.262811864924281</v>
      </c>
      <c r="L75" s="137">
        <v>10.411963924495861</v>
      </c>
      <c r="M75" s="152">
        <v>11.086782637734093</v>
      </c>
      <c r="N75" s="152">
        <v>12.01</v>
      </c>
      <c r="O75" s="152">
        <v>11.709999999999999</v>
      </c>
      <c r="P75" s="152">
        <v>11.65</v>
      </c>
      <c r="Q75" s="152">
        <v>12.17</v>
      </c>
      <c r="R75" s="152">
        <v>12.13</v>
      </c>
      <c r="S75" s="152">
        <v>11.66</v>
      </c>
      <c r="T75" s="152">
        <v>10.91</v>
      </c>
      <c r="U75" s="152">
        <v>9.370000000000001</v>
      </c>
      <c r="V75" s="152">
        <v>9.5200000000000014</v>
      </c>
      <c r="W75" s="152">
        <v>9.36</v>
      </c>
      <c r="X75" s="152">
        <v>9.7199999999999989</v>
      </c>
      <c r="Y75" s="152">
        <v>9.73</v>
      </c>
      <c r="Z75" s="152">
        <v>9.0499999999999989</v>
      </c>
      <c r="AA75" s="152">
        <v>9.3000000000000007</v>
      </c>
      <c r="AB75" s="152">
        <v>9.77</v>
      </c>
    </row>
    <row r="76" spans="1:28" ht="12" customHeight="1">
      <c r="A76" s="129" t="s">
        <v>41</v>
      </c>
      <c r="B76" s="168">
        <v>8.4</v>
      </c>
      <c r="C76" s="168">
        <v>7.9</v>
      </c>
      <c r="D76" s="168">
        <v>7.1</v>
      </c>
      <c r="E76" s="137">
        <v>7.2</v>
      </c>
      <c r="F76" s="137">
        <v>7.3</v>
      </c>
      <c r="G76" s="137">
        <v>8.3835168829397517</v>
      </c>
      <c r="H76" s="137">
        <v>9.4062680312883433</v>
      </c>
      <c r="I76" s="137">
        <v>9.6712706310740639</v>
      </c>
      <c r="J76" s="137">
        <v>9.9082683050141913</v>
      </c>
      <c r="K76" s="137">
        <v>9.4240094516855244</v>
      </c>
      <c r="L76" s="137">
        <v>8.7660616822020287</v>
      </c>
      <c r="M76" s="152">
        <v>9.3261358501467875</v>
      </c>
      <c r="N76" s="152">
        <v>10.18</v>
      </c>
      <c r="O76" s="152">
        <v>10.050000000000001</v>
      </c>
      <c r="P76" s="152">
        <v>9.8000000000000007</v>
      </c>
      <c r="Q76" s="152">
        <v>10.01</v>
      </c>
      <c r="R76" s="152">
        <v>9.98</v>
      </c>
      <c r="S76" s="152">
        <v>9.4499999999999993</v>
      </c>
      <c r="T76" s="152">
        <v>8.92</v>
      </c>
      <c r="U76" s="152">
        <v>7.88</v>
      </c>
      <c r="V76" s="152">
        <v>7.6300000000000008</v>
      </c>
      <c r="W76" s="152">
        <v>7.7700000000000005</v>
      </c>
      <c r="X76" s="152">
        <v>8.18</v>
      </c>
      <c r="Y76" s="152">
        <v>7.9799999999999995</v>
      </c>
      <c r="Z76" s="152">
        <v>7.48</v>
      </c>
      <c r="AA76" s="152">
        <v>7.7200000000000006</v>
      </c>
      <c r="AB76" s="152">
        <v>7.75</v>
      </c>
    </row>
    <row r="77" spans="1:28" s="11" customFormat="1" ht="15" customHeight="1">
      <c r="A77" s="131" t="s">
        <v>21</v>
      </c>
      <c r="B77" s="169">
        <v>18.899999999999999</v>
      </c>
      <c r="C77" s="169">
        <v>17.8</v>
      </c>
      <c r="D77" s="169">
        <v>16.899999999999999</v>
      </c>
      <c r="E77" s="138">
        <v>17.2</v>
      </c>
      <c r="F77" s="138">
        <v>17.600000000000001</v>
      </c>
      <c r="G77" s="138">
        <v>18.922859824461057</v>
      </c>
      <c r="H77" s="138">
        <v>19.736024969635206</v>
      </c>
      <c r="I77" s="138">
        <v>20.055732319204711</v>
      </c>
      <c r="J77" s="138">
        <v>20.65559485022926</v>
      </c>
      <c r="K77" s="138">
        <v>19.552039050904636</v>
      </c>
      <c r="L77" s="138">
        <v>18.682475871009462</v>
      </c>
      <c r="M77" s="153">
        <v>19.44007584324574</v>
      </c>
      <c r="N77" s="153">
        <v>20.399999999999999</v>
      </c>
      <c r="O77" s="153">
        <v>20.16</v>
      </c>
      <c r="P77" s="153">
        <v>20.09</v>
      </c>
      <c r="Q77" s="153">
        <v>20.62</v>
      </c>
      <c r="R77" s="153">
        <v>20.100000000000001</v>
      </c>
      <c r="S77" s="153">
        <v>18.82</v>
      </c>
      <c r="T77" s="153">
        <v>17.57</v>
      </c>
      <c r="U77" s="153">
        <v>16.64</v>
      </c>
      <c r="V77" s="153">
        <v>16.04</v>
      </c>
      <c r="W77" s="153">
        <v>15.459999999999999</v>
      </c>
      <c r="X77" s="153">
        <v>15.459999999999999</v>
      </c>
      <c r="Y77" s="153">
        <v>15.25</v>
      </c>
      <c r="Z77" s="153">
        <v>14.24</v>
      </c>
      <c r="AA77" s="153">
        <v>14.17</v>
      </c>
      <c r="AB77" s="153">
        <v>14.6</v>
      </c>
    </row>
    <row r="78" spans="1:28" s="83" customFormat="1" ht="9" customHeight="1">
      <c r="A78" s="82" t="s">
        <v>117</v>
      </c>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row>
    <row r="79" spans="1:28" s="83" customFormat="1" ht="9" customHeight="1">
      <c r="A79" s="81" t="s">
        <v>183</v>
      </c>
      <c r="B79" s="82"/>
      <c r="C79" s="82"/>
      <c r="D79" s="82"/>
      <c r="E79" s="82"/>
      <c r="F79" s="82"/>
      <c r="G79" s="82"/>
      <c r="H79" s="82"/>
      <c r="I79" s="82"/>
      <c r="J79" s="82"/>
      <c r="K79" s="82"/>
      <c r="L79" s="82"/>
      <c r="M79" s="82"/>
      <c r="N79" s="81"/>
      <c r="O79" s="81"/>
      <c r="P79" s="81"/>
      <c r="Q79" s="81"/>
      <c r="R79" s="81"/>
      <c r="S79" s="81"/>
      <c r="T79" s="81"/>
      <c r="U79" s="81"/>
      <c r="V79" s="82"/>
      <c r="W79" s="82"/>
      <c r="X79" s="82"/>
      <c r="Y79" s="82"/>
      <c r="Z79" s="82"/>
      <c r="AA79" s="82"/>
      <c r="AB79" s="82"/>
    </row>
    <row r="80" spans="1:28" s="81" customFormat="1" ht="9" customHeight="1">
      <c r="A80" s="56" t="s">
        <v>157</v>
      </c>
      <c r="B80" s="84"/>
      <c r="C80" s="84"/>
      <c r="D80" s="84"/>
      <c r="E80" s="84"/>
      <c r="F80" s="84"/>
      <c r="G80" s="84"/>
      <c r="H80" s="84"/>
      <c r="I80" s="84"/>
      <c r="J80" s="84"/>
      <c r="K80" s="84"/>
      <c r="L80" s="84"/>
    </row>
    <row r="81" spans="1:12">
      <c r="B81" s="31"/>
      <c r="C81" s="31"/>
      <c r="D81" s="31"/>
      <c r="E81" s="31"/>
      <c r="F81" s="31"/>
      <c r="G81" s="31"/>
      <c r="H81" s="31"/>
      <c r="I81" s="31"/>
      <c r="J81" s="31"/>
      <c r="K81" s="31"/>
      <c r="L81" s="31"/>
    </row>
    <row r="82" spans="1:12">
      <c r="B82" s="31"/>
      <c r="C82" s="31"/>
      <c r="D82" s="31"/>
      <c r="E82" s="31"/>
      <c r="F82" s="31"/>
      <c r="G82" s="31"/>
      <c r="H82" s="31"/>
      <c r="I82" s="31"/>
      <c r="J82" s="31"/>
      <c r="K82" s="31"/>
      <c r="L82" s="31"/>
    </row>
    <row r="83" spans="1:12">
      <c r="A83" s="11"/>
      <c r="B83" s="31"/>
      <c r="C83" s="31"/>
      <c r="D83" s="31"/>
      <c r="E83" s="31"/>
      <c r="F83" s="31"/>
      <c r="G83" s="31"/>
      <c r="H83" s="31"/>
      <c r="I83" s="31"/>
      <c r="J83" s="31"/>
      <c r="K83" s="31"/>
      <c r="L83" s="31"/>
    </row>
    <row r="84" spans="1:12">
      <c r="B84" s="31"/>
      <c r="C84" s="31"/>
      <c r="D84" s="31"/>
      <c r="E84" s="31"/>
      <c r="F84" s="31"/>
      <c r="G84" s="31"/>
      <c r="H84" s="31"/>
      <c r="I84" s="31"/>
      <c r="J84" s="31"/>
      <c r="K84" s="31"/>
      <c r="L84" s="31"/>
    </row>
    <row r="85" spans="1:12">
      <c r="B85" s="31"/>
      <c r="C85" s="31"/>
      <c r="D85" s="31"/>
      <c r="E85" s="31"/>
      <c r="F85" s="31"/>
      <c r="G85" s="31"/>
      <c r="H85" s="31"/>
      <c r="I85" s="31"/>
      <c r="J85" s="31"/>
      <c r="K85" s="31"/>
      <c r="L85" s="31"/>
    </row>
    <row r="86" spans="1:12">
      <c r="B86" s="31"/>
      <c r="C86" s="31"/>
      <c r="D86" s="31"/>
      <c r="E86" s="31"/>
      <c r="F86" s="31"/>
      <c r="G86" s="31"/>
      <c r="H86" s="31"/>
      <c r="I86" s="31"/>
      <c r="J86" s="31"/>
      <c r="K86" s="31"/>
      <c r="L86" s="31"/>
    </row>
    <row r="87" spans="1:12">
      <c r="B87" s="31"/>
      <c r="C87" s="31"/>
      <c r="D87" s="31"/>
      <c r="E87" s="31"/>
      <c r="F87" s="31"/>
      <c r="G87" s="31"/>
      <c r="H87" s="31"/>
      <c r="I87" s="31"/>
      <c r="J87" s="31"/>
      <c r="K87" s="31"/>
      <c r="L87" s="31"/>
    </row>
    <row r="88" spans="1:12">
      <c r="B88" s="31"/>
      <c r="C88" s="31"/>
      <c r="D88" s="31"/>
      <c r="E88" s="31"/>
      <c r="F88" s="31"/>
      <c r="G88" s="31"/>
      <c r="H88" s="31"/>
      <c r="I88" s="31"/>
      <c r="J88" s="31"/>
      <c r="K88" s="31"/>
      <c r="L88" s="31"/>
    </row>
    <row r="89" spans="1:12">
      <c r="A89" s="11"/>
      <c r="B89" s="31"/>
      <c r="C89" s="31"/>
      <c r="D89" s="31"/>
      <c r="E89" s="31"/>
      <c r="F89" s="31"/>
      <c r="G89" s="31"/>
      <c r="H89" s="31"/>
      <c r="I89" s="31"/>
      <c r="J89" s="31"/>
      <c r="K89" s="31"/>
      <c r="L89" s="31"/>
    </row>
    <row r="90" spans="1:12">
      <c r="B90" s="31"/>
      <c r="C90" s="31"/>
      <c r="D90" s="31"/>
      <c r="E90" s="31"/>
      <c r="F90" s="31"/>
      <c r="G90" s="31"/>
      <c r="H90" s="31"/>
      <c r="I90" s="31"/>
      <c r="J90" s="31"/>
      <c r="K90" s="31"/>
      <c r="L90" s="31"/>
    </row>
    <row r="91" spans="1:12">
      <c r="B91" s="31"/>
      <c r="C91" s="31"/>
      <c r="D91" s="31"/>
      <c r="E91" s="31"/>
      <c r="F91" s="31"/>
      <c r="G91" s="31"/>
      <c r="H91" s="31"/>
      <c r="I91" s="31"/>
      <c r="J91" s="31"/>
      <c r="K91" s="31"/>
      <c r="L91" s="31"/>
    </row>
    <row r="92" spans="1:12">
      <c r="B92" s="31"/>
      <c r="C92" s="31"/>
      <c r="D92" s="31"/>
      <c r="E92" s="31"/>
      <c r="F92" s="31"/>
      <c r="G92" s="31"/>
      <c r="H92" s="31"/>
      <c r="I92" s="31"/>
      <c r="J92" s="31"/>
      <c r="K92" s="31"/>
      <c r="L92" s="31"/>
    </row>
    <row r="93" spans="1:12">
      <c r="B93" s="31"/>
      <c r="C93" s="31"/>
      <c r="D93" s="31"/>
      <c r="E93" s="31"/>
      <c r="F93" s="31"/>
      <c r="G93" s="31"/>
      <c r="H93" s="31"/>
      <c r="I93" s="31"/>
      <c r="J93" s="31"/>
      <c r="K93" s="31"/>
      <c r="L93" s="31"/>
    </row>
  </sheetData>
  <phoneticPr fontId="6" type="noConversion"/>
  <hyperlinks>
    <hyperlink ref="AB1" location="F!A1" display="Retour au menu" xr:uid="{A2DBACA0-045D-4F8C-A5A0-ABD9CD9F9D4C}"/>
  </hyperlinks>
  <pageMargins left="0.7" right="0.7" top="0.75" bottom="0.75" header="0.3" footer="0.3"/>
  <pageSetup paperSize="9" scale="5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30" max="27" man="1"/>
    <brk id="55" max="2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99"/>
  <sheetViews>
    <sheetView showGridLines="0" zoomScale="90" zoomScaleNormal="90" zoomScaleSheetLayoutView="80" workbookViewId="0"/>
  </sheetViews>
  <sheetFormatPr baseColWidth="10" defaultColWidth="9.140625" defaultRowHeight="11.25"/>
  <cols>
    <col min="1" max="1" width="18.7109375" style="10" customWidth="1"/>
    <col min="2" max="25" width="9.28515625" style="10" customWidth="1"/>
    <col min="26" max="16384" width="9.140625" style="10"/>
  </cols>
  <sheetData>
    <row r="1" spans="1:25" ht="23.25">
      <c r="A1" s="57" t="s">
        <v>109</v>
      </c>
      <c r="S1" s="55"/>
      <c r="T1" s="55"/>
      <c r="U1" s="55"/>
      <c r="V1" s="55"/>
      <c r="W1" s="55"/>
      <c r="X1" s="55"/>
      <c r="Y1" s="55" t="s">
        <v>107</v>
      </c>
    </row>
    <row r="2" spans="1:25" ht="3" customHeight="1"/>
    <row r="3" spans="1:25" s="63" customFormat="1" ht="15.75" customHeight="1">
      <c r="A3" s="64" t="s">
        <v>115</v>
      </c>
    </row>
    <row r="4" spans="1:25" s="63" customFormat="1" ht="4.5" customHeight="1">
      <c r="A4" s="64"/>
    </row>
    <row r="5" spans="1:25" ht="19.5" customHeight="1">
      <c r="A5" s="89" t="s">
        <v>194</v>
      </c>
      <c r="B5" s="54"/>
      <c r="C5" s="54"/>
      <c r="D5" s="54"/>
      <c r="E5" s="54"/>
      <c r="F5" s="54"/>
      <c r="G5" s="54"/>
      <c r="H5" s="54"/>
      <c r="I5" s="54"/>
      <c r="J5" s="54"/>
      <c r="K5" s="54"/>
      <c r="L5" s="54"/>
      <c r="M5" s="54"/>
      <c r="N5" s="54"/>
      <c r="O5" s="54"/>
      <c r="P5" s="54"/>
      <c r="Q5" s="54"/>
      <c r="R5" s="54"/>
      <c r="S5" s="54"/>
      <c r="T5" s="54"/>
      <c r="U5" s="54"/>
      <c r="V5" s="54"/>
      <c r="W5" s="54"/>
      <c r="X5" s="54"/>
      <c r="Y5" s="54"/>
    </row>
    <row r="6" spans="1:25" ht="4.5" customHeight="1">
      <c r="A6" s="2"/>
    </row>
    <row r="7" spans="1:25" s="11" customFormat="1" ht="18" customHeight="1">
      <c r="A7" s="150" t="s">
        <v>6</v>
      </c>
      <c r="B7" s="156">
        <v>2001</v>
      </c>
      <c r="C7" s="156">
        <v>2002</v>
      </c>
      <c r="D7" s="156">
        <v>2003</v>
      </c>
      <c r="E7" s="156">
        <v>2004</v>
      </c>
      <c r="F7" s="156">
        <v>2005</v>
      </c>
      <c r="G7" s="156">
        <v>2006</v>
      </c>
      <c r="H7" s="156">
        <v>2007</v>
      </c>
      <c r="I7" s="156">
        <v>2008</v>
      </c>
      <c r="J7" s="149">
        <v>2009</v>
      </c>
      <c r="K7" s="149">
        <v>2010</v>
      </c>
      <c r="L7" s="149">
        <v>2011</v>
      </c>
      <c r="M7" s="149">
        <v>2012</v>
      </c>
      <c r="N7" s="149">
        <v>2013</v>
      </c>
      <c r="O7" s="149">
        <v>2014</v>
      </c>
      <c r="P7" s="149">
        <v>2015</v>
      </c>
      <c r="Q7" s="149">
        <v>2016</v>
      </c>
      <c r="R7" s="149">
        <v>2017</v>
      </c>
      <c r="S7" s="149">
        <v>2018</v>
      </c>
      <c r="T7" s="149">
        <v>2019</v>
      </c>
      <c r="U7" s="149">
        <v>2020</v>
      </c>
      <c r="V7" s="149">
        <v>2021</v>
      </c>
      <c r="W7" s="149">
        <v>2022</v>
      </c>
      <c r="X7" s="149" t="s">
        <v>182</v>
      </c>
      <c r="Y7" s="149" t="s">
        <v>193</v>
      </c>
    </row>
    <row r="8" spans="1:25" ht="12" customHeight="1">
      <c r="A8" s="129" t="s">
        <v>9</v>
      </c>
      <c r="B8" s="168">
        <v>27.591803348390087</v>
      </c>
      <c r="C8" s="168">
        <v>29.546714451025561</v>
      </c>
      <c r="D8" s="168">
        <v>29.085703016582233</v>
      </c>
      <c r="E8" s="137">
        <v>29.706982394969561</v>
      </c>
      <c r="F8" s="137">
        <v>32.84475701501762</v>
      </c>
      <c r="G8" s="137">
        <v>32.573557741114577</v>
      </c>
      <c r="H8" s="137">
        <v>30.33350027545476</v>
      </c>
      <c r="I8" s="137">
        <v>27.699272272132596</v>
      </c>
      <c r="J8" s="152">
        <v>30.750714280693536</v>
      </c>
      <c r="K8" s="152">
        <v>32.269999999999996</v>
      </c>
      <c r="L8" s="152">
        <v>30.819999999999997</v>
      </c>
      <c r="M8" s="152">
        <v>31.5</v>
      </c>
      <c r="N8" s="152">
        <v>33.660000000000004</v>
      </c>
      <c r="O8" s="152">
        <v>32.83</v>
      </c>
      <c r="P8" s="152">
        <v>27.85</v>
      </c>
      <c r="Q8" s="152">
        <v>26.840000000000003</v>
      </c>
      <c r="R8" s="152">
        <v>25.369999999999997</v>
      </c>
      <c r="S8" s="152">
        <v>22.61</v>
      </c>
      <c r="T8" s="152">
        <v>21.17</v>
      </c>
      <c r="U8" s="152">
        <v>21.91</v>
      </c>
      <c r="V8" s="152">
        <v>22.03</v>
      </c>
      <c r="W8" s="152">
        <v>22.2</v>
      </c>
      <c r="X8" s="152">
        <v>22.1</v>
      </c>
      <c r="Y8" s="152">
        <v>25.509999999999998</v>
      </c>
    </row>
    <row r="9" spans="1:25" ht="12" customHeight="1">
      <c r="A9" s="129" t="s">
        <v>10</v>
      </c>
      <c r="B9" s="168">
        <v>17.355757130550618</v>
      </c>
      <c r="C9" s="168">
        <v>19.709466607982691</v>
      </c>
      <c r="D9" s="168">
        <v>21.144839792167232</v>
      </c>
      <c r="E9" s="137">
        <v>22.630064936469498</v>
      </c>
      <c r="F9" s="137">
        <v>24.20761981150747</v>
      </c>
      <c r="G9" s="137">
        <v>23.565227407436183</v>
      </c>
      <c r="H9" s="137">
        <v>21.500786762922811</v>
      </c>
      <c r="I9" s="137">
        <v>22.469699460316185</v>
      </c>
      <c r="J9" s="152">
        <v>26.097427460732987</v>
      </c>
      <c r="K9" s="152">
        <v>25.729999999999997</v>
      </c>
      <c r="L9" s="152">
        <v>24.36</v>
      </c>
      <c r="M9" s="152">
        <v>26.040000000000003</v>
      </c>
      <c r="N9" s="152">
        <v>26.88</v>
      </c>
      <c r="O9" s="152">
        <v>24.43</v>
      </c>
      <c r="P9" s="152">
        <v>25.35</v>
      </c>
      <c r="Q9" s="152">
        <v>24.2</v>
      </c>
      <c r="R9" s="152">
        <v>24.98</v>
      </c>
      <c r="S9" s="152">
        <v>22.95</v>
      </c>
      <c r="T9" s="152">
        <v>19.079999999999998</v>
      </c>
      <c r="U9" s="152">
        <v>21.69</v>
      </c>
      <c r="V9" s="152">
        <v>22.15</v>
      </c>
      <c r="W9" s="152">
        <v>19.59</v>
      </c>
      <c r="X9" s="152">
        <v>21.17</v>
      </c>
      <c r="Y9" s="152">
        <v>23.21</v>
      </c>
    </row>
    <row r="10" spans="1:25" ht="12" customHeight="1">
      <c r="A10" s="129" t="s">
        <v>23</v>
      </c>
      <c r="B10" s="168">
        <v>19.994800291553343</v>
      </c>
      <c r="C10" s="168">
        <v>23.158917105282523</v>
      </c>
      <c r="D10" s="168">
        <v>23.249796605676341</v>
      </c>
      <c r="E10" s="137">
        <v>24.431900894749187</v>
      </c>
      <c r="F10" s="137">
        <v>25.364202896643196</v>
      </c>
      <c r="G10" s="137">
        <v>24.397219498855542</v>
      </c>
      <c r="H10" s="137">
        <v>23.208157602107761</v>
      </c>
      <c r="I10" s="137">
        <v>20.656645913827518</v>
      </c>
      <c r="J10" s="152">
        <v>24.868416579464569</v>
      </c>
      <c r="K10" s="152">
        <v>27.61</v>
      </c>
      <c r="L10" s="152">
        <v>27.529999999999998</v>
      </c>
      <c r="M10" s="152">
        <v>25.629999999999995</v>
      </c>
      <c r="N10" s="152">
        <v>29.29</v>
      </c>
      <c r="O10" s="152">
        <v>27.47</v>
      </c>
      <c r="P10" s="152">
        <v>27.48</v>
      </c>
      <c r="Q10" s="152">
        <v>25.169999999999998</v>
      </c>
      <c r="R10" s="152">
        <v>21.82</v>
      </c>
      <c r="S10" s="152">
        <v>22.220000000000002</v>
      </c>
      <c r="T10" s="152">
        <v>21.37</v>
      </c>
      <c r="U10" s="152">
        <v>23.13</v>
      </c>
      <c r="V10" s="152">
        <v>23.05</v>
      </c>
      <c r="W10" s="152">
        <v>20.880000000000003</v>
      </c>
      <c r="X10" s="152">
        <v>20.32</v>
      </c>
      <c r="Y10" s="152">
        <v>20.399999999999999</v>
      </c>
    </row>
    <row r="11" spans="1:25" ht="12" customHeight="1">
      <c r="A11" s="129" t="s">
        <v>11</v>
      </c>
      <c r="B11" s="168">
        <v>30.157156748756702</v>
      </c>
      <c r="C11" s="168">
        <v>32.212303847640321</v>
      </c>
      <c r="D11" s="168">
        <v>35.123286545587824</v>
      </c>
      <c r="E11" s="137">
        <v>35.505893997612787</v>
      </c>
      <c r="F11" s="137">
        <v>35.324197665896293</v>
      </c>
      <c r="G11" s="137">
        <v>35.239297709948488</v>
      </c>
      <c r="H11" s="137">
        <v>31.335884947762139</v>
      </c>
      <c r="I11" s="137">
        <v>29.684428567081273</v>
      </c>
      <c r="J11" s="152">
        <v>32.356498970497945</v>
      </c>
      <c r="K11" s="152">
        <v>33.85</v>
      </c>
      <c r="L11" s="152">
        <v>31.6</v>
      </c>
      <c r="M11" s="152">
        <v>31.77</v>
      </c>
      <c r="N11" s="152">
        <v>34.19</v>
      </c>
      <c r="O11" s="152">
        <v>31.03</v>
      </c>
      <c r="P11" s="152">
        <v>28.449999999999996</v>
      </c>
      <c r="Q11" s="152">
        <v>26.91</v>
      </c>
      <c r="R11" s="152">
        <v>25.369999999999997</v>
      </c>
      <c r="S11" s="152">
        <v>24.41</v>
      </c>
      <c r="T11" s="152">
        <v>22.470000000000002</v>
      </c>
      <c r="U11" s="152">
        <v>25.41</v>
      </c>
      <c r="V11" s="152">
        <v>23.46</v>
      </c>
      <c r="W11" s="152">
        <v>20.97</v>
      </c>
      <c r="X11" s="152">
        <v>21.83</v>
      </c>
      <c r="Y11" s="152">
        <v>22.86</v>
      </c>
    </row>
    <row r="12" spans="1:25" ht="12" customHeight="1">
      <c r="A12" s="129" t="s">
        <v>12</v>
      </c>
      <c r="B12" s="168">
        <v>25.889052844839846</v>
      </c>
      <c r="C12" s="168">
        <v>27.911706958653337</v>
      </c>
      <c r="D12" s="168">
        <v>31.043527126765213</v>
      </c>
      <c r="E12" s="137">
        <v>30.522698204898241</v>
      </c>
      <c r="F12" s="137">
        <v>29.873961759460737</v>
      </c>
      <c r="G12" s="137">
        <v>28.739405834155889</v>
      </c>
      <c r="H12" s="137">
        <v>26.879577536156841</v>
      </c>
      <c r="I12" s="137">
        <v>24.312364604785692</v>
      </c>
      <c r="J12" s="152">
        <v>29.52767199038286</v>
      </c>
      <c r="K12" s="152">
        <v>31.14</v>
      </c>
      <c r="L12" s="152">
        <v>28.22</v>
      </c>
      <c r="M12" s="152">
        <v>27.74</v>
      </c>
      <c r="N12" s="152">
        <v>29.93</v>
      </c>
      <c r="O12" s="152">
        <v>28.01</v>
      </c>
      <c r="P12" s="152">
        <v>26.72</v>
      </c>
      <c r="Q12" s="152">
        <v>22.82</v>
      </c>
      <c r="R12" s="152">
        <v>21.27</v>
      </c>
      <c r="S12" s="152">
        <v>23.330000000000002</v>
      </c>
      <c r="T12" s="152">
        <v>19.5</v>
      </c>
      <c r="U12" s="152">
        <v>19.7</v>
      </c>
      <c r="V12" s="152">
        <v>20.560000000000002</v>
      </c>
      <c r="W12" s="152">
        <v>21.42</v>
      </c>
      <c r="X12" s="152">
        <v>22.45</v>
      </c>
      <c r="Y12" s="152">
        <v>23.03</v>
      </c>
    </row>
    <row r="13" spans="1:25" ht="12" customHeight="1">
      <c r="A13" s="129" t="s">
        <v>13</v>
      </c>
      <c r="B13" s="168">
        <v>20.403350755525402</v>
      </c>
      <c r="C13" s="168">
        <v>25.397448178004094</v>
      </c>
      <c r="D13" s="168">
        <v>21.271811558835918</v>
      </c>
      <c r="E13" s="137">
        <v>23.22707069243614</v>
      </c>
      <c r="F13" s="137">
        <v>28.146046943536788</v>
      </c>
      <c r="G13" s="137">
        <v>26.490572747294944</v>
      </c>
      <c r="H13" s="137">
        <v>23.773066879892685</v>
      </c>
      <c r="I13" s="137">
        <v>23.192374773771224</v>
      </c>
      <c r="J13" s="152">
        <v>29.50849827220507</v>
      </c>
      <c r="K13" s="152">
        <v>32.64</v>
      </c>
      <c r="L13" s="152">
        <v>30.830000000000002</v>
      </c>
      <c r="M13" s="152">
        <v>31.630000000000003</v>
      </c>
      <c r="N13" s="152">
        <v>33.269999999999996</v>
      </c>
      <c r="O13" s="152">
        <v>32.21</v>
      </c>
      <c r="P13" s="152">
        <v>29.26</v>
      </c>
      <c r="Q13" s="152">
        <v>26.040000000000003</v>
      </c>
      <c r="R13" s="152">
        <v>24.42</v>
      </c>
      <c r="S13" s="152">
        <v>24.13</v>
      </c>
      <c r="T13" s="152">
        <v>21.65</v>
      </c>
      <c r="U13" s="152">
        <v>23.46</v>
      </c>
      <c r="V13" s="152">
        <v>24.740000000000002</v>
      </c>
      <c r="W13" s="152">
        <v>21.98</v>
      </c>
      <c r="X13" s="152">
        <v>22.25</v>
      </c>
      <c r="Y13" s="152">
        <v>23.76</v>
      </c>
    </row>
    <row r="14" spans="1:25" ht="12" customHeight="1">
      <c r="A14" s="129" t="s">
        <v>14</v>
      </c>
      <c r="B14" s="168">
        <v>25.848301649344378</v>
      </c>
      <c r="C14" s="168">
        <v>28.735765423123365</v>
      </c>
      <c r="D14" s="168">
        <v>33.812696689763719</v>
      </c>
      <c r="E14" s="137">
        <v>32.86633880818723</v>
      </c>
      <c r="F14" s="137">
        <v>31.569540063477987</v>
      </c>
      <c r="G14" s="137">
        <v>32.598281665950154</v>
      </c>
      <c r="H14" s="137">
        <v>30.58629916217248</v>
      </c>
      <c r="I14" s="137">
        <v>26.788754805627828</v>
      </c>
      <c r="J14" s="152">
        <v>30.301934135386237</v>
      </c>
      <c r="K14" s="152">
        <v>33.03</v>
      </c>
      <c r="L14" s="152">
        <v>35.160000000000004</v>
      </c>
      <c r="M14" s="152">
        <v>36.46</v>
      </c>
      <c r="N14" s="152">
        <v>37.18</v>
      </c>
      <c r="O14" s="152">
        <v>34.28</v>
      </c>
      <c r="P14" s="152">
        <v>30.56</v>
      </c>
      <c r="Q14" s="152">
        <v>26.900000000000002</v>
      </c>
      <c r="R14" s="152">
        <v>24.610000000000003</v>
      </c>
      <c r="S14" s="152">
        <v>23.84</v>
      </c>
      <c r="T14" s="152">
        <v>22.68</v>
      </c>
      <c r="U14" s="152">
        <v>25.52</v>
      </c>
      <c r="V14" s="152">
        <v>24.91</v>
      </c>
      <c r="W14" s="152">
        <v>22.770000000000003</v>
      </c>
      <c r="X14" s="152">
        <v>24.990000000000002</v>
      </c>
      <c r="Y14" s="152">
        <v>25.39</v>
      </c>
    </row>
    <row r="15" spans="1:25" ht="12" customHeight="1">
      <c r="A15" s="129" t="s">
        <v>15</v>
      </c>
      <c r="B15" s="168">
        <v>19.250732358723894</v>
      </c>
      <c r="C15" s="168">
        <v>22.328217188686974</v>
      </c>
      <c r="D15" s="168">
        <v>23.796862609615584</v>
      </c>
      <c r="E15" s="137">
        <v>25.70382924234519</v>
      </c>
      <c r="F15" s="137">
        <v>24.538099672154662</v>
      </c>
      <c r="G15" s="137">
        <v>23.598262601920762</v>
      </c>
      <c r="H15" s="137">
        <v>22.182117239159393</v>
      </c>
      <c r="I15" s="137">
        <v>21.930028112130994</v>
      </c>
      <c r="J15" s="152">
        <v>25.246785383663813</v>
      </c>
      <c r="K15" s="152">
        <v>26.669999999999998</v>
      </c>
      <c r="L15" s="152">
        <v>26.88</v>
      </c>
      <c r="M15" s="152">
        <v>27.96</v>
      </c>
      <c r="N15" s="152">
        <v>28.38</v>
      </c>
      <c r="O15" s="152">
        <v>27.389999999999997</v>
      </c>
      <c r="P15" s="152">
        <v>24.7</v>
      </c>
      <c r="Q15" s="152">
        <v>20.87</v>
      </c>
      <c r="R15" s="152">
        <v>21.21</v>
      </c>
      <c r="S15" s="152">
        <v>19.77</v>
      </c>
      <c r="T15" s="152">
        <v>18.600000000000001</v>
      </c>
      <c r="U15" s="152">
        <v>20.14</v>
      </c>
      <c r="V15" s="152">
        <v>18.809999999999999</v>
      </c>
      <c r="W15" s="152">
        <v>16.489999999999998</v>
      </c>
      <c r="X15" s="152">
        <v>16.689999999999998</v>
      </c>
      <c r="Y15" s="152">
        <v>17.690000000000001</v>
      </c>
    </row>
    <row r="16" spans="1:25" ht="12" customHeight="1">
      <c r="A16" s="129" t="s">
        <v>5</v>
      </c>
      <c r="B16" s="168">
        <v>27.319989368076296</v>
      </c>
      <c r="C16" s="168">
        <v>29.626942387411681</v>
      </c>
      <c r="D16" s="168">
        <v>34.546245085005566</v>
      </c>
      <c r="E16" s="137">
        <v>35.4048546778209</v>
      </c>
      <c r="F16" s="137">
        <v>31.092804336611817</v>
      </c>
      <c r="G16" s="137">
        <v>33.526673347025337</v>
      </c>
      <c r="H16" s="137">
        <v>29.123511547790358</v>
      </c>
      <c r="I16" s="137">
        <v>26.035608035755654</v>
      </c>
      <c r="J16" s="152">
        <v>29.629217312740231</v>
      </c>
      <c r="K16" s="152">
        <v>30.570000000000004</v>
      </c>
      <c r="L16" s="152">
        <v>29.54</v>
      </c>
      <c r="M16" s="152">
        <v>30.15</v>
      </c>
      <c r="N16" s="152">
        <v>32.93</v>
      </c>
      <c r="O16" s="152">
        <v>30</v>
      </c>
      <c r="P16" s="152">
        <v>25.8</v>
      </c>
      <c r="Q16" s="152">
        <v>24.759999999999998</v>
      </c>
      <c r="R16" s="152">
        <v>24.44</v>
      </c>
      <c r="S16" s="152">
        <v>22.81</v>
      </c>
      <c r="T16" s="152">
        <v>18.709999999999997</v>
      </c>
      <c r="U16" s="152">
        <v>22.770000000000003</v>
      </c>
      <c r="V16" s="152">
        <v>23.36</v>
      </c>
      <c r="W16" s="152">
        <v>20.53</v>
      </c>
      <c r="X16" s="152">
        <v>19.8</v>
      </c>
      <c r="Y16" s="152">
        <v>19.809999999999999</v>
      </c>
    </row>
    <row r="17" spans="1:25" ht="12" customHeight="1">
      <c r="A17" s="129" t="s">
        <v>16</v>
      </c>
      <c r="B17" s="168">
        <v>22.491183510730487</v>
      </c>
      <c r="C17" s="168">
        <v>26.462996898412438</v>
      </c>
      <c r="D17" s="168">
        <v>25.075719181846491</v>
      </c>
      <c r="E17" s="137">
        <v>26.366881222583118</v>
      </c>
      <c r="F17" s="137">
        <v>28.379159028692218</v>
      </c>
      <c r="G17" s="137">
        <v>28.583571937726333</v>
      </c>
      <c r="H17" s="137">
        <v>26.677875149429724</v>
      </c>
      <c r="I17" s="137">
        <v>24.619955321476919</v>
      </c>
      <c r="J17" s="152">
        <v>30.406352960894701</v>
      </c>
      <c r="K17" s="152">
        <v>30.79</v>
      </c>
      <c r="L17" s="152">
        <v>28.95</v>
      </c>
      <c r="M17" s="152">
        <v>28.02</v>
      </c>
      <c r="N17" s="152">
        <v>30.89</v>
      </c>
      <c r="O17" s="152">
        <v>28.749999999999996</v>
      </c>
      <c r="P17" s="152">
        <v>25.569999999999997</v>
      </c>
      <c r="Q17" s="152">
        <v>23.16</v>
      </c>
      <c r="R17" s="152">
        <v>21.959999999999997</v>
      </c>
      <c r="S17" s="152">
        <v>21.32</v>
      </c>
      <c r="T17" s="152">
        <v>21.349999999999998</v>
      </c>
      <c r="U17" s="152">
        <v>22.96</v>
      </c>
      <c r="V17" s="152">
        <v>22.09</v>
      </c>
      <c r="W17" s="152">
        <v>20.560000000000002</v>
      </c>
      <c r="X17" s="152">
        <v>21.29</v>
      </c>
      <c r="Y17" s="152">
        <v>22.17</v>
      </c>
    </row>
    <row r="18" spans="1:25" ht="12" customHeight="1">
      <c r="A18" s="129" t="s">
        <v>17</v>
      </c>
      <c r="B18" s="168">
        <v>30.751172841505387</v>
      </c>
      <c r="C18" s="168">
        <v>34.472846164430869</v>
      </c>
      <c r="D18" s="168">
        <v>31.120655781883016</v>
      </c>
      <c r="E18" s="137">
        <v>34.070413937709567</v>
      </c>
      <c r="F18" s="137">
        <v>34.96255854301068</v>
      </c>
      <c r="G18" s="137">
        <v>38.17715964710203</v>
      </c>
      <c r="H18" s="137">
        <v>32.351704749597261</v>
      </c>
      <c r="I18" s="137">
        <v>27.158260808373647</v>
      </c>
      <c r="J18" s="152">
        <v>28.500534646932234</v>
      </c>
      <c r="K18" s="152">
        <v>32.729999999999997</v>
      </c>
      <c r="L18" s="152">
        <v>26.740000000000002</v>
      </c>
      <c r="M18" s="152">
        <v>26.650000000000002</v>
      </c>
      <c r="N18" s="152">
        <v>29.2</v>
      </c>
      <c r="O18" s="152">
        <v>29.959999999999997</v>
      </c>
      <c r="P18" s="152">
        <v>25.979999999999997</v>
      </c>
      <c r="Q18" s="152">
        <v>24.36</v>
      </c>
      <c r="R18" s="152">
        <v>23.41</v>
      </c>
      <c r="S18" s="152">
        <v>19.7</v>
      </c>
      <c r="T18" s="152">
        <v>18.89</v>
      </c>
      <c r="U18" s="152">
        <v>21.7</v>
      </c>
      <c r="V18" s="152">
        <v>21.78</v>
      </c>
      <c r="W18" s="152">
        <v>17.82</v>
      </c>
      <c r="X18" s="152">
        <v>18.740000000000002</v>
      </c>
      <c r="Y18" s="152">
        <v>20.32</v>
      </c>
    </row>
    <row r="19" spans="1:25" ht="12" customHeight="1">
      <c r="A19" s="129" t="s">
        <v>24</v>
      </c>
      <c r="B19" s="168">
        <v>32.735822580322271</v>
      </c>
      <c r="C19" s="168">
        <v>35.101358283692939</v>
      </c>
      <c r="D19" s="168">
        <v>36.351329750712381</v>
      </c>
      <c r="E19" s="137">
        <v>35.499495763559416</v>
      </c>
      <c r="F19" s="137">
        <v>35.981230144288233</v>
      </c>
      <c r="G19" s="137">
        <v>35.748283838771037</v>
      </c>
      <c r="H19" s="137">
        <v>36.217840208830737</v>
      </c>
      <c r="I19" s="137">
        <v>33.956521820337485</v>
      </c>
      <c r="J19" s="152">
        <v>37.898361667201286</v>
      </c>
      <c r="K19" s="152">
        <v>38.29</v>
      </c>
      <c r="L19" s="152">
        <v>35.449999999999996</v>
      </c>
      <c r="M19" s="152">
        <v>36.54</v>
      </c>
      <c r="N19" s="152">
        <v>38.909999999999997</v>
      </c>
      <c r="O19" s="152">
        <v>37.549999999999997</v>
      </c>
      <c r="P19" s="152">
        <v>35.85</v>
      </c>
      <c r="Q19" s="152">
        <v>31.86</v>
      </c>
      <c r="R19" s="152">
        <v>29.93</v>
      </c>
      <c r="S19" s="152">
        <v>29.409999999999997</v>
      </c>
      <c r="T19" s="152">
        <v>25.590000000000003</v>
      </c>
      <c r="U19" s="152">
        <v>29.439999999999998</v>
      </c>
      <c r="V19" s="152">
        <v>30.75</v>
      </c>
      <c r="W19" s="152">
        <v>27.79</v>
      </c>
      <c r="X19" s="152">
        <v>28.42</v>
      </c>
      <c r="Y19" s="152">
        <v>31.11</v>
      </c>
    </row>
    <row r="20" spans="1:25" ht="12" customHeight="1">
      <c r="A20" s="129" t="s">
        <v>28</v>
      </c>
      <c r="B20" s="168">
        <v>31.451516752799247</v>
      </c>
      <c r="C20" s="168">
        <v>32.285378336224696</v>
      </c>
      <c r="D20" s="168">
        <v>40.150648331579497</v>
      </c>
      <c r="E20" s="137">
        <v>42.775768089280319</v>
      </c>
      <c r="F20" s="137">
        <v>36.454741294303012</v>
      </c>
      <c r="G20" s="137">
        <v>34.281861258267156</v>
      </c>
      <c r="H20" s="137">
        <v>30.4265819981403</v>
      </c>
      <c r="I20" s="137">
        <v>29.426025485053898</v>
      </c>
      <c r="J20" s="152">
        <v>33.039091662001816</v>
      </c>
      <c r="K20" s="152">
        <v>34.369999999999997</v>
      </c>
      <c r="L20" s="152">
        <v>33.339999999999996</v>
      </c>
      <c r="M20" s="152">
        <v>31.840000000000003</v>
      </c>
      <c r="N20" s="152">
        <v>35.24</v>
      </c>
      <c r="O20" s="152">
        <v>34.19</v>
      </c>
      <c r="P20" s="152">
        <v>29.78</v>
      </c>
      <c r="Q20" s="152">
        <v>26.99</v>
      </c>
      <c r="R20" s="152">
        <v>26.16</v>
      </c>
      <c r="S20" s="152">
        <v>24.310000000000002</v>
      </c>
      <c r="T20" s="152">
        <v>22.28</v>
      </c>
      <c r="U20" s="152">
        <v>25.16</v>
      </c>
      <c r="V20" s="152">
        <v>24.36</v>
      </c>
      <c r="W20" s="152">
        <v>22.39</v>
      </c>
      <c r="X20" s="152">
        <v>21.560000000000002</v>
      </c>
      <c r="Y20" s="152">
        <v>21.790000000000003</v>
      </c>
    </row>
    <row r="21" spans="1:25" ht="12" customHeight="1">
      <c r="A21" s="129" t="s">
        <v>42</v>
      </c>
      <c r="B21" s="168">
        <v>35.623425283888963</v>
      </c>
      <c r="C21" s="168">
        <v>37.459462755414577</v>
      </c>
      <c r="D21" s="168">
        <v>37.67886648254855</v>
      </c>
      <c r="E21" s="137">
        <v>39.52325702997291</v>
      </c>
      <c r="F21" s="137">
        <v>40.893302005239391</v>
      </c>
      <c r="G21" s="137">
        <v>39.817516305556765</v>
      </c>
      <c r="H21" s="137">
        <v>36.399714595033892</v>
      </c>
      <c r="I21" s="137">
        <v>32.856522771771438</v>
      </c>
      <c r="J21" s="152">
        <v>35.708980851262304</v>
      </c>
      <c r="K21" s="152">
        <v>38.379999999999995</v>
      </c>
      <c r="L21" s="152">
        <v>35.97</v>
      </c>
      <c r="M21" s="152">
        <v>38.24</v>
      </c>
      <c r="N21" s="152">
        <v>38.39</v>
      </c>
      <c r="O21" s="152">
        <v>35.370000000000005</v>
      </c>
      <c r="P21" s="152">
        <v>33.57</v>
      </c>
      <c r="Q21" s="152">
        <v>30.39</v>
      </c>
      <c r="R21" s="152">
        <v>27.04</v>
      </c>
      <c r="S21" s="152">
        <v>23.95</v>
      </c>
      <c r="T21" s="152">
        <v>20.440000000000001</v>
      </c>
      <c r="U21" s="152">
        <v>22.36</v>
      </c>
      <c r="V21" s="152">
        <v>22.650000000000002</v>
      </c>
      <c r="W21" s="152">
        <v>20.190000000000001</v>
      </c>
      <c r="X21" s="152">
        <v>19.439999999999998</v>
      </c>
      <c r="Y21" s="152">
        <v>22.05</v>
      </c>
    </row>
    <row r="22" spans="1:25" ht="12" customHeight="1">
      <c r="A22" s="129" t="s">
        <v>18</v>
      </c>
      <c r="B22" s="168">
        <v>32.068970234581315</v>
      </c>
      <c r="C22" s="168">
        <v>34.164786238847491</v>
      </c>
      <c r="D22" s="168">
        <v>34.342085208247028</v>
      </c>
      <c r="E22" s="137">
        <v>35.332992427982461</v>
      </c>
      <c r="F22" s="137">
        <v>35.756637696146228</v>
      </c>
      <c r="G22" s="137">
        <v>36.786935828567877</v>
      </c>
      <c r="H22" s="137">
        <v>33.690731491288012</v>
      </c>
      <c r="I22" s="137">
        <v>30.885134070871224</v>
      </c>
      <c r="J22" s="152">
        <v>33.49508310477475</v>
      </c>
      <c r="K22" s="152">
        <v>35.049999999999997</v>
      </c>
      <c r="L22" s="152">
        <v>33</v>
      </c>
      <c r="M22" s="152">
        <v>33.28</v>
      </c>
      <c r="N22" s="152">
        <v>35.54</v>
      </c>
      <c r="O22" s="152">
        <v>34.339999999999996</v>
      </c>
      <c r="P22" s="152">
        <v>30.869999999999997</v>
      </c>
      <c r="Q22" s="152">
        <v>27.41</v>
      </c>
      <c r="R22" s="152">
        <v>27.310000000000002</v>
      </c>
      <c r="S22" s="152">
        <v>26.14</v>
      </c>
      <c r="T22" s="152">
        <v>24.43</v>
      </c>
      <c r="U22" s="152">
        <v>24.9</v>
      </c>
      <c r="V22" s="152">
        <v>24.22</v>
      </c>
      <c r="W22" s="152">
        <v>23.82</v>
      </c>
      <c r="X22" s="152">
        <v>24.02</v>
      </c>
      <c r="Y22" s="152">
        <v>24.77</v>
      </c>
    </row>
    <row r="23" spans="1:25" ht="12" customHeight="1">
      <c r="A23" s="129" t="s">
        <v>19</v>
      </c>
      <c r="B23" s="168">
        <v>21.13410439484619</v>
      </c>
      <c r="C23" s="168">
        <v>24.344516036669255</v>
      </c>
      <c r="D23" s="168">
        <v>24.53511778160771</v>
      </c>
      <c r="E23" s="137">
        <v>24.755799564227758</v>
      </c>
      <c r="F23" s="137">
        <v>24.765605067350727</v>
      </c>
      <c r="G23" s="137">
        <v>27.669331420282251</v>
      </c>
      <c r="H23" s="137">
        <v>25.229524986654955</v>
      </c>
      <c r="I23" s="137">
        <v>22.957948361987491</v>
      </c>
      <c r="J23" s="152">
        <v>25.032621983238656</v>
      </c>
      <c r="K23" s="152">
        <v>28.189999999999998</v>
      </c>
      <c r="L23" s="152">
        <v>26.810000000000002</v>
      </c>
      <c r="M23" s="152">
        <v>27.060000000000002</v>
      </c>
      <c r="N23" s="152">
        <v>29.74</v>
      </c>
      <c r="O23" s="152">
        <v>27.62</v>
      </c>
      <c r="P23" s="152">
        <v>24.25</v>
      </c>
      <c r="Q23" s="152">
        <v>22.13</v>
      </c>
      <c r="R23" s="152">
        <v>22.02</v>
      </c>
      <c r="S23" s="152">
        <v>19.809999999999999</v>
      </c>
      <c r="T23" s="152">
        <v>17.98</v>
      </c>
      <c r="U23" s="152">
        <v>22.869999999999997</v>
      </c>
      <c r="V23" s="152">
        <v>24.34</v>
      </c>
      <c r="W23" s="152">
        <v>20.04</v>
      </c>
      <c r="X23" s="152">
        <v>22.009999999999998</v>
      </c>
      <c r="Y23" s="152">
        <v>22.85</v>
      </c>
    </row>
    <row r="24" spans="1:25" ht="12" customHeight="1">
      <c r="A24" s="129" t="s">
        <v>20</v>
      </c>
      <c r="B24" s="168">
        <v>20.409435084962098</v>
      </c>
      <c r="C24" s="168">
        <v>24.005946841000938</v>
      </c>
      <c r="D24" s="168">
        <v>24.721692225932777</v>
      </c>
      <c r="E24" s="137">
        <v>25.148651482046937</v>
      </c>
      <c r="F24" s="137">
        <v>25.593770657005777</v>
      </c>
      <c r="G24" s="137">
        <v>27.693882736365289</v>
      </c>
      <c r="H24" s="137">
        <v>27.756989102206454</v>
      </c>
      <c r="I24" s="137">
        <v>26.147969993440789</v>
      </c>
      <c r="J24" s="152">
        <v>26.635746995910697</v>
      </c>
      <c r="K24" s="152">
        <v>26.85</v>
      </c>
      <c r="L24" s="152">
        <v>23.46</v>
      </c>
      <c r="M24" s="152">
        <v>28.24</v>
      </c>
      <c r="N24" s="152">
        <v>32.54</v>
      </c>
      <c r="O24" s="152">
        <v>31.39</v>
      </c>
      <c r="P24" s="152">
        <v>27.05</v>
      </c>
      <c r="Q24" s="152">
        <v>25.619999999999997</v>
      </c>
      <c r="R24" s="152">
        <v>25.669999999999998</v>
      </c>
      <c r="S24" s="152">
        <v>23.84</v>
      </c>
      <c r="T24" s="152">
        <v>22.62</v>
      </c>
      <c r="U24" s="152">
        <v>27.700000000000003</v>
      </c>
      <c r="V24" s="152">
        <v>27.82</v>
      </c>
      <c r="W24" s="152">
        <v>24.82</v>
      </c>
      <c r="X24" s="152">
        <v>26.06</v>
      </c>
      <c r="Y24" s="152">
        <v>25.069999999999997</v>
      </c>
    </row>
    <row r="25" spans="1:25" ht="12" customHeight="1">
      <c r="A25" s="129" t="s">
        <v>40</v>
      </c>
      <c r="B25" s="168">
        <v>20.023979723563485</v>
      </c>
      <c r="C25" s="168">
        <v>22.299727930991384</v>
      </c>
      <c r="D25" s="168">
        <v>22.154078538446274</v>
      </c>
      <c r="E25" s="137">
        <v>22.915404623186728</v>
      </c>
      <c r="F25" s="137">
        <v>24.722356973614282</v>
      </c>
      <c r="G25" s="137">
        <v>26.566832777723448</v>
      </c>
      <c r="H25" s="137">
        <v>23.856770980224258</v>
      </c>
      <c r="I25" s="137">
        <v>22.201551097009954</v>
      </c>
      <c r="J25" s="152">
        <v>25.355626263337815</v>
      </c>
      <c r="K25" s="152">
        <v>27.72</v>
      </c>
      <c r="L25" s="152">
        <v>27.49</v>
      </c>
      <c r="M25" s="152">
        <v>26.090000000000003</v>
      </c>
      <c r="N25" s="152">
        <v>26.61</v>
      </c>
      <c r="O25" s="152">
        <v>26.69</v>
      </c>
      <c r="P25" s="152">
        <v>25.25</v>
      </c>
      <c r="Q25" s="152">
        <v>25.25</v>
      </c>
      <c r="R25" s="152">
        <v>24.51</v>
      </c>
      <c r="S25" s="152">
        <v>24.34</v>
      </c>
      <c r="T25" s="152">
        <v>21.38</v>
      </c>
      <c r="U25" s="152">
        <v>24.03</v>
      </c>
      <c r="V25" s="152">
        <v>22.57</v>
      </c>
      <c r="W25" s="152">
        <v>20.53</v>
      </c>
      <c r="X25" s="152">
        <v>21.709999999999997</v>
      </c>
      <c r="Y25" s="152">
        <v>21.58</v>
      </c>
    </row>
    <row r="26" spans="1:25" ht="12" customHeight="1">
      <c r="A26" s="129" t="s">
        <v>41</v>
      </c>
      <c r="B26" s="168">
        <v>16.319393844728122</v>
      </c>
      <c r="C26" s="168">
        <v>19.230978175041848</v>
      </c>
      <c r="D26" s="168">
        <v>21.718984771723701</v>
      </c>
      <c r="E26" s="137">
        <v>21.703434986696532</v>
      </c>
      <c r="F26" s="137">
        <v>23.567757199076798</v>
      </c>
      <c r="G26" s="137">
        <v>22.418801970800974</v>
      </c>
      <c r="H26" s="137">
        <v>22.062071702488659</v>
      </c>
      <c r="I26" s="137">
        <v>20.807989382837139</v>
      </c>
      <c r="J26" s="152">
        <v>20.19562151630463</v>
      </c>
      <c r="K26" s="152">
        <v>22.21</v>
      </c>
      <c r="L26" s="152">
        <v>21.34</v>
      </c>
      <c r="M26" s="152">
        <v>23.77</v>
      </c>
      <c r="N26" s="152">
        <v>24.82</v>
      </c>
      <c r="O26" s="152">
        <v>24.86</v>
      </c>
      <c r="P26" s="152">
        <v>23.05</v>
      </c>
      <c r="Q26" s="152">
        <v>21.529999999999998</v>
      </c>
      <c r="R26" s="152">
        <v>20.849999999999998</v>
      </c>
      <c r="S26" s="152">
        <v>19.139999999999997</v>
      </c>
      <c r="T26" s="152">
        <v>17.919999999999998</v>
      </c>
      <c r="U26" s="152">
        <v>21.37</v>
      </c>
      <c r="V26" s="152">
        <v>22.919999999999998</v>
      </c>
      <c r="W26" s="152">
        <v>18.079999999999998</v>
      </c>
      <c r="X26" s="152">
        <v>18.05</v>
      </c>
      <c r="Y26" s="152">
        <v>18.529999999999998</v>
      </c>
    </row>
    <row r="27" spans="1:25" s="11" customFormat="1" ht="15" customHeight="1">
      <c r="A27" s="131" t="s">
        <v>21</v>
      </c>
      <c r="B27" s="169">
        <v>27.840873699728007</v>
      </c>
      <c r="C27" s="169">
        <v>30.217755780216248</v>
      </c>
      <c r="D27" s="169">
        <v>31.645054947601071</v>
      </c>
      <c r="E27" s="138">
        <v>32.259131019152299</v>
      </c>
      <c r="F27" s="138">
        <v>32.418090045051827</v>
      </c>
      <c r="G27" s="138">
        <v>32.654947723796695</v>
      </c>
      <c r="H27" s="138">
        <v>30.106664185625526</v>
      </c>
      <c r="I27" s="138">
        <v>27.83559089326878</v>
      </c>
      <c r="J27" s="153">
        <v>31.11715753064242</v>
      </c>
      <c r="K27" s="153">
        <v>32.71</v>
      </c>
      <c r="L27" s="153">
        <v>30.959999999999997</v>
      </c>
      <c r="M27" s="153">
        <v>31.39</v>
      </c>
      <c r="N27" s="153">
        <v>33.58</v>
      </c>
      <c r="O27" s="153">
        <v>31.830000000000002</v>
      </c>
      <c r="P27" s="153">
        <v>28.799999999999997</v>
      </c>
      <c r="Q27" s="153">
        <v>26.450000000000003</v>
      </c>
      <c r="R27" s="153">
        <v>25.259999999999998</v>
      </c>
      <c r="S27" s="153">
        <v>23.97</v>
      </c>
      <c r="T27" s="153">
        <v>21.81</v>
      </c>
      <c r="U27" s="153">
        <v>24.13</v>
      </c>
      <c r="V27" s="153">
        <v>23.89</v>
      </c>
      <c r="W27" s="153">
        <v>21.97</v>
      </c>
      <c r="X27" s="153">
        <v>22.45</v>
      </c>
      <c r="Y27" s="153">
        <v>23.76</v>
      </c>
    </row>
    <row r="28" spans="1:25" s="83" customFormat="1" ht="9" customHeight="1">
      <c r="A28" s="81" t="s">
        <v>183</v>
      </c>
      <c r="B28" s="82"/>
      <c r="C28" s="82"/>
      <c r="D28" s="82"/>
      <c r="E28" s="82"/>
      <c r="F28" s="82"/>
      <c r="G28" s="82"/>
      <c r="H28" s="82"/>
      <c r="I28" s="82"/>
      <c r="J28" s="82"/>
      <c r="K28" s="82"/>
      <c r="L28" s="82"/>
      <c r="M28" s="82"/>
      <c r="N28" s="82"/>
      <c r="O28" s="82"/>
      <c r="P28" s="82"/>
      <c r="Q28" s="82"/>
      <c r="R28" s="82"/>
      <c r="S28" s="82"/>
      <c r="T28" s="82"/>
      <c r="U28" s="82"/>
      <c r="V28" s="82"/>
      <c r="W28" s="82"/>
      <c r="X28" s="82"/>
      <c r="Y28" s="82"/>
    </row>
    <row r="29" spans="1:25" s="56" customFormat="1" ht="9" customHeight="1">
      <c r="A29" s="86" t="s">
        <v>157</v>
      </c>
      <c r="B29" s="82"/>
      <c r="C29" s="82"/>
      <c r="D29" s="82"/>
      <c r="E29" s="82"/>
      <c r="F29" s="82"/>
      <c r="G29" s="82"/>
      <c r="H29" s="82"/>
      <c r="I29" s="82"/>
    </row>
    <row r="30" spans="1:25" ht="4.5" customHeight="1">
      <c r="B30" s="5"/>
      <c r="C30" s="5"/>
      <c r="D30" s="5"/>
      <c r="E30" s="5"/>
      <c r="F30" s="5"/>
      <c r="G30" s="5"/>
      <c r="H30" s="5"/>
      <c r="I30" s="5"/>
    </row>
    <row r="31" spans="1:25" s="11" customFormat="1" ht="18" customHeight="1">
      <c r="A31" s="150" t="s">
        <v>7</v>
      </c>
      <c r="B31" s="156">
        <v>2001</v>
      </c>
      <c r="C31" s="156">
        <v>2002</v>
      </c>
      <c r="D31" s="156">
        <v>2003</v>
      </c>
      <c r="E31" s="156">
        <v>2004</v>
      </c>
      <c r="F31" s="156">
        <v>2005</v>
      </c>
      <c r="G31" s="156">
        <v>2006</v>
      </c>
      <c r="H31" s="156">
        <v>2007</v>
      </c>
      <c r="I31" s="156">
        <v>2008</v>
      </c>
      <c r="J31" s="149">
        <v>2009</v>
      </c>
      <c r="K31" s="149">
        <v>2010</v>
      </c>
      <c r="L31" s="149">
        <v>2011</v>
      </c>
      <c r="M31" s="149">
        <v>2012</v>
      </c>
      <c r="N31" s="149">
        <v>2013</v>
      </c>
      <c r="O31" s="149">
        <v>2014</v>
      </c>
      <c r="P31" s="149">
        <v>2015</v>
      </c>
      <c r="Q31" s="149">
        <v>2016</v>
      </c>
      <c r="R31" s="149">
        <v>2017</v>
      </c>
      <c r="S31" s="149">
        <v>2018</v>
      </c>
      <c r="T31" s="149">
        <v>2019</v>
      </c>
      <c r="U31" s="149">
        <v>2020</v>
      </c>
      <c r="V31" s="149">
        <v>2021</v>
      </c>
      <c r="W31" s="149">
        <v>2022</v>
      </c>
      <c r="X31" s="149" t="s">
        <v>182</v>
      </c>
      <c r="Y31" s="149" t="s">
        <v>193</v>
      </c>
    </row>
    <row r="32" spans="1:25" ht="12" customHeight="1">
      <c r="A32" s="129" t="s">
        <v>9</v>
      </c>
      <c r="B32" s="168">
        <v>34.057572180232526</v>
      </c>
      <c r="C32" s="168">
        <v>35.596960663448542</v>
      </c>
      <c r="D32" s="168">
        <v>33.985716085361204</v>
      </c>
      <c r="E32" s="137">
        <v>34.776142495146793</v>
      </c>
      <c r="F32" s="137">
        <v>36.557801885866709</v>
      </c>
      <c r="G32" s="137">
        <v>37.455661755983591</v>
      </c>
      <c r="H32" s="137">
        <v>35.928998378382168</v>
      </c>
      <c r="I32" s="137">
        <v>34.514561227730809</v>
      </c>
      <c r="J32" s="152">
        <v>35.707125940052826</v>
      </c>
      <c r="K32" s="152">
        <v>37.019999999999996</v>
      </c>
      <c r="L32" s="152">
        <v>33.11</v>
      </c>
      <c r="M32" s="152">
        <v>33.650000000000006</v>
      </c>
      <c r="N32" s="152">
        <v>36.120000000000005</v>
      </c>
      <c r="O32" s="152">
        <v>34.94</v>
      </c>
      <c r="P32" s="152">
        <v>33.1</v>
      </c>
      <c r="Q32" s="152">
        <v>32.78</v>
      </c>
      <c r="R32" s="152">
        <v>29.909999999999997</v>
      </c>
      <c r="S32" s="152">
        <v>26.6</v>
      </c>
      <c r="T32" s="152">
        <v>25.3</v>
      </c>
      <c r="U32" s="152">
        <v>27.560000000000002</v>
      </c>
      <c r="V32" s="152">
        <v>26.229999999999997</v>
      </c>
      <c r="W32" s="152">
        <v>24.05</v>
      </c>
      <c r="X32" s="152">
        <v>25.240000000000002</v>
      </c>
      <c r="Y32" s="152">
        <v>27.35</v>
      </c>
    </row>
    <row r="33" spans="1:25" ht="12" customHeight="1">
      <c r="A33" s="129" t="s">
        <v>10</v>
      </c>
      <c r="B33" s="168">
        <v>20.765143140095798</v>
      </c>
      <c r="C33" s="168">
        <v>24.321904629039643</v>
      </c>
      <c r="D33" s="168">
        <v>25.499672288574853</v>
      </c>
      <c r="E33" s="137">
        <v>27.218706891385946</v>
      </c>
      <c r="F33" s="137">
        <v>23.871720991540208</v>
      </c>
      <c r="G33" s="137">
        <v>25.487934304172789</v>
      </c>
      <c r="H33" s="137">
        <v>22.655732752657983</v>
      </c>
      <c r="I33" s="137">
        <v>21.087655498966981</v>
      </c>
      <c r="J33" s="152">
        <v>21.880807836448778</v>
      </c>
      <c r="K33" s="152">
        <v>25.28</v>
      </c>
      <c r="L33" s="152">
        <v>20.22</v>
      </c>
      <c r="M33" s="152">
        <v>22.869999999999997</v>
      </c>
      <c r="N33" s="152">
        <v>24.240000000000002</v>
      </c>
      <c r="O33" s="152">
        <v>24.05</v>
      </c>
      <c r="P33" s="152">
        <v>21.64</v>
      </c>
      <c r="Q33" s="152">
        <v>19.91</v>
      </c>
      <c r="R33" s="152">
        <v>21.6</v>
      </c>
      <c r="S33" s="152">
        <v>18.2</v>
      </c>
      <c r="T33" s="152">
        <v>16.170000000000002</v>
      </c>
      <c r="U33" s="152">
        <v>17.66</v>
      </c>
      <c r="V33" s="152">
        <v>18.39</v>
      </c>
      <c r="W33" s="152">
        <v>19.670000000000002</v>
      </c>
      <c r="X33" s="152">
        <v>20.100000000000001</v>
      </c>
      <c r="Y33" s="152">
        <v>22.720000000000002</v>
      </c>
    </row>
    <row r="34" spans="1:25" ht="12" customHeight="1">
      <c r="A34" s="129" t="s">
        <v>23</v>
      </c>
      <c r="B34" s="168">
        <v>24.300025643079763</v>
      </c>
      <c r="C34" s="168">
        <v>25.385304384189965</v>
      </c>
      <c r="D34" s="168">
        <v>29.898630258755581</v>
      </c>
      <c r="E34" s="137">
        <v>29.912808236015497</v>
      </c>
      <c r="F34" s="137">
        <v>27.466669556256758</v>
      </c>
      <c r="G34" s="137">
        <v>28.742510198241654</v>
      </c>
      <c r="H34" s="137">
        <v>25.220201414777719</v>
      </c>
      <c r="I34" s="137">
        <v>26.181976184063849</v>
      </c>
      <c r="J34" s="152">
        <v>27.670533148294613</v>
      </c>
      <c r="K34" s="152">
        <v>31.669999999999998</v>
      </c>
      <c r="L34" s="152">
        <v>30.11</v>
      </c>
      <c r="M34" s="152">
        <v>30.65</v>
      </c>
      <c r="N34" s="152">
        <v>32</v>
      </c>
      <c r="O34" s="152">
        <v>27.55</v>
      </c>
      <c r="P34" s="152">
        <v>25.22</v>
      </c>
      <c r="Q34" s="152">
        <v>24.740000000000002</v>
      </c>
      <c r="R34" s="152">
        <v>24.22</v>
      </c>
      <c r="S34" s="152">
        <v>21.14</v>
      </c>
      <c r="T34" s="152">
        <v>20.49</v>
      </c>
      <c r="U34" s="152">
        <v>24.779999999999998</v>
      </c>
      <c r="V34" s="152">
        <v>22.54</v>
      </c>
      <c r="W34" s="152">
        <v>19.84</v>
      </c>
      <c r="X34" s="152">
        <v>20.61</v>
      </c>
      <c r="Y34" s="152">
        <v>23.799999999999997</v>
      </c>
    </row>
    <row r="35" spans="1:25" ht="12" customHeight="1">
      <c r="A35" s="129" t="s">
        <v>11</v>
      </c>
      <c r="B35" s="168">
        <v>34.130169368931426</v>
      </c>
      <c r="C35" s="168">
        <v>37.372257173640868</v>
      </c>
      <c r="D35" s="168">
        <v>37.276267243839435</v>
      </c>
      <c r="E35" s="137">
        <v>36.572651316133175</v>
      </c>
      <c r="F35" s="137">
        <v>37.21280620245556</v>
      </c>
      <c r="G35" s="137">
        <v>39.325048701317506</v>
      </c>
      <c r="H35" s="137">
        <v>36.294249917393799</v>
      </c>
      <c r="I35" s="137">
        <v>34.321568448092876</v>
      </c>
      <c r="J35" s="152">
        <v>34.317323005309888</v>
      </c>
      <c r="K35" s="152">
        <v>34.44</v>
      </c>
      <c r="L35" s="152">
        <v>31.929999999999996</v>
      </c>
      <c r="M35" s="152">
        <v>34.68</v>
      </c>
      <c r="N35" s="152">
        <v>34.479999999999997</v>
      </c>
      <c r="O35" s="152">
        <v>33.32</v>
      </c>
      <c r="P35" s="152">
        <v>30.630000000000003</v>
      </c>
      <c r="Q35" s="152">
        <v>28.57</v>
      </c>
      <c r="R35" s="152">
        <v>26.77</v>
      </c>
      <c r="S35" s="152">
        <v>24.610000000000003</v>
      </c>
      <c r="T35" s="152">
        <v>22.84</v>
      </c>
      <c r="U35" s="152">
        <v>25.47</v>
      </c>
      <c r="V35" s="152">
        <v>24.65</v>
      </c>
      <c r="W35" s="152">
        <v>20.78</v>
      </c>
      <c r="X35" s="152">
        <v>22.66</v>
      </c>
      <c r="Y35" s="152">
        <v>25.34</v>
      </c>
    </row>
    <row r="36" spans="1:25" ht="12" customHeight="1">
      <c r="A36" s="129" t="s">
        <v>12</v>
      </c>
      <c r="B36" s="168">
        <v>26.514969210477869</v>
      </c>
      <c r="C36" s="168">
        <v>29.247741394501713</v>
      </c>
      <c r="D36" s="168">
        <v>30.897129539129196</v>
      </c>
      <c r="E36" s="137">
        <v>30.853800692345018</v>
      </c>
      <c r="F36" s="137">
        <v>28.370449646638274</v>
      </c>
      <c r="G36" s="137">
        <v>28.790275620009897</v>
      </c>
      <c r="H36" s="137">
        <v>25.992447697449244</v>
      </c>
      <c r="I36" s="137">
        <v>25.272031814816941</v>
      </c>
      <c r="J36" s="152">
        <v>26.163935777867358</v>
      </c>
      <c r="K36" s="152">
        <v>28.7</v>
      </c>
      <c r="L36" s="152">
        <v>26.33</v>
      </c>
      <c r="M36" s="152">
        <v>26.640000000000004</v>
      </c>
      <c r="N36" s="152">
        <v>25.47</v>
      </c>
      <c r="O36" s="152">
        <v>24.72</v>
      </c>
      <c r="P36" s="152">
        <v>22.95</v>
      </c>
      <c r="Q36" s="152">
        <v>20.79</v>
      </c>
      <c r="R36" s="152">
        <v>19.46</v>
      </c>
      <c r="S36" s="152">
        <v>17.97</v>
      </c>
      <c r="T36" s="152">
        <v>16.28</v>
      </c>
      <c r="U36" s="152">
        <v>19.189999999999998</v>
      </c>
      <c r="V36" s="152">
        <v>18.98</v>
      </c>
      <c r="W36" s="152">
        <v>17.53</v>
      </c>
      <c r="X36" s="152">
        <v>19.989999999999998</v>
      </c>
      <c r="Y36" s="152">
        <v>20.69</v>
      </c>
    </row>
    <row r="37" spans="1:25" ht="12" customHeight="1">
      <c r="A37" s="129" t="s">
        <v>13</v>
      </c>
      <c r="B37" s="168">
        <v>27.246026062983763</v>
      </c>
      <c r="C37" s="168">
        <v>27.628809865729863</v>
      </c>
      <c r="D37" s="168">
        <v>30.147126488846759</v>
      </c>
      <c r="E37" s="137">
        <v>30.123135525083466</v>
      </c>
      <c r="F37" s="137">
        <v>28.16884492947877</v>
      </c>
      <c r="G37" s="137">
        <v>29.776805796517596</v>
      </c>
      <c r="H37" s="137">
        <v>29.11828863371592</v>
      </c>
      <c r="I37" s="137">
        <v>28.11350781724698</v>
      </c>
      <c r="J37" s="152">
        <v>30.979007340080571</v>
      </c>
      <c r="K37" s="152">
        <v>32.550000000000004</v>
      </c>
      <c r="L37" s="152">
        <v>30.819999999999997</v>
      </c>
      <c r="M37" s="152">
        <v>30.990000000000002</v>
      </c>
      <c r="N37" s="152">
        <v>33.239999999999995</v>
      </c>
      <c r="O37" s="152">
        <v>32.15</v>
      </c>
      <c r="P37" s="152">
        <v>30.070000000000004</v>
      </c>
      <c r="Q37" s="152">
        <v>26.369999999999997</v>
      </c>
      <c r="R37" s="152">
        <v>24.349999999999998</v>
      </c>
      <c r="S37" s="152">
        <v>27.889999999999997</v>
      </c>
      <c r="T37" s="152">
        <v>26.840000000000003</v>
      </c>
      <c r="U37" s="152">
        <v>27.750000000000004</v>
      </c>
      <c r="V37" s="152">
        <v>26.650000000000002</v>
      </c>
      <c r="W37" s="152">
        <v>23.29</v>
      </c>
      <c r="X37" s="152">
        <v>24.32</v>
      </c>
      <c r="Y37" s="152">
        <v>25.319999999999997</v>
      </c>
    </row>
    <row r="38" spans="1:25" ht="12" customHeight="1">
      <c r="A38" s="129" t="s">
        <v>14</v>
      </c>
      <c r="B38" s="168">
        <v>32.095483282335856</v>
      </c>
      <c r="C38" s="168">
        <v>34.076833719436117</v>
      </c>
      <c r="D38" s="168">
        <v>36.989947856602498</v>
      </c>
      <c r="E38" s="137">
        <v>36.901196119723984</v>
      </c>
      <c r="F38" s="137">
        <v>36.302087183739367</v>
      </c>
      <c r="G38" s="137">
        <v>35.182786724652502</v>
      </c>
      <c r="H38" s="137">
        <v>35.17134529609654</v>
      </c>
      <c r="I38" s="137">
        <v>33.817852470430125</v>
      </c>
      <c r="J38" s="152">
        <v>34.820645827573621</v>
      </c>
      <c r="K38" s="152">
        <v>37.29</v>
      </c>
      <c r="L38" s="152">
        <v>37.21</v>
      </c>
      <c r="M38" s="152">
        <v>35.47</v>
      </c>
      <c r="N38" s="152">
        <v>36.590000000000003</v>
      </c>
      <c r="O38" s="152">
        <v>34.089999999999996</v>
      </c>
      <c r="P38" s="152">
        <v>32.029999999999994</v>
      </c>
      <c r="Q38" s="152">
        <v>30.330000000000002</v>
      </c>
      <c r="R38" s="152">
        <v>29.87</v>
      </c>
      <c r="S38" s="152">
        <v>25.85</v>
      </c>
      <c r="T38" s="152">
        <v>26.33</v>
      </c>
      <c r="U38" s="152">
        <v>27.88</v>
      </c>
      <c r="V38" s="152">
        <v>26.279999999999998</v>
      </c>
      <c r="W38" s="152">
        <v>25.259999999999998</v>
      </c>
      <c r="X38" s="152">
        <v>26.8</v>
      </c>
      <c r="Y38" s="152">
        <v>26.96</v>
      </c>
    </row>
    <row r="39" spans="1:25" ht="12" customHeight="1">
      <c r="A39" s="129" t="s">
        <v>15</v>
      </c>
      <c r="B39" s="168">
        <v>25.856171479904255</v>
      </c>
      <c r="C39" s="168">
        <v>25.946065903320463</v>
      </c>
      <c r="D39" s="168">
        <v>28.133123434991049</v>
      </c>
      <c r="E39" s="137">
        <v>30.640695791618217</v>
      </c>
      <c r="F39" s="137">
        <v>27.549339506940239</v>
      </c>
      <c r="G39" s="137">
        <v>28.536022004423334</v>
      </c>
      <c r="H39" s="137">
        <v>27.344659322791543</v>
      </c>
      <c r="I39" s="137">
        <v>26.537454889761509</v>
      </c>
      <c r="J39" s="152">
        <v>28.973159079773353</v>
      </c>
      <c r="K39" s="152">
        <v>27.12</v>
      </c>
      <c r="L39" s="152">
        <v>25.580000000000002</v>
      </c>
      <c r="M39" s="152">
        <v>28.189999999999998</v>
      </c>
      <c r="N39" s="152">
        <v>28.57</v>
      </c>
      <c r="O39" s="152">
        <v>28.24</v>
      </c>
      <c r="P39" s="152">
        <v>28.449999999999996</v>
      </c>
      <c r="Q39" s="152">
        <v>27.6</v>
      </c>
      <c r="R39" s="152">
        <v>22.53</v>
      </c>
      <c r="S39" s="152">
        <v>20.059999999999999</v>
      </c>
      <c r="T39" s="152">
        <v>19.54</v>
      </c>
      <c r="U39" s="152">
        <v>24.9</v>
      </c>
      <c r="V39" s="152">
        <v>24.610000000000003</v>
      </c>
      <c r="W39" s="152">
        <v>19.18</v>
      </c>
      <c r="X39" s="152">
        <v>20.84</v>
      </c>
      <c r="Y39" s="152">
        <v>26.36</v>
      </c>
    </row>
    <row r="40" spans="1:25" ht="12" customHeight="1">
      <c r="A40" s="129" t="s">
        <v>5</v>
      </c>
      <c r="B40" s="168">
        <v>25.70977020466859</v>
      </c>
      <c r="C40" s="168">
        <v>27.247080300116323</v>
      </c>
      <c r="D40" s="168">
        <v>32.406457254002753</v>
      </c>
      <c r="E40" s="137">
        <v>32.784365882585469</v>
      </c>
      <c r="F40" s="137">
        <v>30.680619695695167</v>
      </c>
      <c r="G40" s="137">
        <v>30.29632810702374</v>
      </c>
      <c r="H40" s="137">
        <v>28.025061422594622</v>
      </c>
      <c r="I40" s="137">
        <v>26.324484337244396</v>
      </c>
      <c r="J40" s="152">
        <v>28.543187411345457</v>
      </c>
      <c r="K40" s="152">
        <v>29.32</v>
      </c>
      <c r="L40" s="152">
        <v>27.63</v>
      </c>
      <c r="M40" s="152">
        <v>26.779999999999998</v>
      </c>
      <c r="N40" s="152">
        <v>27.72</v>
      </c>
      <c r="O40" s="152">
        <v>25.44</v>
      </c>
      <c r="P40" s="152">
        <v>23.78</v>
      </c>
      <c r="Q40" s="152">
        <v>23.98</v>
      </c>
      <c r="R40" s="152">
        <v>22.869999999999997</v>
      </c>
      <c r="S40" s="152">
        <v>19.89</v>
      </c>
      <c r="T40" s="152">
        <v>17.52</v>
      </c>
      <c r="U40" s="152">
        <v>20.669999999999998</v>
      </c>
      <c r="V40" s="152">
        <v>20.150000000000002</v>
      </c>
      <c r="W40" s="152">
        <v>17.16</v>
      </c>
      <c r="X40" s="152">
        <v>18.37</v>
      </c>
      <c r="Y40" s="152">
        <v>19.75</v>
      </c>
    </row>
    <row r="41" spans="1:25" ht="12" customHeight="1">
      <c r="A41" s="129" t="s">
        <v>16</v>
      </c>
      <c r="B41" s="168">
        <v>26.74356013541459</v>
      </c>
      <c r="C41" s="168">
        <v>29.025660832106553</v>
      </c>
      <c r="D41" s="168">
        <v>30.038942775625376</v>
      </c>
      <c r="E41" s="137">
        <v>32.340836421837473</v>
      </c>
      <c r="F41" s="137">
        <v>30.65656906211348</v>
      </c>
      <c r="G41" s="137">
        <v>34.43536567953732</v>
      </c>
      <c r="H41" s="137">
        <v>31.424574321274747</v>
      </c>
      <c r="I41" s="137">
        <v>28.139843023890361</v>
      </c>
      <c r="J41" s="152">
        <v>28.952599904894765</v>
      </c>
      <c r="K41" s="152">
        <v>29.7</v>
      </c>
      <c r="L41" s="152">
        <v>26.97</v>
      </c>
      <c r="M41" s="152">
        <v>27.58</v>
      </c>
      <c r="N41" s="152">
        <v>30.18</v>
      </c>
      <c r="O41" s="152">
        <v>29.970000000000002</v>
      </c>
      <c r="P41" s="152">
        <v>27.250000000000004</v>
      </c>
      <c r="Q41" s="152">
        <v>25.180000000000003</v>
      </c>
      <c r="R41" s="152">
        <v>24.75</v>
      </c>
      <c r="S41" s="152">
        <v>23.7</v>
      </c>
      <c r="T41" s="152">
        <v>21.51</v>
      </c>
      <c r="U41" s="152">
        <v>24.89</v>
      </c>
      <c r="V41" s="152">
        <v>22.82</v>
      </c>
      <c r="W41" s="152">
        <v>19.2</v>
      </c>
      <c r="X41" s="152">
        <v>23.27</v>
      </c>
      <c r="Y41" s="152">
        <v>27.26</v>
      </c>
    </row>
    <row r="42" spans="1:25" ht="12" customHeight="1">
      <c r="A42" s="129" t="s">
        <v>17</v>
      </c>
      <c r="B42" s="168">
        <v>32.495993255313117</v>
      </c>
      <c r="C42" s="168">
        <v>33.378712249341561</v>
      </c>
      <c r="D42" s="168">
        <v>36.793154172267201</v>
      </c>
      <c r="E42" s="137">
        <v>40.698504419490206</v>
      </c>
      <c r="F42" s="137">
        <v>42.15029796285058</v>
      </c>
      <c r="G42" s="137">
        <v>43.133482682312156</v>
      </c>
      <c r="H42" s="137">
        <v>36.123592582098652</v>
      </c>
      <c r="I42" s="137">
        <v>36.041363590395427</v>
      </c>
      <c r="J42" s="152">
        <v>35.988288607385698</v>
      </c>
      <c r="K42" s="152">
        <v>37.580000000000005</v>
      </c>
      <c r="L42" s="152">
        <v>34.33</v>
      </c>
      <c r="M42" s="152">
        <v>32.15</v>
      </c>
      <c r="N42" s="152">
        <v>36.950000000000003</v>
      </c>
      <c r="O42" s="152">
        <v>32.379999999999995</v>
      </c>
      <c r="P42" s="152">
        <v>29.770000000000003</v>
      </c>
      <c r="Q42" s="152">
        <v>28.24</v>
      </c>
      <c r="R42" s="152">
        <v>27.01</v>
      </c>
      <c r="S42" s="152">
        <v>24.44</v>
      </c>
      <c r="T42" s="152">
        <v>22.17</v>
      </c>
      <c r="U42" s="152">
        <v>24.91</v>
      </c>
      <c r="V42" s="152">
        <v>25.2</v>
      </c>
      <c r="W42" s="152">
        <v>22.52</v>
      </c>
      <c r="X42" s="152">
        <v>26.21</v>
      </c>
      <c r="Y42" s="152">
        <v>28.59</v>
      </c>
    </row>
    <row r="43" spans="1:25" ht="12" customHeight="1">
      <c r="A43" s="129" t="s">
        <v>24</v>
      </c>
      <c r="B43" s="168">
        <v>42.319140336776982</v>
      </c>
      <c r="C43" s="168">
        <v>44.897246488180329</v>
      </c>
      <c r="D43" s="168">
        <v>40.635999145989935</v>
      </c>
      <c r="E43" s="137">
        <v>40.701285052919417</v>
      </c>
      <c r="F43" s="137">
        <v>45.507852499255122</v>
      </c>
      <c r="G43" s="137">
        <v>47.970362758195677</v>
      </c>
      <c r="H43" s="137">
        <v>45.678743688767362</v>
      </c>
      <c r="I43" s="137">
        <v>44.667388745513811</v>
      </c>
      <c r="J43" s="152">
        <v>44.583178242049669</v>
      </c>
      <c r="K43" s="152">
        <v>43.93</v>
      </c>
      <c r="L43" s="152">
        <v>40.06</v>
      </c>
      <c r="M43" s="152">
        <v>39.989999999999995</v>
      </c>
      <c r="N43" s="152">
        <v>42.11</v>
      </c>
      <c r="O43" s="152">
        <v>41.52</v>
      </c>
      <c r="P43" s="152">
        <v>39.979999999999997</v>
      </c>
      <c r="Q43" s="152">
        <v>36.96</v>
      </c>
      <c r="R43" s="152">
        <v>34.270000000000003</v>
      </c>
      <c r="S43" s="152">
        <v>32.129999999999995</v>
      </c>
      <c r="T43" s="152">
        <v>30.18</v>
      </c>
      <c r="U43" s="152">
        <v>33.19</v>
      </c>
      <c r="V43" s="152">
        <v>33.489999999999995</v>
      </c>
      <c r="W43" s="152">
        <v>29.99</v>
      </c>
      <c r="X43" s="152">
        <v>32.56</v>
      </c>
      <c r="Y43" s="152">
        <v>34.549999999999997</v>
      </c>
    </row>
    <row r="44" spans="1:25" ht="12" customHeight="1">
      <c r="A44" s="129" t="s">
        <v>28</v>
      </c>
      <c r="B44" s="168">
        <v>38.624839038762339</v>
      </c>
      <c r="C44" s="168">
        <v>38.518432532064693</v>
      </c>
      <c r="D44" s="168">
        <v>39.093528039687172</v>
      </c>
      <c r="E44" s="137">
        <v>39.01899070178186</v>
      </c>
      <c r="F44" s="137">
        <v>38.510227471399226</v>
      </c>
      <c r="G44" s="137">
        <v>39.428865078993759</v>
      </c>
      <c r="H44" s="137">
        <v>37.78950928632279</v>
      </c>
      <c r="I44" s="137">
        <v>33.339528260372049</v>
      </c>
      <c r="J44" s="152">
        <v>34.749419278912825</v>
      </c>
      <c r="K44" s="152">
        <v>35.64</v>
      </c>
      <c r="L44" s="152">
        <v>34.32</v>
      </c>
      <c r="M44" s="152">
        <v>33.379999999999995</v>
      </c>
      <c r="N44" s="152">
        <v>35</v>
      </c>
      <c r="O44" s="152">
        <v>33.11</v>
      </c>
      <c r="P44" s="152">
        <v>30.06</v>
      </c>
      <c r="Q44" s="152">
        <v>26.87</v>
      </c>
      <c r="R44" s="152">
        <v>25.419999999999998</v>
      </c>
      <c r="S44" s="152">
        <v>23.77</v>
      </c>
      <c r="T44" s="152">
        <v>21.560000000000002</v>
      </c>
      <c r="U44" s="152">
        <v>23.53</v>
      </c>
      <c r="V44" s="152">
        <v>23.53</v>
      </c>
      <c r="W44" s="152">
        <v>20.14</v>
      </c>
      <c r="X44" s="152">
        <v>21.84</v>
      </c>
      <c r="Y44" s="152">
        <v>20.849999999999998</v>
      </c>
    </row>
    <row r="45" spans="1:25" ht="12" customHeight="1">
      <c r="A45" s="129" t="s">
        <v>42</v>
      </c>
      <c r="B45" s="168">
        <v>43.177555278431626</v>
      </c>
      <c r="C45" s="168">
        <v>43.715383288843192</v>
      </c>
      <c r="D45" s="168">
        <v>40.442664270698735</v>
      </c>
      <c r="E45" s="137">
        <v>43.455994525075724</v>
      </c>
      <c r="F45" s="137">
        <v>47.14897736395023</v>
      </c>
      <c r="G45" s="137">
        <v>47.990841373969708</v>
      </c>
      <c r="H45" s="137">
        <v>44.543483557510484</v>
      </c>
      <c r="I45" s="137">
        <v>42.256666663656887</v>
      </c>
      <c r="J45" s="152">
        <v>41.436017104763465</v>
      </c>
      <c r="K45" s="152">
        <v>42.05</v>
      </c>
      <c r="L45" s="152">
        <v>39.290000000000006</v>
      </c>
      <c r="M45" s="152">
        <v>41.83</v>
      </c>
      <c r="N45" s="152">
        <v>43.94</v>
      </c>
      <c r="O45" s="152">
        <v>41.52</v>
      </c>
      <c r="P45" s="152">
        <v>40.99</v>
      </c>
      <c r="Q45" s="152">
        <v>36.090000000000003</v>
      </c>
      <c r="R45" s="152">
        <v>31.69</v>
      </c>
      <c r="S45" s="152">
        <v>28.78</v>
      </c>
      <c r="T45" s="152">
        <v>27.51</v>
      </c>
      <c r="U45" s="152">
        <v>31.65</v>
      </c>
      <c r="V45" s="152">
        <v>32.43</v>
      </c>
      <c r="W45" s="152">
        <v>29.09</v>
      </c>
      <c r="X45" s="152">
        <v>28.939999999999998</v>
      </c>
      <c r="Y45" s="152">
        <v>32.72</v>
      </c>
    </row>
    <row r="46" spans="1:25" ht="12" customHeight="1">
      <c r="A46" s="129" t="s">
        <v>18</v>
      </c>
      <c r="B46" s="168">
        <v>38.656895139374924</v>
      </c>
      <c r="C46" s="168">
        <v>39.220680701335752</v>
      </c>
      <c r="D46" s="168">
        <v>38.521520522259664</v>
      </c>
      <c r="E46" s="137">
        <v>39.098071585132274</v>
      </c>
      <c r="F46" s="137">
        <v>40.833890429498673</v>
      </c>
      <c r="G46" s="137">
        <v>43.524672472961889</v>
      </c>
      <c r="H46" s="137">
        <v>41.359793666568919</v>
      </c>
      <c r="I46" s="137">
        <v>38.386437032313054</v>
      </c>
      <c r="J46" s="152">
        <v>38.838939052523479</v>
      </c>
      <c r="K46" s="152">
        <v>39.979999999999997</v>
      </c>
      <c r="L46" s="152">
        <v>37.619999999999997</v>
      </c>
      <c r="M46" s="152">
        <v>37.57</v>
      </c>
      <c r="N46" s="152">
        <v>38.21</v>
      </c>
      <c r="O46" s="152">
        <v>36.299999999999997</v>
      </c>
      <c r="P46" s="152">
        <v>34.79</v>
      </c>
      <c r="Q46" s="152">
        <v>33.75</v>
      </c>
      <c r="R46" s="152">
        <v>33.46</v>
      </c>
      <c r="S46" s="152">
        <v>30.159999999999997</v>
      </c>
      <c r="T46" s="152">
        <v>28.189999999999998</v>
      </c>
      <c r="U46" s="152">
        <v>30.759999999999998</v>
      </c>
      <c r="V46" s="152">
        <v>29.12</v>
      </c>
      <c r="W46" s="152">
        <v>25.430000000000003</v>
      </c>
      <c r="X46" s="152">
        <v>26.97</v>
      </c>
      <c r="Y46" s="152">
        <v>28.799999999999997</v>
      </c>
    </row>
    <row r="47" spans="1:25" ht="12" customHeight="1">
      <c r="A47" s="129" t="s">
        <v>19</v>
      </c>
      <c r="B47" s="168">
        <v>21.846317033743404</v>
      </c>
      <c r="C47" s="168">
        <v>23.219569593530643</v>
      </c>
      <c r="D47" s="168">
        <v>31.69578635954371</v>
      </c>
      <c r="E47" s="137">
        <v>31.71565464423507</v>
      </c>
      <c r="F47" s="137">
        <v>25.359964586211213</v>
      </c>
      <c r="G47" s="137">
        <v>26.665775757296377</v>
      </c>
      <c r="H47" s="137">
        <v>24.851929421532166</v>
      </c>
      <c r="I47" s="137">
        <v>21.834927129057284</v>
      </c>
      <c r="J47" s="152">
        <v>23.533048054567178</v>
      </c>
      <c r="K47" s="152">
        <v>25.330000000000002</v>
      </c>
      <c r="L47" s="152">
        <v>24</v>
      </c>
      <c r="M47" s="152">
        <v>24.66</v>
      </c>
      <c r="N47" s="152">
        <v>23.93</v>
      </c>
      <c r="O47" s="152">
        <v>24.01</v>
      </c>
      <c r="P47" s="152">
        <v>22.02</v>
      </c>
      <c r="Q47" s="152">
        <v>22.14</v>
      </c>
      <c r="R47" s="152">
        <v>22.13</v>
      </c>
      <c r="S47" s="152">
        <v>19.46</v>
      </c>
      <c r="T47" s="152">
        <v>19.84</v>
      </c>
      <c r="U47" s="152">
        <v>21.4</v>
      </c>
      <c r="V47" s="152">
        <v>20.79</v>
      </c>
      <c r="W47" s="152">
        <v>19.809999999999999</v>
      </c>
      <c r="X47" s="152">
        <v>19.21</v>
      </c>
      <c r="Y47" s="152">
        <v>21.88</v>
      </c>
    </row>
    <row r="48" spans="1:25" ht="12" customHeight="1">
      <c r="A48" s="129" t="s">
        <v>20</v>
      </c>
      <c r="B48" s="168">
        <v>20.71689859071099</v>
      </c>
      <c r="C48" s="168">
        <v>22.279552204915383</v>
      </c>
      <c r="D48" s="168">
        <v>30.366066975188165</v>
      </c>
      <c r="E48" s="137">
        <v>32.842225815408334</v>
      </c>
      <c r="F48" s="137">
        <v>22.406361619885192</v>
      </c>
      <c r="G48" s="137">
        <v>23.736058771309253</v>
      </c>
      <c r="H48" s="137">
        <v>24.570152206410739</v>
      </c>
      <c r="I48" s="137">
        <v>20.859535990103943</v>
      </c>
      <c r="J48" s="152">
        <v>23.946598470993365</v>
      </c>
      <c r="K48" s="152">
        <v>22.57</v>
      </c>
      <c r="L48" s="152">
        <v>20.9</v>
      </c>
      <c r="M48" s="152">
        <v>22</v>
      </c>
      <c r="N48" s="152">
        <v>25.15</v>
      </c>
      <c r="O48" s="152">
        <v>26.939999999999998</v>
      </c>
      <c r="P48" s="152">
        <v>26.400000000000002</v>
      </c>
      <c r="Q48" s="152">
        <v>23.93</v>
      </c>
      <c r="R48" s="152">
        <v>22.720000000000002</v>
      </c>
      <c r="S48" s="152">
        <v>19.54</v>
      </c>
      <c r="T48" s="152">
        <v>19.89</v>
      </c>
      <c r="U48" s="152">
        <v>27.860000000000003</v>
      </c>
      <c r="V48" s="152">
        <v>22.18</v>
      </c>
      <c r="W48" s="152">
        <v>19.98</v>
      </c>
      <c r="X48" s="152">
        <v>19.470000000000002</v>
      </c>
      <c r="Y48" s="152">
        <v>24.13</v>
      </c>
    </row>
    <row r="49" spans="1:25" ht="12" customHeight="1">
      <c r="A49" s="129" t="s">
        <v>40</v>
      </c>
      <c r="B49" s="168">
        <v>17.679941466994087</v>
      </c>
      <c r="C49" s="168">
        <v>20.262175265912489</v>
      </c>
      <c r="D49" s="168">
        <v>24.330790342774375</v>
      </c>
      <c r="E49" s="137">
        <v>23.926936825350147</v>
      </c>
      <c r="F49" s="137">
        <v>20.583575494016067</v>
      </c>
      <c r="G49" s="137">
        <v>22.925898880335112</v>
      </c>
      <c r="H49" s="137">
        <v>20.154069691244963</v>
      </c>
      <c r="I49" s="137">
        <v>18.844899634767582</v>
      </c>
      <c r="J49" s="152">
        <v>22.032739356124011</v>
      </c>
      <c r="K49" s="152">
        <v>24.740000000000002</v>
      </c>
      <c r="L49" s="152">
        <v>21.29</v>
      </c>
      <c r="M49" s="152">
        <v>20.84</v>
      </c>
      <c r="N49" s="152">
        <v>22.78</v>
      </c>
      <c r="O49" s="152">
        <v>21.4</v>
      </c>
      <c r="P49" s="152">
        <v>20.560000000000002</v>
      </c>
      <c r="Q49" s="152">
        <v>20.059999999999999</v>
      </c>
      <c r="R49" s="152">
        <v>18.96</v>
      </c>
      <c r="S49" s="152">
        <v>18.829999999999998</v>
      </c>
      <c r="T49" s="152">
        <v>17.41</v>
      </c>
      <c r="U49" s="152">
        <v>19.009999999999998</v>
      </c>
      <c r="V49" s="152">
        <v>18.809999999999999</v>
      </c>
      <c r="W49" s="152">
        <v>16.950000000000003</v>
      </c>
      <c r="X49" s="152">
        <v>18.86</v>
      </c>
      <c r="Y49" s="152">
        <v>21.58</v>
      </c>
    </row>
    <row r="50" spans="1:25" ht="12" customHeight="1">
      <c r="A50" s="129" t="s">
        <v>41</v>
      </c>
      <c r="B50" s="168">
        <v>18.958088156400031</v>
      </c>
      <c r="C50" s="168">
        <v>21.751409874506987</v>
      </c>
      <c r="D50" s="168">
        <v>23.542726282602221</v>
      </c>
      <c r="E50" s="137">
        <v>25.687002504718677</v>
      </c>
      <c r="F50" s="137">
        <v>22.3410790324251</v>
      </c>
      <c r="G50" s="137">
        <v>22.367546016209229</v>
      </c>
      <c r="H50" s="137">
        <v>20.576998885135492</v>
      </c>
      <c r="I50" s="137">
        <v>18.575452183165467</v>
      </c>
      <c r="J50" s="152">
        <v>20.732115573117845</v>
      </c>
      <c r="K50" s="152">
        <v>22.770000000000003</v>
      </c>
      <c r="L50" s="152">
        <v>23.3</v>
      </c>
      <c r="M50" s="152">
        <v>19.88</v>
      </c>
      <c r="N50" s="152">
        <v>21.65</v>
      </c>
      <c r="O50" s="152">
        <v>20.11</v>
      </c>
      <c r="P50" s="152">
        <v>17.399999999999999</v>
      </c>
      <c r="Q50" s="152">
        <v>19.079999999999998</v>
      </c>
      <c r="R50" s="152">
        <v>20.75</v>
      </c>
      <c r="S50" s="152">
        <v>19.670000000000002</v>
      </c>
      <c r="T50" s="152">
        <v>18.170000000000002</v>
      </c>
      <c r="U50" s="152">
        <v>20.72</v>
      </c>
      <c r="V50" s="152">
        <v>19.54</v>
      </c>
      <c r="W50" s="152">
        <v>17.2</v>
      </c>
      <c r="X50" s="152">
        <v>18.310000000000002</v>
      </c>
      <c r="Y50" s="152">
        <v>19.27</v>
      </c>
    </row>
    <row r="51" spans="1:25" s="11" customFormat="1" ht="15" customHeight="1">
      <c r="A51" s="131" t="s">
        <v>21</v>
      </c>
      <c r="B51" s="169">
        <v>32.267295570122982</v>
      </c>
      <c r="C51" s="169">
        <v>34.033353040875156</v>
      </c>
      <c r="D51" s="169">
        <v>34.603354923442318</v>
      </c>
      <c r="E51" s="138">
        <v>35.045539639300124</v>
      </c>
      <c r="F51" s="138">
        <v>35.105037475540918</v>
      </c>
      <c r="G51" s="138">
        <v>36.584873001465425</v>
      </c>
      <c r="H51" s="138">
        <v>34.296757422338338</v>
      </c>
      <c r="I51" s="138">
        <v>32.382216053269822</v>
      </c>
      <c r="J51" s="153">
        <v>33.370520085216405</v>
      </c>
      <c r="K51" s="153">
        <v>34.410000000000004</v>
      </c>
      <c r="L51" s="153">
        <v>31.919999999999998</v>
      </c>
      <c r="M51" s="153">
        <v>32.32</v>
      </c>
      <c r="N51" s="153">
        <v>33.51</v>
      </c>
      <c r="O51" s="153">
        <v>32.129999999999995</v>
      </c>
      <c r="P51" s="153">
        <v>30.14</v>
      </c>
      <c r="Q51" s="153">
        <v>28.62</v>
      </c>
      <c r="R51" s="153">
        <v>27.189999999999998</v>
      </c>
      <c r="S51" s="153">
        <v>24.86</v>
      </c>
      <c r="T51" s="153">
        <v>23.34</v>
      </c>
      <c r="U51" s="153">
        <v>26.009999999999998</v>
      </c>
      <c r="V51" s="153">
        <v>25.069999999999997</v>
      </c>
      <c r="W51" s="153">
        <v>22.24</v>
      </c>
      <c r="X51" s="153">
        <v>23.830000000000002</v>
      </c>
      <c r="Y51" s="153">
        <v>25.94</v>
      </c>
    </row>
    <row r="52" spans="1:25" s="83" customFormat="1" ht="9" customHeight="1">
      <c r="A52" s="81" t="s">
        <v>183</v>
      </c>
      <c r="B52" s="82"/>
      <c r="C52" s="82"/>
      <c r="D52" s="82"/>
      <c r="E52" s="82"/>
      <c r="F52" s="82"/>
      <c r="G52" s="82"/>
      <c r="H52" s="82"/>
      <c r="I52" s="82"/>
      <c r="J52" s="82"/>
      <c r="K52" s="82"/>
      <c r="L52" s="82"/>
      <c r="M52" s="82"/>
      <c r="N52" s="82"/>
      <c r="O52" s="82"/>
      <c r="P52" s="82"/>
      <c r="Q52" s="82"/>
      <c r="R52" s="82"/>
      <c r="S52" s="82"/>
      <c r="T52" s="82"/>
      <c r="U52" s="82"/>
      <c r="V52" s="82"/>
      <c r="W52" s="82"/>
      <c r="X52" s="82"/>
      <c r="Y52" s="82"/>
    </row>
    <row r="53" spans="1:25" s="56" customFormat="1" ht="9" customHeight="1">
      <c r="A53" s="86" t="s">
        <v>158</v>
      </c>
      <c r="B53" s="82"/>
      <c r="C53" s="82"/>
      <c r="D53" s="82"/>
      <c r="E53" s="82"/>
      <c r="F53" s="82"/>
      <c r="G53" s="82"/>
      <c r="H53" s="82"/>
      <c r="I53" s="82"/>
    </row>
    <row r="54" spans="1:25" ht="4.5" customHeight="1">
      <c r="B54" s="5"/>
      <c r="C54" s="5"/>
      <c r="D54" s="5"/>
      <c r="E54" s="5"/>
      <c r="F54" s="5"/>
      <c r="G54" s="5"/>
      <c r="H54" s="5"/>
      <c r="I54" s="5"/>
    </row>
    <row r="55" spans="1:25" ht="18" customHeight="1">
      <c r="A55" s="150" t="s">
        <v>8</v>
      </c>
      <c r="B55" s="156">
        <v>2001</v>
      </c>
      <c r="C55" s="156">
        <v>2002</v>
      </c>
      <c r="D55" s="156">
        <v>2003</v>
      </c>
      <c r="E55" s="156">
        <v>2004</v>
      </c>
      <c r="F55" s="156">
        <v>2005</v>
      </c>
      <c r="G55" s="156">
        <v>2006</v>
      </c>
      <c r="H55" s="156">
        <v>2007</v>
      </c>
      <c r="I55" s="156">
        <v>2008</v>
      </c>
      <c r="J55" s="149">
        <v>2009</v>
      </c>
      <c r="K55" s="149">
        <v>2010</v>
      </c>
      <c r="L55" s="149">
        <v>2011</v>
      </c>
      <c r="M55" s="149">
        <v>2012</v>
      </c>
      <c r="N55" s="149">
        <v>2013</v>
      </c>
      <c r="O55" s="149">
        <v>2014</v>
      </c>
      <c r="P55" s="149">
        <v>2015</v>
      </c>
      <c r="Q55" s="149">
        <v>2016</v>
      </c>
      <c r="R55" s="149">
        <v>2017</v>
      </c>
      <c r="S55" s="149">
        <v>2018</v>
      </c>
      <c r="T55" s="149">
        <v>2019</v>
      </c>
      <c r="U55" s="149">
        <v>2020</v>
      </c>
      <c r="V55" s="149">
        <v>2021</v>
      </c>
      <c r="W55" s="149">
        <v>2022</v>
      </c>
      <c r="X55" s="149" t="s">
        <v>182</v>
      </c>
      <c r="Y55" s="149" t="s">
        <v>193</v>
      </c>
    </row>
    <row r="56" spans="1:25" ht="12" customHeight="1">
      <c r="A56" s="129" t="s">
        <v>9</v>
      </c>
      <c r="B56" s="168">
        <v>30.632139487027366</v>
      </c>
      <c r="C56" s="168">
        <v>32.386014452687412</v>
      </c>
      <c r="D56" s="168">
        <v>31.414869067173147</v>
      </c>
      <c r="E56" s="137">
        <v>32.10234508459596</v>
      </c>
      <c r="F56" s="137">
        <v>34.602640172353318</v>
      </c>
      <c r="G56" s="137">
        <v>34.933416881383955</v>
      </c>
      <c r="H56" s="137">
        <v>33.068236904175784</v>
      </c>
      <c r="I56" s="137">
        <v>30.955604918310716</v>
      </c>
      <c r="J56" s="152">
        <v>33.090744924309583</v>
      </c>
      <c r="K56" s="152">
        <v>34.479999999999997</v>
      </c>
      <c r="L56" s="152">
        <v>31.89</v>
      </c>
      <c r="M56" s="152">
        <v>32.49</v>
      </c>
      <c r="N56" s="152">
        <v>34.78</v>
      </c>
      <c r="O56" s="152">
        <v>33.78</v>
      </c>
      <c r="P56" s="152">
        <v>30.17</v>
      </c>
      <c r="Q56" s="152">
        <v>29.43</v>
      </c>
      <c r="R56" s="152">
        <v>27.29</v>
      </c>
      <c r="S56" s="152">
        <v>24.279999999999998</v>
      </c>
      <c r="T56" s="152">
        <v>22.869999999999997</v>
      </c>
      <c r="U56" s="152">
        <v>24.21</v>
      </c>
      <c r="V56" s="152">
        <v>23.74</v>
      </c>
      <c r="W56" s="152">
        <v>22.97</v>
      </c>
      <c r="X56" s="152">
        <v>23.380000000000003</v>
      </c>
      <c r="Y56" s="152">
        <v>26.26</v>
      </c>
    </row>
    <row r="57" spans="1:25" ht="12" customHeight="1">
      <c r="A57" s="129" t="s">
        <v>10</v>
      </c>
      <c r="B57" s="168">
        <v>19.000511612087383</v>
      </c>
      <c r="C57" s="168">
        <v>21.954220223777931</v>
      </c>
      <c r="D57" s="168">
        <v>23.253721905980765</v>
      </c>
      <c r="E57" s="137">
        <v>24.891662154727957</v>
      </c>
      <c r="F57" s="137">
        <v>24.043197513122802</v>
      </c>
      <c r="G57" s="137">
        <v>24.4795397753422</v>
      </c>
      <c r="H57" s="137">
        <v>22.073552239609473</v>
      </c>
      <c r="I57" s="137">
        <v>21.80762712608303</v>
      </c>
      <c r="J57" s="152">
        <v>24.113753759807278</v>
      </c>
      <c r="K57" s="152">
        <v>25.52</v>
      </c>
      <c r="L57" s="152">
        <v>22.42</v>
      </c>
      <c r="M57" s="152">
        <v>24.55</v>
      </c>
      <c r="N57" s="152">
        <v>25.629999999999995</v>
      </c>
      <c r="O57" s="152">
        <v>24.25</v>
      </c>
      <c r="P57" s="152">
        <v>23.52</v>
      </c>
      <c r="Q57" s="152">
        <v>22.040000000000003</v>
      </c>
      <c r="R57" s="152">
        <v>23.34</v>
      </c>
      <c r="S57" s="152">
        <v>20.630000000000003</v>
      </c>
      <c r="T57" s="152">
        <v>17.73</v>
      </c>
      <c r="U57" s="152">
        <v>19.88</v>
      </c>
      <c r="V57" s="152">
        <v>20.41</v>
      </c>
      <c r="W57" s="152">
        <v>19.63</v>
      </c>
      <c r="X57" s="152">
        <v>20.69</v>
      </c>
      <c r="Y57" s="152">
        <v>22.99</v>
      </c>
    </row>
    <row r="58" spans="1:25" ht="12" customHeight="1">
      <c r="A58" s="129" t="s">
        <v>23</v>
      </c>
      <c r="B58" s="168">
        <v>22.169568159491561</v>
      </c>
      <c r="C58" s="168">
        <v>24.269145948187628</v>
      </c>
      <c r="D58" s="168">
        <v>26.608795079330257</v>
      </c>
      <c r="E58" s="137">
        <v>27.190672962414968</v>
      </c>
      <c r="F58" s="137">
        <v>26.377598046268584</v>
      </c>
      <c r="G58" s="137">
        <v>26.527683929731488</v>
      </c>
      <c r="H58" s="137">
        <v>24.196782156159287</v>
      </c>
      <c r="I58" s="137">
        <v>23.267898558606372</v>
      </c>
      <c r="J58" s="152">
        <v>26.205694226988786</v>
      </c>
      <c r="K58" s="152">
        <v>29.580000000000002</v>
      </c>
      <c r="L58" s="152">
        <v>28.799999999999997</v>
      </c>
      <c r="M58" s="152">
        <v>28.12</v>
      </c>
      <c r="N58" s="152">
        <v>30.64</v>
      </c>
      <c r="O58" s="152">
        <v>27.51</v>
      </c>
      <c r="P58" s="152">
        <v>26.38</v>
      </c>
      <c r="Q58" s="152">
        <v>24.97</v>
      </c>
      <c r="R58" s="152">
        <v>22.85</v>
      </c>
      <c r="S58" s="152">
        <v>21.75</v>
      </c>
      <c r="T58" s="152">
        <v>20.990000000000002</v>
      </c>
      <c r="U58" s="152">
        <v>23.82</v>
      </c>
      <c r="V58" s="152">
        <v>22.84</v>
      </c>
      <c r="W58" s="152">
        <v>20.43</v>
      </c>
      <c r="X58" s="152">
        <v>20.440000000000001</v>
      </c>
      <c r="Y58" s="152">
        <v>21.85</v>
      </c>
    </row>
    <row r="59" spans="1:25" ht="12" customHeight="1">
      <c r="A59" s="129" t="s">
        <v>11</v>
      </c>
      <c r="B59" s="168">
        <v>31.975310756454338</v>
      </c>
      <c r="C59" s="168">
        <v>34.600044586458715</v>
      </c>
      <c r="D59" s="168">
        <v>36.120620745099799</v>
      </c>
      <c r="E59" s="137">
        <v>36.003021086132755</v>
      </c>
      <c r="F59" s="137">
        <v>36.214988425144213</v>
      </c>
      <c r="G59" s="137">
        <v>37.142921501082178</v>
      </c>
      <c r="H59" s="137">
        <v>33.63600049966918</v>
      </c>
      <c r="I59" s="137">
        <v>31.810136150733953</v>
      </c>
      <c r="J59" s="152">
        <v>33.259375163636243</v>
      </c>
      <c r="K59" s="152">
        <v>34.119999999999997</v>
      </c>
      <c r="L59" s="152">
        <v>31.75</v>
      </c>
      <c r="M59" s="152">
        <v>33.11</v>
      </c>
      <c r="N59" s="152">
        <v>34.33</v>
      </c>
      <c r="O59" s="152">
        <v>32.08</v>
      </c>
      <c r="P59" s="152">
        <v>29.43</v>
      </c>
      <c r="Q59" s="152">
        <v>27.66</v>
      </c>
      <c r="R59" s="152">
        <v>25.979999999999997</v>
      </c>
      <c r="S59" s="152">
        <v>24.5</v>
      </c>
      <c r="T59" s="152">
        <v>22.63</v>
      </c>
      <c r="U59" s="152">
        <v>25.44</v>
      </c>
      <c r="V59" s="152">
        <v>23.96</v>
      </c>
      <c r="W59" s="152">
        <v>20.89</v>
      </c>
      <c r="X59" s="152">
        <v>22.17</v>
      </c>
      <c r="Y59" s="152">
        <v>23.89</v>
      </c>
    </row>
    <row r="60" spans="1:25" ht="12" customHeight="1">
      <c r="A60" s="129" t="s">
        <v>12</v>
      </c>
      <c r="B60" s="168">
        <v>26.205894019469493</v>
      </c>
      <c r="C60" s="168">
        <v>28.591427210112279</v>
      </c>
      <c r="D60" s="168">
        <v>30.967348069599698</v>
      </c>
      <c r="E60" s="137">
        <v>30.694455130731274</v>
      </c>
      <c r="F60" s="137">
        <v>29.076901957354551</v>
      </c>
      <c r="G60" s="137">
        <v>28.766010091509397</v>
      </c>
      <c r="H60" s="137">
        <v>26.437827388551728</v>
      </c>
      <c r="I60" s="137">
        <v>24.765194898840477</v>
      </c>
      <c r="J60" s="152">
        <v>27.822482082270955</v>
      </c>
      <c r="K60" s="152">
        <v>29.92</v>
      </c>
      <c r="L60" s="152">
        <v>27.27</v>
      </c>
      <c r="M60" s="152">
        <v>27.189999999999998</v>
      </c>
      <c r="N60" s="152">
        <v>27.650000000000002</v>
      </c>
      <c r="O60" s="152">
        <v>26.32</v>
      </c>
      <c r="P60" s="152">
        <v>24.779999999999998</v>
      </c>
      <c r="Q60" s="152">
        <v>21.78</v>
      </c>
      <c r="R60" s="152">
        <v>20.399999999999999</v>
      </c>
      <c r="S60" s="152">
        <v>20.68</v>
      </c>
      <c r="T60" s="152">
        <v>17.91</v>
      </c>
      <c r="U60" s="152">
        <v>19.439999999999998</v>
      </c>
      <c r="V60" s="152">
        <v>19.78</v>
      </c>
      <c r="W60" s="152">
        <v>19.489999999999998</v>
      </c>
      <c r="X60" s="152">
        <v>21.25</v>
      </c>
      <c r="Y60" s="152">
        <v>21.89</v>
      </c>
    </row>
    <row r="61" spans="1:25" ht="12" customHeight="1">
      <c r="A61" s="129" t="s">
        <v>13</v>
      </c>
      <c r="B61" s="168">
        <v>23.661661268131716</v>
      </c>
      <c r="C61" s="168">
        <v>26.426894947431801</v>
      </c>
      <c r="D61" s="168">
        <v>25.61490990927291</v>
      </c>
      <c r="E61" s="137">
        <v>26.729129588059443</v>
      </c>
      <c r="F61" s="137">
        <v>28.157485824393095</v>
      </c>
      <c r="G61" s="137">
        <v>28.141029898882003</v>
      </c>
      <c r="H61" s="137">
        <v>26.427960394524248</v>
      </c>
      <c r="I61" s="137">
        <v>25.564486790406978</v>
      </c>
      <c r="J61" s="152">
        <v>30.232876866029102</v>
      </c>
      <c r="K61" s="152">
        <v>32.6</v>
      </c>
      <c r="L61" s="152">
        <v>30.830000000000002</v>
      </c>
      <c r="M61" s="152">
        <v>31.330000000000002</v>
      </c>
      <c r="N61" s="152">
        <v>33.26</v>
      </c>
      <c r="O61" s="152">
        <v>32.18</v>
      </c>
      <c r="P61" s="152">
        <v>29.659999999999997</v>
      </c>
      <c r="Q61" s="152">
        <v>26.200000000000003</v>
      </c>
      <c r="R61" s="152">
        <v>24.39</v>
      </c>
      <c r="S61" s="152">
        <v>25.85</v>
      </c>
      <c r="T61" s="152">
        <v>23.97</v>
      </c>
      <c r="U61" s="152">
        <v>25.31</v>
      </c>
      <c r="V61" s="152">
        <v>25.580000000000002</v>
      </c>
      <c r="W61" s="152">
        <v>22.55</v>
      </c>
      <c r="X61" s="152">
        <v>23.13</v>
      </c>
      <c r="Y61" s="152">
        <v>24.42</v>
      </c>
    </row>
    <row r="62" spans="1:25" ht="12" customHeight="1">
      <c r="A62" s="129" t="s">
        <v>14</v>
      </c>
      <c r="B62" s="168">
        <v>28.952107958568995</v>
      </c>
      <c r="C62" s="168">
        <v>31.375891886447544</v>
      </c>
      <c r="D62" s="168">
        <v>35.436222468628841</v>
      </c>
      <c r="E62" s="137">
        <v>34.910476605615457</v>
      </c>
      <c r="F62" s="137">
        <v>33.846866195758771</v>
      </c>
      <c r="G62" s="137">
        <v>33.835169882115665</v>
      </c>
      <c r="H62" s="137">
        <v>32.775640199209079</v>
      </c>
      <c r="I62" s="137">
        <v>30.126088193888563</v>
      </c>
      <c r="J62" s="152">
        <v>32.539532531979155</v>
      </c>
      <c r="K62" s="152">
        <v>35.089999999999996</v>
      </c>
      <c r="L62" s="152">
        <v>36.18</v>
      </c>
      <c r="M62" s="152">
        <v>35.980000000000004</v>
      </c>
      <c r="N62" s="152">
        <v>36.909999999999997</v>
      </c>
      <c r="O62" s="152">
        <v>34.19</v>
      </c>
      <c r="P62" s="152">
        <v>31.240000000000002</v>
      </c>
      <c r="Q62" s="152">
        <v>28.49</v>
      </c>
      <c r="R62" s="152">
        <v>26.96</v>
      </c>
      <c r="S62" s="152">
        <v>24.75</v>
      </c>
      <c r="T62" s="152">
        <v>24.36</v>
      </c>
      <c r="U62" s="152">
        <v>26.57</v>
      </c>
      <c r="V62" s="152">
        <v>25.480000000000004</v>
      </c>
      <c r="W62" s="152">
        <v>23.87</v>
      </c>
      <c r="X62" s="152">
        <v>25.759999999999998</v>
      </c>
      <c r="Y62" s="152">
        <v>26.06</v>
      </c>
    </row>
    <row r="63" spans="1:25" ht="12" customHeight="1">
      <c r="A63" s="129" t="s">
        <v>15</v>
      </c>
      <c r="B63" s="168">
        <v>22.59476627780327</v>
      </c>
      <c r="C63" s="168">
        <v>24.125723770846587</v>
      </c>
      <c r="D63" s="168">
        <v>26.142412899492761</v>
      </c>
      <c r="E63" s="137">
        <v>28.304253976242709</v>
      </c>
      <c r="F63" s="137">
        <v>26.094351043939707</v>
      </c>
      <c r="G63" s="137">
        <v>26.128685413870784</v>
      </c>
      <c r="H63" s="137">
        <v>24.814133052547511</v>
      </c>
      <c r="I63" s="137">
        <v>24.183525380418281</v>
      </c>
      <c r="J63" s="152">
        <v>27.164539491327556</v>
      </c>
      <c r="K63" s="152">
        <v>26.889999999999997</v>
      </c>
      <c r="L63" s="152">
        <v>26.240000000000002</v>
      </c>
      <c r="M63" s="152">
        <v>28.08</v>
      </c>
      <c r="N63" s="152">
        <v>28.470000000000002</v>
      </c>
      <c r="O63" s="152">
        <v>27.810000000000002</v>
      </c>
      <c r="P63" s="152">
        <v>26.47</v>
      </c>
      <c r="Q63" s="152">
        <v>23.98</v>
      </c>
      <c r="R63" s="152">
        <v>21.82</v>
      </c>
      <c r="S63" s="152">
        <v>19.900000000000002</v>
      </c>
      <c r="T63" s="152">
        <v>19.02</v>
      </c>
      <c r="U63" s="152">
        <v>22.24</v>
      </c>
      <c r="V63" s="152">
        <v>21.279999999999998</v>
      </c>
      <c r="W63" s="152">
        <v>17.549999999999997</v>
      </c>
      <c r="X63" s="152">
        <v>18.310000000000002</v>
      </c>
      <c r="Y63" s="152">
        <v>21.07</v>
      </c>
    </row>
    <row r="64" spans="1:25" ht="12" customHeight="1">
      <c r="A64" s="129" t="s">
        <v>5</v>
      </c>
      <c r="B64" s="168">
        <v>26.512035981284889</v>
      </c>
      <c r="C64" s="168">
        <v>28.439558431585183</v>
      </c>
      <c r="D64" s="168">
        <v>33.474335055333576</v>
      </c>
      <c r="E64" s="137">
        <v>34.102671404799324</v>
      </c>
      <c r="F64" s="137">
        <v>30.883550584843693</v>
      </c>
      <c r="G64" s="137">
        <v>31.904266457386598</v>
      </c>
      <c r="H64" s="137">
        <v>28.577692469730465</v>
      </c>
      <c r="I64" s="137">
        <v>26.154705006153289</v>
      </c>
      <c r="J64" s="152">
        <v>29.097825070825738</v>
      </c>
      <c r="K64" s="152">
        <v>29.95</v>
      </c>
      <c r="L64" s="152">
        <v>28.58</v>
      </c>
      <c r="M64" s="152">
        <v>28.449999999999996</v>
      </c>
      <c r="N64" s="152">
        <v>30.220000000000002</v>
      </c>
      <c r="O64" s="152">
        <v>27.639999999999997</v>
      </c>
      <c r="P64" s="152">
        <v>24.779999999999998</v>
      </c>
      <c r="Q64" s="152">
        <v>24.36</v>
      </c>
      <c r="R64" s="152">
        <v>23.66</v>
      </c>
      <c r="S64" s="152">
        <v>21.34</v>
      </c>
      <c r="T64" s="152">
        <v>18.12</v>
      </c>
      <c r="U64" s="152">
        <v>21.78</v>
      </c>
      <c r="V64" s="152">
        <v>21.85</v>
      </c>
      <c r="W64" s="152">
        <v>18.87</v>
      </c>
      <c r="X64" s="152">
        <v>19.100000000000001</v>
      </c>
      <c r="Y64" s="152">
        <v>19.78</v>
      </c>
    </row>
    <row r="65" spans="1:25" ht="12" customHeight="1">
      <c r="A65" s="129" t="s">
        <v>16</v>
      </c>
      <c r="B65" s="168">
        <v>24.540734528989002</v>
      </c>
      <c r="C65" s="168">
        <v>27.684741666549257</v>
      </c>
      <c r="D65" s="168">
        <v>27.542871344247299</v>
      </c>
      <c r="E65" s="137">
        <v>29.315467328880455</v>
      </c>
      <c r="F65" s="137">
        <v>29.526971867699466</v>
      </c>
      <c r="G65" s="137">
        <v>31.530369778426458</v>
      </c>
      <c r="H65" s="137">
        <v>29.063364130621778</v>
      </c>
      <c r="I65" s="137">
        <v>26.310391956076906</v>
      </c>
      <c r="J65" s="152">
        <v>29.684410803877785</v>
      </c>
      <c r="K65" s="152">
        <v>30.25</v>
      </c>
      <c r="L65" s="152">
        <v>27.950000000000003</v>
      </c>
      <c r="M65" s="152">
        <v>27.800000000000004</v>
      </c>
      <c r="N65" s="152">
        <v>30.53</v>
      </c>
      <c r="O65" s="152">
        <v>29.349999999999998</v>
      </c>
      <c r="P65" s="152">
        <v>26.38</v>
      </c>
      <c r="Q65" s="152">
        <v>24.12</v>
      </c>
      <c r="R65" s="152">
        <v>23.200000000000003</v>
      </c>
      <c r="S65" s="152">
        <v>22.35</v>
      </c>
      <c r="T65" s="152">
        <v>21.42</v>
      </c>
      <c r="U65" s="152">
        <v>23.79</v>
      </c>
      <c r="V65" s="152">
        <v>22.41</v>
      </c>
      <c r="W65" s="152">
        <v>19.97</v>
      </c>
      <c r="X65" s="152">
        <v>22.14</v>
      </c>
      <c r="Y65" s="152">
        <v>24.36</v>
      </c>
    </row>
    <row r="66" spans="1:25" ht="12" customHeight="1">
      <c r="A66" s="129" t="s">
        <v>17</v>
      </c>
      <c r="B66" s="168">
        <v>31.641355511456538</v>
      </c>
      <c r="C66" s="168">
        <v>33.926142950422886</v>
      </c>
      <c r="D66" s="168">
        <v>33.809115957218751</v>
      </c>
      <c r="E66" s="137">
        <v>37.16646515147189</v>
      </c>
      <c r="F66" s="137">
        <v>38.540225225215949</v>
      </c>
      <c r="G66" s="137">
        <v>40.673548646308696</v>
      </c>
      <c r="H66" s="137">
        <v>34.248021863119625</v>
      </c>
      <c r="I66" s="137">
        <v>31.641192777234213</v>
      </c>
      <c r="J66" s="152">
        <v>32.237524512137092</v>
      </c>
      <c r="K66" s="152">
        <v>35.099999999999994</v>
      </c>
      <c r="L66" s="152">
        <v>30.45</v>
      </c>
      <c r="M66" s="152">
        <v>29.270000000000003</v>
      </c>
      <c r="N66" s="152">
        <v>32.72</v>
      </c>
      <c r="O66" s="152">
        <v>31.06</v>
      </c>
      <c r="P66" s="152">
        <v>27.68</v>
      </c>
      <c r="Q66" s="152">
        <v>26.040000000000003</v>
      </c>
      <c r="R66" s="152">
        <v>24.92</v>
      </c>
      <c r="S66" s="152">
        <v>21.740000000000002</v>
      </c>
      <c r="T66" s="152">
        <v>20.260000000000002</v>
      </c>
      <c r="U66" s="152">
        <v>22.97</v>
      </c>
      <c r="V66" s="152">
        <v>23.05</v>
      </c>
      <c r="W66" s="152">
        <v>19.559999999999999</v>
      </c>
      <c r="X66" s="152">
        <v>21.490000000000002</v>
      </c>
      <c r="Y66" s="152">
        <v>23.369999999999997</v>
      </c>
    </row>
    <row r="67" spans="1:25" ht="12" customHeight="1">
      <c r="A67" s="129" t="s">
        <v>24</v>
      </c>
      <c r="B67" s="168">
        <v>37.317439812910216</v>
      </c>
      <c r="C67" s="168">
        <v>39.808865165356416</v>
      </c>
      <c r="D67" s="168">
        <v>38.329398481098785</v>
      </c>
      <c r="E67" s="137">
        <v>37.90385125220525</v>
      </c>
      <c r="F67" s="137">
        <v>40.536224450714421</v>
      </c>
      <c r="G67" s="137">
        <v>41.509734640120541</v>
      </c>
      <c r="H67" s="137">
        <v>40.606787778935519</v>
      </c>
      <c r="I67" s="137">
        <v>38.840432657641394</v>
      </c>
      <c r="J67" s="152">
        <v>40.936131299885673</v>
      </c>
      <c r="K67" s="152">
        <v>40.839999999999996</v>
      </c>
      <c r="L67" s="152">
        <v>37.57</v>
      </c>
      <c r="M67" s="152">
        <v>38.129999999999995</v>
      </c>
      <c r="N67" s="152">
        <v>40.39</v>
      </c>
      <c r="O67" s="152">
        <v>39.35</v>
      </c>
      <c r="P67" s="152">
        <v>37.669999999999995</v>
      </c>
      <c r="Q67" s="152">
        <v>34.089999999999996</v>
      </c>
      <c r="R67" s="152">
        <v>31.8</v>
      </c>
      <c r="S67" s="152">
        <v>30.570000000000004</v>
      </c>
      <c r="T67" s="152">
        <v>27.529999999999998</v>
      </c>
      <c r="U67" s="152">
        <v>31</v>
      </c>
      <c r="V67" s="152">
        <v>31.879999999999995</v>
      </c>
      <c r="W67" s="152">
        <v>28.73</v>
      </c>
      <c r="X67" s="152">
        <v>30.159999999999997</v>
      </c>
      <c r="Y67" s="152">
        <v>32.550000000000004</v>
      </c>
    </row>
    <row r="68" spans="1:25" ht="12" customHeight="1">
      <c r="A68" s="129" t="s">
        <v>28</v>
      </c>
      <c r="B68" s="168">
        <v>34.818544744655746</v>
      </c>
      <c r="C68" s="168">
        <v>35.189381678174406</v>
      </c>
      <c r="D68" s="168">
        <v>39.651466860704303</v>
      </c>
      <c r="E68" s="137">
        <v>40.978056704490577</v>
      </c>
      <c r="F68" s="137">
        <v>37.467404378429123</v>
      </c>
      <c r="G68" s="137">
        <v>36.820121008862351</v>
      </c>
      <c r="H68" s="137">
        <v>34.063341932819874</v>
      </c>
      <c r="I68" s="137">
        <v>31.331353844435245</v>
      </c>
      <c r="J68" s="152">
        <v>33.921645722500315</v>
      </c>
      <c r="K68" s="152">
        <v>34.99</v>
      </c>
      <c r="L68" s="152">
        <v>33.82</v>
      </c>
      <c r="M68" s="152">
        <v>32.58</v>
      </c>
      <c r="N68" s="152">
        <v>35.120000000000005</v>
      </c>
      <c r="O68" s="152">
        <v>33.68</v>
      </c>
      <c r="P68" s="152">
        <v>29.909999999999997</v>
      </c>
      <c r="Q68" s="152">
        <v>26.93</v>
      </c>
      <c r="R68" s="152">
        <v>25.83</v>
      </c>
      <c r="S68" s="152">
        <v>24.060000000000002</v>
      </c>
      <c r="T68" s="152">
        <v>21.959999999999997</v>
      </c>
      <c r="U68" s="152">
        <v>24.43</v>
      </c>
      <c r="V68" s="152">
        <v>23.990000000000002</v>
      </c>
      <c r="W68" s="152">
        <v>21.4</v>
      </c>
      <c r="X68" s="152">
        <v>21.68</v>
      </c>
      <c r="Y68" s="152">
        <v>21.38</v>
      </c>
    </row>
    <row r="69" spans="1:25" ht="12" customHeight="1">
      <c r="A69" s="129" t="s">
        <v>42</v>
      </c>
      <c r="B69" s="168">
        <v>38.954338199229419</v>
      </c>
      <c r="C69" s="168">
        <v>40.188023323678713</v>
      </c>
      <c r="D69" s="168">
        <v>38.934659796368791</v>
      </c>
      <c r="E69" s="137">
        <v>41.244367524318349</v>
      </c>
      <c r="F69" s="137">
        <v>43.679716415273241</v>
      </c>
      <c r="G69" s="137">
        <v>43.430864337451411</v>
      </c>
      <c r="H69" s="137">
        <v>40.03137560906174</v>
      </c>
      <c r="I69" s="137">
        <v>37.090924741793337</v>
      </c>
      <c r="J69" s="152">
        <v>38.330052102892907</v>
      </c>
      <c r="K69" s="152">
        <v>40</v>
      </c>
      <c r="L69" s="152">
        <v>37.419999999999995</v>
      </c>
      <c r="M69" s="152">
        <v>39.81</v>
      </c>
      <c r="N69" s="152">
        <v>40.83</v>
      </c>
      <c r="O69" s="152">
        <v>38.080000000000005</v>
      </c>
      <c r="P69" s="152">
        <v>36.85</v>
      </c>
      <c r="Q69" s="152">
        <v>32.86</v>
      </c>
      <c r="R69" s="152">
        <v>28.970000000000002</v>
      </c>
      <c r="S69" s="152">
        <v>25.89</v>
      </c>
      <c r="T69" s="152">
        <v>23.150000000000002</v>
      </c>
      <c r="U69" s="152">
        <v>25.86</v>
      </c>
      <c r="V69" s="152">
        <v>26.19</v>
      </c>
      <c r="W69" s="152">
        <v>23.39</v>
      </c>
      <c r="X69" s="152">
        <v>22.770000000000003</v>
      </c>
      <c r="Y69" s="152">
        <v>25.790000000000003</v>
      </c>
    </row>
    <row r="70" spans="1:25" ht="12" customHeight="1">
      <c r="A70" s="129" t="s">
        <v>18</v>
      </c>
      <c r="B70" s="168">
        <v>35.250557228292777</v>
      </c>
      <c r="C70" s="168">
        <v>36.578595261055177</v>
      </c>
      <c r="D70" s="168">
        <v>36.28644343151138</v>
      </c>
      <c r="E70" s="137">
        <v>37.125600271183494</v>
      </c>
      <c r="F70" s="137">
        <v>38.222568177211095</v>
      </c>
      <c r="G70" s="137">
        <v>40.044550620260395</v>
      </c>
      <c r="H70" s="137">
        <v>37.373372588969247</v>
      </c>
      <c r="I70" s="137">
        <v>34.43876806229634</v>
      </c>
      <c r="J70" s="152">
        <v>36.06856587734341</v>
      </c>
      <c r="K70" s="152">
        <v>37.409999999999997</v>
      </c>
      <c r="L70" s="152">
        <v>35.22</v>
      </c>
      <c r="M70" s="152">
        <v>35.32</v>
      </c>
      <c r="N70" s="152">
        <v>36.82</v>
      </c>
      <c r="O70" s="152">
        <v>35.28</v>
      </c>
      <c r="P70" s="152">
        <v>32.690000000000005</v>
      </c>
      <c r="Q70" s="152">
        <v>30.25</v>
      </c>
      <c r="R70" s="152">
        <v>29.970000000000002</v>
      </c>
      <c r="S70" s="152">
        <v>27.889999999999997</v>
      </c>
      <c r="T70" s="152">
        <v>26.029999999999998</v>
      </c>
      <c r="U70" s="152">
        <v>27.37</v>
      </c>
      <c r="V70" s="152">
        <v>26.240000000000002</v>
      </c>
      <c r="W70" s="152">
        <v>24.5</v>
      </c>
      <c r="X70" s="152">
        <v>25.25</v>
      </c>
      <c r="Y70" s="152">
        <v>26.450000000000003</v>
      </c>
    </row>
    <row r="71" spans="1:25" ht="12" customHeight="1">
      <c r="A71" s="129" t="s">
        <v>19</v>
      </c>
      <c r="B71" s="168">
        <v>21.49798050546606</v>
      </c>
      <c r="C71" s="168">
        <v>23.776470902334658</v>
      </c>
      <c r="D71" s="168">
        <v>28.169836971990662</v>
      </c>
      <c r="E71" s="137">
        <v>28.299066019095626</v>
      </c>
      <c r="F71" s="137">
        <v>25.060042469281534</v>
      </c>
      <c r="G71" s="137">
        <v>27.184345809108613</v>
      </c>
      <c r="H71" s="137">
        <v>25.047725658130886</v>
      </c>
      <c r="I71" s="137">
        <v>22.373158114869742</v>
      </c>
      <c r="J71" s="152">
        <v>24.284142843670327</v>
      </c>
      <c r="K71" s="152">
        <v>26.8</v>
      </c>
      <c r="L71" s="152">
        <v>25.44</v>
      </c>
      <c r="M71" s="152">
        <v>25.929999999999996</v>
      </c>
      <c r="N71" s="152">
        <v>26.97</v>
      </c>
      <c r="O71" s="152">
        <v>25.88</v>
      </c>
      <c r="P71" s="152">
        <v>23.169999999999998</v>
      </c>
      <c r="Q71" s="152">
        <v>22.13</v>
      </c>
      <c r="R71" s="152">
        <v>22.07</v>
      </c>
      <c r="S71" s="152">
        <v>19.650000000000002</v>
      </c>
      <c r="T71" s="152">
        <v>18.82</v>
      </c>
      <c r="U71" s="152">
        <v>22.189999999999998</v>
      </c>
      <c r="V71" s="152">
        <v>22.720000000000002</v>
      </c>
      <c r="W71" s="152">
        <v>19.93</v>
      </c>
      <c r="X71" s="152">
        <v>20.76</v>
      </c>
      <c r="Y71" s="152">
        <v>22.42</v>
      </c>
    </row>
    <row r="72" spans="1:25" ht="12" customHeight="1">
      <c r="A72" s="129" t="s">
        <v>20</v>
      </c>
      <c r="B72" s="168">
        <v>20.560706938944868</v>
      </c>
      <c r="C72" s="168">
        <v>23.167921442878626</v>
      </c>
      <c r="D72" s="168">
        <v>27.578387056554138</v>
      </c>
      <c r="E72" s="137">
        <v>28.904340424474679</v>
      </c>
      <c r="F72" s="137">
        <v>24.137744190216324</v>
      </c>
      <c r="G72" s="137">
        <v>25.742940533865958</v>
      </c>
      <c r="H72" s="137">
        <v>26.186089171266197</v>
      </c>
      <c r="I72" s="137">
        <v>23.568787557280967</v>
      </c>
      <c r="J72" s="152">
        <v>25.417146125149497</v>
      </c>
      <c r="K72" s="152">
        <v>24.87</v>
      </c>
      <c r="L72" s="152">
        <v>22.3</v>
      </c>
      <c r="M72" s="152">
        <v>25.319999999999997</v>
      </c>
      <c r="N72" s="152">
        <v>28.82</v>
      </c>
      <c r="O72" s="152">
        <v>29.21</v>
      </c>
      <c r="P72" s="152">
        <v>26.729999999999997</v>
      </c>
      <c r="Q72" s="152">
        <v>24.83</v>
      </c>
      <c r="R72" s="152">
        <v>24.279999999999998</v>
      </c>
      <c r="S72" s="152">
        <v>21.84</v>
      </c>
      <c r="T72" s="152">
        <v>21.37</v>
      </c>
      <c r="U72" s="152">
        <v>27.77</v>
      </c>
      <c r="V72" s="152">
        <v>25.28</v>
      </c>
      <c r="W72" s="152">
        <v>22.58</v>
      </c>
      <c r="X72" s="152">
        <v>23.13</v>
      </c>
      <c r="Y72" s="152">
        <v>24.65</v>
      </c>
    </row>
    <row r="73" spans="1:25" ht="12" customHeight="1">
      <c r="A73" s="129" t="s">
        <v>40</v>
      </c>
      <c r="B73" s="168">
        <v>18.800050346319196</v>
      </c>
      <c r="C73" s="168">
        <v>21.234302257498168</v>
      </c>
      <c r="D73" s="168">
        <v>23.340009517931307</v>
      </c>
      <c r="E73" s="137">
        <v>23.466375141480615</v>
      </c>
      <c r="F73" s="137">
        <v>22.610886501930764</v>
      </c>
      <c r="G73" s="137">
        <v>24.736730742899525</v>
      </c>
      <c r="H73" s="137">
        <v>22.002805251340078</v>
      </c>
      <c r="I73" s="137">
        <v>20.52119606517099</v>
      </c>
      <c r="J73" s="152">
        <v>23.712495396841632</v>
      </c>
      <c r="K73" s="152">
        <v>26.229999999999997</v>
      </c>
      <c r="L73" s="152">
        <v>24.37</v>
      </c>
      <c r="M73" s="152">
        <v>23.52</v>
      </c>
      <c r="N73" s="152">
        <v>24.68</v>
      </c>
      <c r="O73" s="152">
        <v>23.990000000000002</v>
      </c>
      <c r="P73" s="152">
        <v>22.85</v>
      </c>
      <c r="Q73" s="152">
        <v>22.68</v>
      </c>
      <c r="R73" s="152">
        <v>21.85</v>
      </c>
      <c r="S73" s="152">
        <v>21.58</v>
      </c>
      <c r="T73" s="152">
        <v>19.46</v>
      </c>
      <c r="U73" s="152">
        <v>21.59</v>
      </c>
      <c r="V73" s="152">
        <v>20.72</v>
      </c>
      <c r="W73" s="152">
        <v>18.8</v>
      </c>
      <c r="X73" s="152">
        <v>20.36</v>
      </c>
      <c r="Y73" s="152">
        <v>21.58</v>
      </c>
    </row>
    <row r="74" spans="1:25" ht="12" customHeight="1">
      <c r="A74" s="129" t="s">
        <v>41</v>
      </c>
      <c r="B74" s="168">
        <v>17.654858274730973</v>
      </c>
      <c r="C74" s="168">
        <v>20.506375933236544</v>
      </c>
      <c r="D74" s="168">
        <v>22.664696833443951</v>
      </c>
      <c r="E74" s="137">
        <v>23.772715715898933</v>
      </c>
      <c r="F74" s="137">
        <v>22.954700332501389</v>
      </c>
      <c r="G74" s="137">
        <v>22.393350437143202</v>
      </c>
      <c r="H74" s="137">
        <v>21.330287580165759</v>
      </c>
      <c r="I74" s="137">
        <v>19.719023856810995</v>
      </c>
      <c r="J74" s="152">
        <v>20.467013862406336</v>
      </c>
      <c r="K74" s="152">
        <v>22.49</v>
      </c>
      <c r="L74" s="152">
        <v>22.32</v>
      </c>
      <c r="M74" s="152">
        <v>21.82</v>
      </c>
      <c r="N74" s="152">
        <v>23.169999999999998</v>
      </c>
      <c r="O74" s="152">
        <v>22.46</v>
      </c>
      <c r="P74" s="152">
        <v>20.3</v>
      </c>
      <c r="Q74" s="152">
        <v>20.32</v>
      </c>
      <c r="R74" s="152">
        <v>20.8</v>
      </c>
      <c r="S74" s="152">
        <v>19.39</v>
      </c>
      <c r="T74" s="152">
        <v>18.029999999999998</v>
      </c>
      <c r="U74" s="152">
        <v>21.08</v>
      </c>
      <c r="V74" s="152">
        <v>21.32</v>
      </c>
      <c r="W74" s="152">
        <v>17.649999999999999</v>
      </c>
      <c r="X74" s="152">
        <v>18.18</v>
      </c>
      <c r="Y74" s="152">
        <v>18.89</v>
      </c>
    </row>
    <row r="75" spans="1:25" s="11" customFormat="1" ht="15" customHeight="1">
      <c r="A75" s="131" t="s">
        <v>21</v>
      </c>
      <c r="B75" s="169">
        <v>29.974587211112841</v>
      </c>
      <c r="C75" s="169">
        <v>32.050288669309154</v>
      </c>
      <c r="D75" s="169">
        <v>33.07635840889256</v>
      </c>
      <c r="E75" s="138">
        <v>33.61061649902647</v>
      </c>
      <c r="F75" s="138">
        <v>33.725209895701568</v>
      </c>
      <c r="G75" s="138">
        <v>34.559230882174234</v>
      </c>
      <c r="H75" s="138">
        <v>32.136873632461892</v>
      </c>
      <c r="I75" s="138">
        <v>29.989124381584482</v>
      </c>
      <c r="J75" s="153">
        <v>32.204377506649621</v>
      </c>
      <c r="K75" s="153">
        <v>33.520000000000003</v>
      </c>
      <c r="L75" s="153">
        <v>31.419999999999998</v>
      </c>
      <c r="M75" s="153">
        <v>31.830000000000002</v>
      </c>
      <c r="N75" s="153">
        <v>33.54</v>
      </c>
      <c r="O75" s="153">
        <v>31.97</v>
      </c>
      <c r="P75" s="153">
        <v>29.42</v>
      </c>
      <c r="Q75" s="153">
        <v>27.450000000000003</v>
      </c>
      <c r="R75" s="153">
        <v>26.119999999999997</v>
      </c>
      <c r="S75" s="153">
        <v>24.36</v>
      </c>
      <c r="T75" s="153">
        <v>22.49</v>
      </c>
      <c r="U75" s="153">
        <v>24.94</v>
      </c>
      <c r="V75" s="153">
        <v>24.4</v>
      </c>
      <c r="W75" s="153">
        <v>22.08</v>
      </c>
      <c r="X75" s="153">
        <v>23.04</v>
      </c>
      <c r="Y75" s="153">
        <v>24.69</v>
      </c>
    </row>
    <row r="76" spans="1:25" s="83" customFormat="1" ht="9" customHeight="1">
      <c r="A76" s="81" t="s">
        <v>183</v>
      </c>
      <c r="B76" s="82"/>
      <c r="C76" s="82"/>
      <c r="D76" s="82"/>
      <c r="E76" s="82"/>
      <c r="F76" s="82"/>
      <c r="G76" s="82"/>
      <c r="H76" s="82"/>
      <c r="I76" s="82"/>
      <c r="J76" s="82"/>
      <c r="K76" s="82"/>
      <c r="L76" s="82"/>
      <c r="M76" s="82"/>
      <c r="N76" s="82"/>
      <c r="O76" s="82"/>
      <c r="P76" s="82"/>
      <c r="Q76" s="82"/>
      <c r="R76" s="82"/>
      <c r="S76" s="82"/>
      <c r="T76" s="82"/>
      <c r="U76" s="82"/>
      <c r="V76" s="82"/>
      <c r="W76" s="82"/>
      <c r="X76" s="82"/>
      <c r="Y76" s="82"/>
    </row>
    <row r="77" spans="1:25" s="81" customFormat="1" ht="9" customHeight="1">
      <c r="A77" s="86" t="s">
        <v>157</v>
      </c>
    </row>
    <row r="79" spans="1:25">
      <c r="B79" s="5"/>
      <c r="C79" s="5"/>
      <c r="D79" s="5"/>
      <c r="E79" s="5"/>
      <c r="F79" s="5"/>
      <c r="G79" s="5"/>
      <c r="H79" s="5"/>
      <c r="I79" s="5"/>
    </row>
    <row r="80" spans="1:25">
      <c r="A80" s="11"/>
      <c r="B80" s="5"/>
      <c r="C80" s="5"/>
      <c r="D80" s="5"/>
      <c r="E80" s="5"/>
      <c r="F80" s="5"/>
      <c r="G80" s="5"/>
      <c r="H80" s="5"/>
      <c r="I80" s="5"/>
    </row>
    <row r="81" spans="1:9">
      <c r="B81" s="5"/>
      <c r="C81" s="5"/>
      <c r="D81" s="5"/>
      <c r="E81" s="5"/>
      <c r="F81" s="5"/>
      <c r="G81" s="5"/>
      <c r="H81" s="5"/>
      <c r="I81" s="5"/>
    </row>
    <row r="82" spans="1:9">
      <c r="B82" s="5"/>
      <c r="C82" s="5"/>
      <c r="D82" s="5"/>
      <c r="E82" s="5"/>
      <c r="F82" s="5"/>
      <c r="G82" s="5"/>
      <c r="H82" s="5"/>
      <c r="I82" s="5"/>
    </row>
    <row r="83" spans="1:9">
      <c r="B83" s="5"/>
      <c r="C83" s="5"/>
      <c r="D83" s="5"/>
      <c r="E83" s="5"/>
      <c r="F83" s="5"/>
      <c r="G83" s="5"/>
      <c r="H83" s="5"/>
      <c r="I83" s="5"/>
    </row>
    <row r="84" spans="1:9">
      <c r="B84" s="5"/>
      <c r="C84" s="5"/>
      <c r="D84" s="5"/>
      <c r="E84" s="5"/>
      <c r="F84" s="5"/>
      <c r="G84" s="5"/>
      <c r="H84" s="5"/>
      <c r="I84" s="5"/>
    </row>
    <row r="85" spans="1:9">
      <c r="B85" s="5"/>
      <c r="C85" s="5"/>
      <c r="D85" s="5"/>
      <c r="E85" s="5"/>
      <c r="F85" s="5"/>
      <c r="G85" s="5"/>
      <c r="H85" s="5"/>
      <c r="I85" s="5"/>
    </row>
    <row r="86" spans="1:9">
      <c r="A86" s="11"/>
      <c r="B86" s="5"/>
      <c r="C86" s="5"/>
      <c r="D86" s="5"/>
      <c r="E86" s="5"/>
      <c r="F86" s="5"/>
      <c r="G86" s="5"/>
      <c r="H86" s="5"/>
      <c r="I86" s="5"/>
    </row>
    <row r="87" spans="1:9">
      <c r="B87" s="5"/>
      <c r="C87" s="5"/>
      <c r="D87" s="5"/>
      <c r="E87" s="5"/>
      <c r="F87" s="5"/>
      <c r="G87" s="5"/>
      <c r="H87" s="5"/>
      <c r="I87" s="5"/>
    </row>
    <row r="88" spans="1:9">
      <c r="B88" s="5"/>
      <c r="C88" s="5"/>
      <c r="D88" s="5"/>
      <c r="E88" s="5"/>
      <c r="F88" s="5"/>
      <c r="G88" s="5"/>
      <c r="H88" s="5"/>
      <c r="I88" s="5"/>
    </row>
    <row r="89" spans="1:9">
      <c r="B89" s="5"/>
      <c r="C89" s="5"/>
      <c r="D89" s="5"/>
      <c r="E89" s="5"/>
      <c r="F89" s="5"/>
      <c r="G89" s="5"/>
      <c r="H89" s="5"/>
      <c r="I89" s="5"/>
    </row>
    <row r="90" spans="1:9">
      <c r="B90" s="5"/>
      <c r="C90" s="5"/>
      <c r="D90" s="5"/>
      <c r="E90" s="5"/>
      <c r="F90" s="5"/>
      <c r="G90" s="5"/>
      <c r="H90" s="5"/>
      <c r="I90" s="5"/>
    </row>
    <row r="91" spans="1:9">
      <c r="B91" s="5"/>
      <c r="C91" s="5"/>
      <c r="D91" s="5"/>
      <c r="E91" s="5"/>
      <c r="F91" s="5"/>
      <c r="G91" s="5"/>
      <c r="H91" s="5"/>
      <c r="I91" s="5"/>
    </row>
    <row r="92" spans="1:9">
      <c r="B92" s="5"/>
      <c r="C92" s="5"/>
      <c r="D92" s="5"/>
      <c r="E92" s="5"/>
      <c r="F92" s="5"/>
      <c r="G92" s="5"/>
      <c r="H92" s="5"/>
      <c r="I92" s="5"/>
    </row>
    <row r="93" spans="1:9">
      <c r="B93" s="5"/>
      <c r="C93" s="5"/>
      <c r="D93" s="5"/>
      <c r="E93" s="5"/>
      <c r="F93" s="5"/>
      <c r="G93" s="5"/>
      <c r="H93" s="5"/>
      <c r="I93" s="5"/>
    </row>
    <row r="94" spans="1:9">
      <c r="B94" s="5"/>
      <c r="C94" s="5"/>
      <c r="D94" s="5"/>
      <c r="E94" s="5"/>
      <c r="F94" s="5"/>
      <c r="G94" s="5"/>
      <c r="H94" s="5"/>
      <c r="I94" s="5"/>
    </row>
    <row r="95" spans="1:9">
      <c r="B95" s="5"/>
      <c r="C95" s="5"/>
      <c r="D95" s="5"/>
      <c r="E95" s="5"/>
      <c r="F95" s="5"/>
      <c r="G95" s="5"/>
      <c r="H95" s="5"/>
      <c r="I95" s="5"/>
    </row>
    <row r="96" spans="1:9">
      <c r="B96" s="5"/>
      <c r="C96" s="5"/>
      <c r="D96" s="5"/>
      <c r="E96" s="5"/>
      <c r="F96" s="5"/>
      <c r="G96" s="5"/>
      <c r="H96" s="5"/>
      <c r="I96" s="5"/>
    </row>
    <row r="97" spans="2:9">
      <c r="B97" s="5"/>
      <c r="C97" s="5"/>
      <c r="D97" s="5"/>
      <c r="E97" s="5"/>
      <c r="F97" s="5"/>
      <c r="G97" s="5"/>
      <c r="H97" s="5"/>
      <c r="I97" s="5"/>
    </row>
    <row r="98" spans="2:9">
      <c r="B98" s="5"/>
      <c r="C98" s="5"/>
      <c r="D98" s="5"/>
      <c r="E98" s="5"/>
      <c r="F98" s="5"/>
      <c r="G98" s="5"/>
      <c r="H98" s="5"/>
      <c r="I98" s="5"/>
    </row>
    <row r="99" spans="2:9">
      <c r="B99" s="5"/>
      <c r="C99" s="5"/>
      <c r="D99" s="5"/>
      <c r="E99" s="5"/>
      <c r="F99" s="5"/>
      <c r="G99" s="5"/>
      <c r="H99" s="5"/>
      <c r="I99" s="5"/>
    </row>
  </sheetData>
  <phoneticPr fontId="6" type="noConversion"/>
  <hyperlinks>
    <hyperlink ref="Y1" location="F!A1" display="Retour au menu" xr:uid="{5ABACD2D-4C52-45DA-8E47-08484BCEC64C}"/>
  </hyperlinks>
  <pageMargins left="0.7" right="0.7" top="0.75" bottom="0.75" header="0.3" footer="0.3"/>
  <pageSetup paperSize="9" scale="55"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29" max="22" man="1"/>
    <brk id="53"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4"/>
  <sheetViews>
    <sheetView showGridLines="0" zoomScaleNormal="100" zoomScaleSheetLayoutView="80" workbookViewId="0"/>
  </sheetViews>
  <sheetFormatPr baseColWidth="10" defaultColWidth="10.28515625" defaultRowHeight="11.25"/>
  <cols>
    <col min="1" max="1" width="23" style="5" customWidth="1"/>
    <col min="2" max="15" width="9.7109375" style="5" customWidth="1"/>
    <col min="16" max="18" width="8.7109375" style="5" customWidth="1"/>
    <col min="19" max="16384" width="10.28515625" style="5"/>
  </cols>
  <sheetData>
    <row r="1" spans="1:19" ht="23.25">
      <c r="A1" s="57" t="s">
        <v>109</v>
      </c>
      <c r="Q1" s="55" t="s">
        <v>107</v>
      </c>
    </row>
    <row r="2" spans="1:19" ht="3" customHeight="1"/>
    <row r="3" spans="1:19" s="21" customFormat="1" ht="15.75" customHeight="1">
      <c r="A3" s="64" t="s">
        <v>118</v>
      </c>
    </row>
    <row r="4" spans="1:19" s="21" customFormat="1" ht="4.5" customHeight="1">
      <c r="A4" s="64"/>
    </row>
    <row r="5" spans="1:19" ht="19.5" customHeight="1">
      <c r="A5" s="89" t="s">
        <v>195</v>
      </c>
      <c r="B5" s="89"/>
      <c r="C5" s="89"/>
      <c r="D5" s="89"/>
      <c r="E5" s="89"/>
      <c r="F5" s="95"/>
      <c r="G5" s="95"/>
      <c r="H5" s="95"/>
      <c r="I5" s="95"/>
      <c r="J5" s="95"/>
      <c r="K5" s="95"/>
      <c r="L5" s="95"/>
      <c r="M5" s="95"/>
      <c r="N5" s="95"/>
      <c r="O5" s="95"/>
      <c r="P5" s="95"/>
      <c r="Q5" s="95"/>
      <c r="R5" s="303"/>
    </row>
    <row r="6" spans="1:19" ht="4.5" customHeight="1">
      <c r="A6" s="17"/>
      <c r="B6" s="17"/>
      <c r="C6" s="17"/>
      <c r="D6" s="17"/>
      <c r="E6" s="17"/>
      <c r="F6" s="17"/>
      <c r="G6" s="17"/>
      <c r="H6" s="17"/>
      <c r="I6" s="17"/>
      <c r="J6" s="17"/>
      <c r="K6" s="17"/>
      <c r="L6" s="17"/>
      <c r="M6" s="17"/>
      <c r="N6" s="17"/>
      <c r="P6" s="17"/>
      <c r="Q6" s="17"/>
      <c r="R6" s="17"/>
    </row>
    <row r="7" spans="1:19" ht="12" customHeight="1">
      <c r="A7" s="408" t="s">
        <v>8</v>
      </c>
      <c r="B7" s="377">
        <v>1992</v>
      </c>
      <c r="C7" s="377">
        <v>1993</v>
      </c>
      <c r="D7" s="377">
        <v>1994</v>
      </c>
      <c r="E7" s="377">
        <v>1995</v>
      </c>
      <c r="F7" s="377">
        <v>1996</v>
      </c>
      <c r="G7" s="377">
        <v>1997</v>
      </c>
      <c r="H7" s="377">
        <v>1998</v>
      </c>
      <c r="I7" s="377">
        <v>1999</v>
      </c>
      <c r="J7" s="377">
        <v>2000</v>
      </c>
      <c r="K7" s="377">
        <v>2001</v>
      </c>
      <c r="L7" s="377">
        <v>2002</v>
      </c>
      <c r="M7" s="377">
        <v>2003</v>
      </c>
      <c r="N7" s="379">
        <v>2004</v>
      </c>
      <c r="O7" s="379">
        <v>2005</v>
      </c>
      <c r="P7" s="444">
        <v>2006</v>
      </c>
      <c r="Q7" s="444">
        <v>2007</v>
      </c>
      <c r="R7" s="446"/>
      <c r="S7" s="301"/>
    </row>
    <row r="8" spans="1:19" ht="12" customHeight="1">
      <c r="A8" s="409"/>
      <c r="B8" s="378"/>
      <c r="C8" s="378"/>
      <c r="D8" s="378"/>
      <c r="E8" s="378"/>
      <c r="F8" s="378"/>
      <c r="G8" s="378"/>
      <c r="H8" s="378"/>
      <c r="I8" s="378"/>
      <c r="J8" s="378"/>
      <c r="K8" s="378"/>
      <c r="L8" s="378"/>
      <c r="M8" s="378"/>
      <c r="N8" s="380"/>
      <c r="O8" s="380"/>
      <c r="P8" s="445"/>
      <c r="Q8" s="445"/>
      <c r="R8" s="446"/>
      <c r="S8" s="302"/>
    </row>
    <row r="9" spans="1:19" ht="12" customHeight="1">
      <c r="A9" s="129" t="s">
        <v>9</v>
      </c>
      <c r="B9" s="174">
        <v>34082</v>
      </c>
      <c r="C9" s="174">
        <v>36681</v>
      </c>
      <c r="D9" s="174">
        <v>37674</v>
      </c>
      <c r="E9" s="174">
        <v>39843</v>
      </c>
      <c r="F9" s="174">
        <v>40208</v>
      </c>
      <c r="G9" s="174">
        <v>39956</v>
      </c>
      <c r="H9" s="174">
        <v>41098</v>
      </c>
      <c r="I9" s="174">
        <v>40747</v>
      </c>
      <c r="J9" s="174">
        <v>40355</v>
      </c>
      <c r="K9" s="174">
        <v>41572</v>
      </c>
      <c r="L9" s="174">
        <v>41440</v>
      </c>
      <c r="M9" s="174">
        <v>43381</v>
      </c>
      <c r="N9" s="175">
        <v>45452</v>
      </c>
      <c r="O9" s="175">
        <v>46050</v>
      </c>
      <c r="P9" s="352">
        <v>50209</v>
      </c>
      <c r="Q9" s="352">
        <v>51429</v>
      </c>
      <c r="R9" s="96"/>
    </row>
    <row r="10" spans="1:19" ht="12" customHeight="1">
      <c r="A10" s="129" t="s">
        <v>10</v>
      </c>
      <c r="B10" s="174">
        <v>11694</v>
      </c>
      <c r="C10" s="174">
        <v>11846</v>
      </c>
      <c r="D10" s="174">
        <v>11519</v>
      </c>
      <c r="E10" s="174">
        <v>11847</v>
      </c>
      <c r="F10" s="174">
        <v>11023</v>
      </c>
      <c r="G10" s="174">
        <v>10418</v>
      </c>
      <c r="H10" s="174">
        <v>10856</v>
      </c>
      <c r="I10" s="174">
        <v>11544</v>
      </c>
      <c r="J10" s="174">
        <v>11849</v>
      </c>
      <c r="K10" s="174">
        <v>12674</v>
      </c>
      <c r="L10" s="174">
        <v>12353</v>
      </c>
      <c r="M10" s="174">
        <v>11834</v>
      </c>
      <c r="N10" s="175">
        <v>15279</v>
      </c>
      <c r="O10" s="175">
        <v>15214</v>
      </c>
      <c r="P10" s="352">
        <v>14719</v>
      </c>
      <c r="Q10" s="352">
        <v>15756</v>
      </c>
      <c r="R10" s="96"/>
    </row>
    <row r="11" spans="1:19" ht="12" customHeight="1">
      <c r="A11" s="129" t="s">
        <v>23</v>
      </c>
      <c r="B11" s="174">
        <v>4746</v>
      </c>
      <c r="C11" s="174">
        <v>4299</v>
      </c>
      <c r="D11" s="174">
        <v>4456</v>
      </c>
      <c r="E11" s="174">
        <v>4517</v>
      </c>
      <c r="F11" s="174">
        <v>4542</v>
      </c>
      <c r="G11" s="174">
        <v>5341</v>
      </c>
      <c r="H11" s="174">
        <v>5675</v>
      </c>
      <c r="I11" s="174">
        <v>5796</v>
      </c>
      <c r="J11" s="174">
        <v>5837</v>
      </c>
      <c r="K11" s="174">
        <v>6315</v>
      </c>
      <c r="L11" s="174">
        <v>4958</v>
      </c>
      <c r="M11" s="174">
        <v>5450</v>
      </c>
      <c r="N11" s="175">
        <v>6036</v>
      </c>
      <c r="O11" s="175">
        <v>6090</v>
      </c>
      <c r="P11" s="352">
        <v>5698</v>
      </c>
      <c r="Q11" s="352">
        <v>6116</v>
      </c>
      <c r="R11" s="96"/>
    </row>
    <row r="12" spans="1:19" ht="12" customHeight="1">
      <c r="A12" s="129" t="s">
        <v>11</v>
      </c>
      <c r="B12" s="174">
        <v>237078</v>
      </c>
      <c r="C12" s="174">
        <v>237812</v>
      </c>
      <c r="D12" s="174">
        <v>227777</v>
      </c>
      <c r="E12" s="174">
        <v>233038</v>
      </c>
      <c r="F12" s="174">
        <v>231761</v>
      </c>
      <c r="G12" s="174">
        <v>235855</v>
      </c>
      <c r="H12" s="174">
        <v>238560</v>
      </c>
      <c r="I12" s="174">
        <v>237362</v>
      </c>
      <c r="J12" s="174">
        <v>238014</v>
      </c>
      <c r="K12" s="174">
        <v>239117</v>
      </c>
      <c r="L12" s="174">
        <v>246399</v>
      </c>
      <c r="M12" s="174">
        <v>250257</v>
      </c>
      <c r="N12" s="175">
        <v>224641</v>
      </c>
      <c r="O12" s="175">
        <v>220692</v>
      </c>
      <c r="P12" s="352">
        <v>218513</v>
      </c>
      <c r="Q12" s="352">
        <v>225988</v>
      </c>
      <c r="R12" s="96"/>
    </row>
    <row r="13" spans="1:19" ht="12" customHeight="1">
      <c r="A13" s="129" t="s">
        <v>12</v>
      </c>
      <c r="B13" s="174">
        <v>18669</v>
      </c>
      <c r="C13" s="174">
        <v>19174</v>
      </c>
      <c r="D13" s="174">
        <v>19421</v>
      </c>
      <c r="E13" s="174">
        <v>18546</v>
      </c>
      <c r="F13" s="174">
        <v>18066</v>
      </c>
      <c r="G13" s="174">
        <v>19851</v>
      </c>
      <c r="H13" s="174">
        <v>18875</v>
      </c>
      <c r="I13" s="174">
        <v>18502</v>
      </c>
      <c r="J13" s="174">
        <v>20990</v>
      </c>
      <c r="K13" s="174">
        <v>21728</v>
      </c>
      <c r="L13" s="174">
        <v>22659</v>
      </c>
      <c r="M13" s="174">
        <v>26335</v>
      </c>
      <c r="N13" s="175">
        <v>23265</v>
      </c>
      <c r="O13" s="175">
        <v>22432</v>
      </c>
      <c r="P13" s="352">
        <v>25621</v>
      </c>
      <c r="Q13" s="352">
        <v>23253</v>
      </c>
      <c r="R13" s="96"/>
    </row>
    <row r="14" spans="1:19" ht="12" customHeight="1">
      <c r="A14" s="129" t="s">
        <v>13</v>
      </c>
      <c r="B14" s="174">
        <v>20868</v>
      </c>
      <c r="C14" s="174">
        <v>22037</v>
      </c>
      <c r="D14" s="174">
        <v>22315</v>
      </c>
      <c r="E14" s="174">
        <v>22745</v>
      </c>
      <c r="F14" s="174">
        <v>22423</v>
      </c>
      <c r="G14" s="174">
        <v>22152</v>
      </c>
      <c r="H14" s="174">
        <v>22795</v>
      </c>
      <c r="I14" s="174">
        <v>24465</v>
      </c>
      <c r="J14" s="174">
        <v>25614</v>
      </c>
      <c r="K14" s="174">
        <v>25956</v>
      </c>
      <c r="L14" s="174">
        <v>25424</v>
      </c>
      <c r="M14" s="174">
        <v>25734</v>
      </c>
      <c r="N14" s="175">
        <v>21760</v>
      </c>
      <c r="O14" s="175">
        <v>21224</v>
      </c>
      <c r="P14" s="352">
        <v>21941</v>
      </c>
      <c r="Q14" s="352">
        <v>22064</v>
      </c>
      <c r="R14" s="96"/>
    </row>
    <row r="15" spans="1:19" ht="12" customHeight="1">
      <c r="A15" s="129" t="s">
        <v>14</v>
      </c>
      <c r="B15" s="174">
        <v>22108</v>
      </c>
      <c r="C15" s="174">
        <v>20424</v>
      </c>
      <c r="D15" s="174">
        <v>18921</v>
      </c>
      <c r="E15" s="174">
        <v>19124</v>
      </c>
      <c r="F15" s="174">
        <v>18934</v>
      </c>
      <c r="G15" s="174">
        <v>18644</v>
      </c>
      <c r="H15" s="174">
        <v>20349</v>
      </c>
      <c r="I15" s="174">
        <v>20690</v>
      </c>
      <c r="J15" s="174">
        <v>21194</v>
      </c>
      <c r="K15" s="174">
        <v>21598</v>
      </c>
      <c r="L15" s="174">
        <v>20167</v>
      </c>
      <c r="M15" s="174">
        <v>19503</v>
      </c>
      <c r="N15" s="175">
        <v>19345</v>
      </c>
      <c r="O15" s="175">
        <v>19184</v>
      </c>
      <c r="P15" s="352">
        <v>18754</v>
      </c>
      <c r="Q15" s="352">
        <v>15671</v>
      </c>
      <c r="R15" s="96"/>
    </row>
    <row r="16" spans="1:19" ht="12" customHeight="1">
      <c r="A16" s="129" t="s">
        <v>15</v>
      </c>
      <c r="B16" s="174">
        <v>3131</v>
      </c>
      <c r="C16" s="174">
        <v>3157</v>
      </c>
      <c r="D16" s="174">
        <v>3399</v>
      </c>
      <c r="E16" s="174">
        <v>3527</v>
      </c>
      <c r="F16" s="174">
        <v>3497</v>
      </c>
      <c r="G16" s="174">
        <v>3456</v>
      </c>
      <c r="H16" s="174">
        <v>3637</v>
      </c>
      <c r="I16" s="174">
        <v>3451</v>
      </c>
      <c r="J16" s="174">
        <v>3854</v>
      </c>
      <c r="K16" s="174">
        <v>3776</v>
      </c>
      <c r="L16" s="174">
        <v>3743</v>
      </c>
      <c r="M16" s="174">
        <v>3851</v>
      </c>
      <c r="N16" s="175">
        <v>3607</v>
      </c>
      <c r="O16" s="175">
        <v>3785</v>
      </c>
      <c r="P16" s="352">
        <v>3973</v>
      </c>
      <c r="Q16" s="352">
        <v>4057</v>
      </c>
      <c r="R16" s="96"/>
    </row>
    <row r="17" spans="1:20" ht="12" customHeight="1">
      <c r="A17" s="129" t="s">
        <v>5</v>
      </c>
      <c r="B17" s="174">
        <v>42431</v>
      </c>
      <c r="C17" s="174">
        <v>40745</v>
      </c>
      <c r="D17" s="174">
        <v>40133</v>
      </c>
      <c r="E17" s="174">
        <v>37777</v>
      </c>
      <c r="F17" s="174">
        <v>36934</v>
      </c>
      <c r="G17" s="174">
        <v>35053</v>
      </c>
      <c r="H17" s="174">
        <v>34969</v>
      </c>
      <c r="I17" s="174">
        <v>36313</v>
      </c>
      <c r="J17" s="174">
        <v>38568</v>
      </c>
      <c r="K17" s="174">
        <v>40184</v>
      </c>
      <c r="L17" s="174">
        <v>39359</v>
      </c>
      <c r="M17" s="174">
        <v>42331</v>
      </c>
      <c r="N17" s="175">
        <v>46357</v>
      </c>
      <c r="O17" s="175">
        <v>46935</v>
      </c>
      <c r="P17" s="352">
        <v>46766</v>
      </c>
      <c r="Q17" s="352">
        <v>46941</v>
      </c>
      <c r="R17" s="96"/>
    </row>
    <row r="18" spans="1:20" ht="12" customHeight="1">
      <c r="A18" s="129" t="s">
        <v>16</v>
      </c>
      <c r="B18" s="174">
        <v>9133</v>
      </c>
      <c r="C18" s="174">
        <v>9222</v>
      </c>
      <c r="D18" s="174">
        <v>9027</v>
      </c>
      <c r="E18" s="174">
        <v>9304</v>
      </c>
      <c r="F18" s="174">
        <v>9352</v>
      </c>
      <c r="G18" s="174">
        <v>9594</v>
      </c>
      <c r="H18" s="174">
        <v>9678</v>
      </c>
      <c r="I18" s="174">
        <v>9937</v>
      </c>
      <c r="J18" s="174">
        <v>9993</v>
      </c>
      <c r="K18" s="174">
        <v>10418</v>
      </c>
      <c r="L18" s="174">
        <v>11167</v>
      </c>
      <c r="M18" s="174">
        <v>11059</v>
      </c>
      <c r="N18" s="175">
        <v>10587</v>
      </c>
      <c r="O18" s="175">
        <v>10760</v>
      </c>
      <c r="P18" s="352">
        <v>11651</v>
      </c>
      <c r="Q18" s="352">
        <v>11975</v>
      </c>
      <c r="R18" s="96"/>
    </row>
    <row r="19" spans="1:20" ht="12" customHeight="1">
      <c r="A19" s="129" t="s">
        <v>17</v>
      </c>
      <c r="B19" s="174">
        <v>3498</v>
      </c>
      <c r="C19" s="174">
        <v>3578</v>
      </c>
      <c r="D19" s="174">
        <v>3263</v>
      </c>
      <c r="E19" s="174">
        <v>2968</v>
      </c>
      <c r="F19" s="174">
        <v>2867</v>
      </c>
      <c r="G19" s="174">
        <v>3084</v>
      </c>
      <c r="H19" s="174">
        <v>2615</v>
      </c>
      <c r="I19" s="174">
        <v>2801</v>
      </c>
      <c r="J19" s="174">
        <v>2881</v>
      </c>
      <c r="K19" s="174">
        <v>2903</v>
      </c>
      <c r="L19" s="174">
        <v>2741</v>
      </c>
      <c r="M19" s="174">
        <v>2943</v>
      </c>
      <c r="N19" s="175">
        <v>3220</v>
      </c>
      <c r="O19" s="175">
        <v>3261</v>
      </c>
      <c r="P19" s="352">
        <v>3349</v>
      </c>
      <c r="Q19" s="352">
        <v>3303</v>
      </c>
      <c r="R19" s="96"/>
    </row>
    <row r="20" spans="1:20" ht="12" customHeight="1">
      <c r="A20" s="129" t="s">
        <v>24</v>
      </c>
      <c r="B20" s="174">
        <v>17918</v>
      </c>
      <c r="C20" s="174">
        <v>17386</v>
      </c>
      <c r="D20" s="174">
        <v>16680</v>
      </c>
      <c r="E20" s="174">
        <v>19299</v>
      </c>
      <c r="F20" s="174">
        <v>19148</v>
      </c>
      <c r="G20" s="174">
        <v>20009</v>
      </c>
      <c r="H20" s="174">
        <v>18489</v>
      </c>
      <c r="I20" s="174">
        <v>23181</v>
      </c>
      <c r="J20" s="174">
        <v>22882</v>
      </c>
      <c r="K20" s="174">
        <v>23268</v>
      </c>
      <c r="L20" s="174">
        <v>25811</v>
      </c>
      <c r="M20" s="174">
        <v>24955</v>
      </c>
      <c r="N20" s="175">
        <v>29046</v>
      </c>
      <c r="O20" s="175">
        <v>29381</v>
      </c>
      <c r="P20" s="352">
        <v>26309</v>
      </c>
      <c r="Q20" s="352">
        <v>25520</v>
      </c>
      <c r="R20" s="96"/>
    </row>
    <row r="21" spans="1:20" ht="12" customHeight="1">
      <c r="A21" s="129" t="s">
        <v>28</v>
      </c>
      <c r="B21" s="174">
        <v>22514</v>
      </c>
      <c r="C21" s="174">
        <v>25979</v>
      </c>
      <c r="D21" s="174">
        <v>23757</v>
      </c>
      <c r="E21" s="174">
        <v>24398</v>
      </c>
      <c r="F21" s="174">
        <v>23062</v>
      </c>
      <c r="G21" s="174">
        <v>23266</v>
      </c>
      <c r="H21" s="174">
        <v>22786</v>
      </c>
      <c r="I21" s="174">
        <v>23283</v>
      </c>
      <c r="J21" s="174">
        <v>22329</v>
      </c>
      <c r="K21" s="174">
        <v>22833</v>
      </c>
      <c r="L21" s="174">
        <v>20661</v>
      </c>
      <c r="M21" s="174">
        <v>20644</v>
      </c>
      <c r="N21" s="175">
        <v>27259</v>
      </c>
      <c r="O21" s="175">
        <v>26906</v>
      </c>
      <c r="P21" s="352">
        <v>27112</v>
      </c>
      <c r="Q21" s="352">
        <v>28764</v>
      </c>
      <c r="R21" s="96"/>
    </row>
    <row r="22" spans="1:20" ht="12" customHeight="1">
      <c r="A22" s="129" t="s">
        <v>42</v>
      </c>
      <c r="B22" s="174">
        <v>13775</v>
      </c>
      <c r="C22" s="174">
        <v>12409</v>
      </c>
      <c r="D22" s="174">
        <v>10954</v>
      </c>
      <c r="E22" s="174">
        <v>11440</v>
      </c>
      <c r="F22" s="174">
        <v>11450</v>
      </c>
      <c r="G22" s="174">
        <v>11718</v>
      </c>
      <c r="H22" s="174">
        <v>11531</v>
      </c>
      <c r="I22" s="174">
        <v>12817</v>
      </c>
      <c r="J22" s="174">
        <v>17263</v>
      </c>
      <c r="K22" s="174">
        <v>15167</v>
      </c>
      <c r="L22" s="174">
        <v>13928</v>
      </c>
      <c r="M22" s="174">
        <v>15417</v>
      </c>
      <c r="N22" s="175">
        <v>19138</v>
      </c>
      <c r="O22" s="175">
        <v>19334</v>
      </c>
      <c r="P22" s="352">
        <v>21073</v>
      </c>
      <c r="Q22" s="352">
        <v>25187</v>
      </c>
      <c r="R22" s="96"/>
    </row>
    <row r="23" spans="1:20" ht="12" customHeight="1">
      <c r="A23" s="129" t="s">
        <v>18</v>
      </c>
      <c r="B23" s="174">
        <v>40469</v>
      </c>
      <c r="C23" s="174">
        <v>36155</v>
      </c>
      <c r="D23" s="174">
        <v>37366</v>
      </c>
      <c r="E23" s="174">
        <v>32965</v>
      </c>
      <c r="F23" s="174">
        <v>34940</v>
      </c>
      <c r="G23" s="174">
        <v>34715</v>
      </c>
      <c r="H23" s="174">
        <v>33940</v>
      </c>
      <c r="I23" s="174">
        <v>33052</v>
      </c>
      <c r="J23" s="174">
        <v>34957</v>
      </c>
      <c r="K23" s="174">
        <v>37091</v>
      </c>
      <c r="L23" s="174">
        <v>36845</v>
      </c>
      <c r="M23" s="174">
        <v>39308</v>
      </c>
      <c r="N23" s="175">
        <v>46421</v>
      </c>
      <c r="O23" s="175">
        <v>44763</v>
      </c>
      <c r="P23" s="352">
        <v>39236</v>
      </c>
      <c r="Q23" s="352">
        <v>40250</v>
      </c>
      <c r="R23" s="96"/>
    </row>
    <row r="24" spans="1:20" ht="12" customHeight="1">
      <c r="A24" s="129" t="s">
        <v>19</v>
      </c>
      <c r="B24" s="174">
        <v>26234</v>
      </c>
      <c r="C24" s="174">
        <v>24506</v>
      </c>
      <c r="D24" s="174">
        <v>24457</v>
      </c>
      <c r="E24" s="174">
        <v>24186</v>
      </c>
      <c r="F24" s="174">
        <v>23460</v>
      </c>
      <c r="G24" s="174">
        <v>24141</v>
      </c>
      <c r="H24" s="174">
        <v>25021</v>
      </c>
      <c r="I24" s="174">
        <v>24377</v>
      </c>
      <c r="J24" s="174">
        <v>24238</v>
      </c>
      <c r="K24" s="174">
        <v>25121</v>
      </c>
      <c r="L24" s="174">
        <v>24626</v>
      </c>
      <c r="M24" s="174">
        <v>25346</v>
      </c>
      <c r="N24" s="175">
        <v>25075</v>
      </c>
      <c r="O24" s="175">
        <v>24916</v>
      </c>
      <c r="P24" s="352">
        <v>24717</v>
      </c>
      <c r="Q24" s="352">
        <v>25249</v>
      </c>
      <c r="R24" s="96"/>
      <c r="T24" s="362"/>
    </row>
    <row r="25" spans="1:20" ht="12" customHeight="1">
      <c r="A25" s="129" t="s">
        <v>20</v>
      </c>
      <c r="B25" s="174">
        <v>10292</v>
      </c>
      <c r="C25" s="174">
        <v>10349</v>
      </c>
      <c r="D25" s="174">
        <v>10346</v>
      </c>
      <c r="E25" s="174">
        <v>10013</v>
      </c>
      <c r="F25" s="174">
        <v>9499</v>
      </c>
      <c r="G25" s="174">
        <v>9232</v>
      </c>
      <c r="H25" s="174">
        <v>9761</v>
      </c>
      <c r="I25" s="174">
        <v>8997</v>
      </c>
      <c r="J25" s="174">
        <v>10375</v>
      </c>
      <c r="K25" s="174">
        <v>10905</v>
      </c>
      <c r="L25" s="174">
        <v>10817</v>
      </c>
      <c r="M25" s="174">
        <v>10544</v>
      </c>
      <c r="N25" s="175">
        <v>10891</v>
      </c>
      <c r="O25" s="175">
        <v>10727</v>
      </c>
      <c r="P25" s="352">
        <v>10904</v>
      </c>
      <c r="Q25" s="352">
        <v>11306</v>
      </c>
      <c r="R25" s="96"/>
    </row>
    <row r="26" spans="1:20" ht="12" customHeight="1">
      <c r="A26" s="129" t="s">
        <v>40</v>
      </c>
      <c r="B26" s="174">
        <v>21323</v>
      </c>
      <c r="C26" s="174">
        <v>21452</v>
      </c>
      <c r="D26" s="174">
        <v>23618</v>
      </c>
      <c r="E26" s="174">
        <v>24817</v>
      </c>
      <c r="F26" s="174">
        <v>26060</v>
      </c>
      <c r="G26" s="174">
        <v>26557</v>
      </c>
      <c r="H26" s="174">
        <v>26600</v>
      </c>
      <c r="I26" s="174">
        <v>27598</v>
      </c>
      <c r="J26" s="174">
        <v>27092</v>
      </c>
      <c r="K26" s="174">
        <v>27232</v>
      </c>
      <c r="L26" s="174">
        <v>28000</v>
      </c>
      <c r="M26" s="174">
        <v>27258</v>
      </c>
      <c r="N26" s="175">
        <v>27394</v>
      </c>
      <c r="O26" s="175">
        <v>27234</v>
      </c>
      <c r="P26" s="352">
        <v>27555</v>
      </c>
      <c r="Q26" s="352">
        <v>27036</v>
      </c>
      <c r="R26" s="96"/>
    </row>
    <row r="27" spans="1:20" ht="12" customHeight="1">
      <c r="A27" s="129" t="s">
        <v>41</v>
      </c>
      <c r="B27" s="174">
        <v>10834</v>
      </c>
      <c r="C27" s="174">
        <v>10561</v>
      </c>
      <c r="D27" s="174">
        <v>10466</v>
      </c>
      <c r="E27" s="174">
        <v>9893</v>
      </c>
      <c r="F27" s="174">
        <v>9802</v>
      </c>
      <c r="G27" s="174">
        <v>9875</v>
      </c>
      <c r="H27" s="174">
        <v>10044</v>
      </c>
      <c r="I27" s="174">
        <v>10581</v>
      </c>
      <c r="J27" s="174">
        <v>11014</v>
      </c>
      <c r="K27" s="174">
        <v>11335</v>
      </c>
      <c r="L27" s="174">
        <v>11473</v>
      </c>
      <c r="M27" s="174">
        <v>11314</v>
      </c>
      <c r="N27" s="175">
        <v>10805</v>
      </c>
      <c r="O27" s="175">
        <v>11051</v>
      </c>
      <c r="P27" s="352">
        <v>11224</v>
      </c>
      <c r="Q27" s="352">
        <v>11048</v>
      </c>
      <c r="R27" s="96"/>
    </row>
    <row r="28" spans="1:20" ht="12" customHeight="1">
      <c r="A28" s="129" t="s">
        <v>148</v>
      </c>
      <c r="B28" s="192" t="s">
        <v>149</v>
      </c>
      <c r="C28" s="192" t="s">
        <v>149</v>
      </c>
      <c r="D28" s="192" t="s">
        <v>149</v>
      </c>
      <c r="E28" s="192" t="s">
        <v>149</v>
      </c>
      <c r="F28" s="192" t="s">
        <v>149</v>
      </c>
      <c r="G28" s="192" t="s">
        <v>149</v>
      </c>
      <c r="H28" s="192" t="s">
        <v>149</v>
      </c>
      <c r="I28" s="192" t="s">
        <v>149</v>
      </c>
      <c r="J28" s="192" t="s">
        <v>149</v>
      </c>
      <c r="K28" s="192" t="s">
        <v>149</v>
      </c>
      <c r="L28" s="192" t="s">
        <v>149</v>
      </c>
      <c r="M28" s="192" t="s">
        <v>149</v>
      </c>
      <c r="N28" s="199" t="s">
        <v>149</v>
      </c>
      <c r="O28" s="199" t="s">
        <v>149</v>
      </c>
      <c r="P28" s="353" t="s">
        <v>149</v>
      </c>
      <c r="Q28" s="353" t="s">
        <v>149</v>
      </c>
      <c r="R28" s="96"/>
    </row>
    <row r="29" spans="1:20" ht="15" customHeight="1">
      <c r="A29" s="170" t="s">
        <v>21</v>
      </c>
      <c r="B29" s="176">
        <v>570797</v>
      </c>
      <c r="C29" s="176">
        <v>567772</v>
      </c>
      <c r="D29" s="176">
        <v>555549</v>
      </c>
      <c r="E29" s="176">
        <v>560247</v>
      </c>
      <c r="F29" s="176">
        <v>557028</v>
      </c>
      <c r="G29" s="176">
        <v>562917</v>
      </c>
      <c r="H29" s="176">
        <v>567279</v>
      </c>
      <c r="I29" s="176">
        <v>567279</v>
      </c>
      <c r="J29" s="176">
        <v>589299</v>
      </c>
      <c r="K29" s="176">
        <v>599193</v>
      </c>
      <c r="L29" s="176">
        <v>602571</v>
      </c>
      <c r="M29" s="176">
        <v>617464</v>
      </c>
      <c r="N29" s="177">
        <v>615578</v>
      </c>
      <c r="O29" s="177">
        <v>609939</v>
      </c>
      <c r="P29" s="172">
        <v>609324</v>
      </c>
      <c r="Q29" s="172">
        <v>620913</v>
      </c>
      <c r="R29" s="97"/>
    </row>
    <row r="30" spans="1:20" ht="15" customHeight="1">
      <c r="A30" s="170" t="s">
        <v>38</v>
      </c>
      <c r="B30" s="176">
        <v>1759858</v>
      </c>
      <c r="C30" s="176">
        <v>1763409</v>
      </c>
      <c r="D30" s="176">
        <v>1763204</v>
      </c>
      <c r="E30" s="176">
        <v>1799300</v>
      </c>
      <c r="F30" s="176">
        <v>1809033</v>
      </c>
      <c r="G30" s="176">
        <v>1842267</v>
      </c>
      <c r="H30" s="176">
        <v>1885184</v>
      </c>
      <c r="I30" s="176">
        <v>1914885</v>
      </c>
      <c r="J30" s="176">
        <v>1938824</v>
      </c>
      <c r="K30" s="176">
        <v>1989123</v>
      </c>
      <c r="L30" s="176">
        <v>1988101</v>
      </c>
      <c r="M30" s="176">
        <v>1989638</v>
      </c>
      <c r="N30" s="177">
        <v>2013754</v>
      </c>
      <c r="O30" s="177">
        <v>2039448</v>
      </c>
      <c r="P30" s="172">
        <v>2086316</v>
      </c>
      <c r="Q30" s="172">
        <v>2139878</v>
      </c>
      <c r="R30" s="12"/>
    </row>
    <row r="31" spans="1:20" ht="15" customHeight="1">
      <c r="A31" s="170" t="s">
        <v>39</v>
      </c>
      <c r="B31" s="176">
        <v>827933</v>
      </c>
      <c r="C31" s="176">
        <v>826185</v>
      </c>
      <c r="D31" s="176">
        <v>822470</v>
      </c>
      <c r="E31" s="176">
        <v>828221</v>
      </c>
      <c r="F31" s="176">
        <v>829148</v>
      </c>
      <c r="G31" s="176">
        <v>842114</v>
      </c>
      <c r="H31" s="176">
        <v>855325</v>
      </c>
      <c r="I31" s="176">
        <v>865877</v>
      </c>
      <c r="J31" s="176">
        <v>883659</v>
      </c>
      <c r="K31" s="176">
        <v>898967</v>
      </c>
      <c r="L31" s="176">
        <v>902496</v>
      </c>
      <c r="M31" s="176">
        <v>915173</v>
      </c>
      <c r="N31" s="177">
        <v>927781</v>
      </c>
      <c r="O31" s="177">
        <v>939521</v>
      </c>
      <c r="P31" s="172">
        <v>961610</v>
      </c>
      <c r="Q31" s="172">
        <v>978969</v>
      </c>
      <c r="R31" s="12"/>
    </row>
    <row r="32" spans="1:20" s="6" customFormat="1" ht="15" customHeight="1">
      <c r="A32" s="170" t="s">
        <v>71</v>
      </c>
      <c r="B32" s="176">
        <v>3158588</v>
      </c>
      <c r="C32" s="176">
        <v>3157366</v>
      </c>
      <c r="D32" s="176">
        <v>3141223</v>
      </c>
      <c r="E32" s="176">
        <v>3187768</v>
      </c>
      <c r="F32" s="176">
        <v>3195209</v>
      </c>
      <c r="G32" s="176">
        <v>3247298</v>
      </c>
      <c r="H32" s="176">
        <v>3307788</v>
      </c>
      <c r="I32" s="176">
        <v>3356256</v>
      </c>
      <c r="J32" s="176">
        <v>3411782</v>
      </c>
      <c r="K32" s="176">
        <v>3487283</v>
      </c>
      <c r="L32" s="176">
        <v>3493168</v>
      </c>
      <c r="M32" s="176">
        <v>3522275</v>
      </c>
      <c r="N32" s="177">
        <v>3557113</v>
      </c>
      <c r="O32" s="177">
        <v>3588908</v>
      </c>
      <c r="P32" s="172">
        <v>3657250</v>
      </c>
      <c r="Q32" s="172">
        <v>3739760</v>
      </c>
      <c r="R32" s="12"/>
    </row>
    <row r="33" spans="1:23" s="28" customFormat="1" ht="15" customHeight="1">
      <c r="A33" s="173" t="s">
        <v>72</v>
      </c>
      <c r="B33" s="178">
        <v>18.071271086954045</v>
      </c>
      <c r="C33" s="178">
        <v>17.982457529472352</v>
      </c>
      <c r="D33" s="178">
        <v>17.685754879548508</v>
      </c>
      <c r="E33" s="178">
        <v>17.574898800665544</v>
      </c>
      <c r="F33" s="178">
        <v>17.43322580776406</v>
      </c>
      <c r="G33" s="179">
        <v>17.334935075253334</v>
      </c>
      <c r="H33" s="179">
        <v>17.149799201157993</v>
      </c>
      <c r="I33" s="179">
        <v>17.146904169407819</v>
      </c>
      <c r="J33" s="179">
        <v>17.272469343000228</v>
      </c>
      <c r="K33" s="179">
        <v>17.182230406881231</v>
      </c>
      <c r="L33" s="179">
        <v>17.249986258891642</v>
      </c>
      <c r="M33" s="179">
        <v>17.530260981893804</v>
      </c>
      <c r="N33" s="180">
        <v>17.305550877917007</v>
      </c>
      <c r="O33" s="180">
        <v>16.995113834068746</v>
      </c>
      <c r="P33" s="354">
        <v>16.660715018114701</v>
      </c>
      <c r="Q33" s="354">
        <v>16.603017305923377</v>
      </c>
      <c r="R33" s="98"/>
      <c r="S33" s="99"/>
    </row>
    <row r="34" spans="1:23" s="94" customFormat="1" ht="9">
      <c r="A34" s="435" t="s">
        <v>150</v>
      </c>
      <c r="B34" s="435"/>
      <c r="C34" s="435"/>
      <c r="D34" s="435"/>
      <c r="E34" s="435"/>
      <c r="F34" s="435"/>
      <c r="G34" s="435"/>
      <c r="H34" s="435"/>
      <c r="I34" s="435"/>
      <c r="J34" s="435"/>
      <c r="K34" s="435"/>
      <c r="L34" s="435"/>
      <c r="M34" s="435"/>
      <c r="N34" s="435"/>
      <c r="O34" s="436"/>
      <c r="P34" s="304"/>
      <c r="Q34" s="304"/>
      <c r="R34" s="304"/>
      <c r="S34" s="304"/>
      <c r="T34" s="304"/>
      <c r="U34" s="304"/>
      <c r="V34" s="304"/>
    </row>
    <row r="35" spans="1:23" s="82" customFormat="1" ht="9" customHeight="1">
      <c r="A35" s="82" t="s">
        <v>58</v>
      </c>
      <c r="F35" s="91"/>
      <c r="I35" s="91"/>
      <c r="J35" s="91"/>
      <c r="K35" s="91"/>
      <c r="L35" s="91"/>
      <c r="M35" s="91"/>
      <c r="N35" s="91"/>
      <c r="O35" s="91"/>
      <c r="P35" s="91"/>
      <c r="Q35" s="91"/>
      <c r="R35" s="91"/>
    </row>
    <row r="36" spans="1:23" s="86" customFormat="1" ht="9" customHeight="1">
      <c r="A36" s="86" t="s">
        <v>159</v>
      </c>
      <c r="F36" s="92"/>
      <c r="I36" s="92"/>
      <c r="J36" s="92"/>
      <c r="K36" s="92"/>
      <c r="L36" s="92"/>
      <c r="M36" s="92"/>
      <c r="N36" s="92"/>
      <c r="O36" s="92"/>
      <c r="P36" s="92"/>
      <c r="Q36" s="92"/>
    </row>
    <row r="37" spans="1:23" ht="4.5" customHeight="1">
      <c r="A37" s="17"/>
      <c r="C37" s="17"/>
      <c r="D37" s="17"/>
      <c r="E37" s="17"/>
      <c r="F37" s="17"/>
      <c r="G37" s="17"/>
      <c r="H37" s="17"/>
      <c r="I37" s="17"/>
      <c r="J37" s="17"/>
      <c r="K37" s="17"/>
      <c r="L37" s="17"/>
      <c r="M37" s="17"/>
      <c r="N37" s="17"/>
      <c r="O37" s="17"/>
      <c r="P37" s="17"/>
      <c r="Q37" s="17"/>
    </row>
    <row r="38" spans="1:23" ht="31.5" customHeight="1">
      <c r="A38" s="408" t="s">
        <v>8</v>
      </c>
      <c r="B38" s="437">
        <v>2008</v>
      </c>
      <c r="C38" s="437">
        <v>2009</v>
      </c>
      <c r="D38" s="437">
        <v>2010</v>
      </c>
      <c r="E38" s="437">
        <v>2011</v>
      </c>
      <c r="F38" s="437">
        <v>2012</v>
      </c>
      <c r="G38" s="437">
        <v>2013</v>
      </c>
      <c r="H38" s="437">
        <v>2014</v>
      </c>
      <c r="I38" s="437">
        <v>2015</v>
      </c>
      <c r="J38" s="437">
        <v>2016</v>
      </c>
      <c r="K38" s="437">
        <v>2017</v>
      </c>
      <c r="L38" s="437">
        <v>2018</v>
      </c>
      <c r="M38" s="437">
        <v>2019</v>
      </c>
      <c r="N38" s="437">
        <v>2020</v>
      </c>
      <c r="O38" s="437">
        <v>2021</v>
      </c>
      <c r="P38" s="437">
        <v>2022</v>
      </c>
      <c r="Q38" s="437">
        <v>2023</v>
      </c>
      <c r="R38" s="442" t="s">
        <v>196</v>
      </c>
      <c r="S38" s="440" t="s">
        <v>181</v>
      </c>
      <c r="T38" s="441"/>
      <c r="U38" s="432"/>
      <c r="V38" s="432"/>
    </row>
    <row r="39" spans="1:23" ht="31.5" customHeight="1">
      <c r="A39" s="409"/>
      <c r="B39" s="438"/>
      <c r="C39" s="438"/>
      <c r="D39" s="438"/>
      <c r="E39" s="438"/>
      <c r="F39" s="438"/>
      <c r="G39" s="438"/>
      <c r="H39" s="438"/>
      <c r="I39" s="438"/>
      <c r="J39" s="438"/>
      <c r="K39" s="438"/>
      <c r="L39" s="438"/>
      <c r="M39" s="438"/>
      <c r="N39" s="438"/>
      <c r="O39" s="438"/>
      <c r="P39" s="438"/>
      <c r="Q39" s="438"/>
      <c r="R39" s="443"/>
      <c r="S39" s="185" t="s">
        <v>114</v>
      </c>
      <c r="T39" s="186" t="s">
        <v>27</v>
      </c>
      <c r="U39" s="432"/>
      <c r="V39" s="432"/>
    </row>
    <row r="40" spans="1:23" ht="12" customHeight="1">
      <c r="A40" s="129" t="s">
        <v>9</v>
      </c>
      <c r="B40" s="181">
        <v>48803</v>
      </c>
      <c r="C40" s="135">
        <v>49402</v>
      </c>
      <c r="D40" s="135">
        <v>50935</v>
      </c>
      <c r="E40" s="135">
        <v>50528</v>
      </c>
      <c r="F40" s="135">
        <v>49560</v>
      </c>
      <c r="G40" s="135">
        <v>48552</v>
      </c>
      <c r="H40" s="135">
        <v>51378</v>
      </c>
      <c r="I40" s="305">
        <v>51032</v>
      </c>
      <c r="J40" s="305">
        <v>50889</v>
      </c>
      <c r="K40" s="305">
        <v>50402</v>
      </c>
      <c r="L40" s="305">
        <v>52580</v>
      </c>
      <c r="M40" s="305">
        <v>54203</v>
      </c>
      <c r="N40" s="305">
        <v>54215</v>
      </c>
      <c r="O40" s="305">
        <v>54606</v>
      </c>
      <c r="P40" s="305">
        <v>55734</v>
      </c>
      <c r="Q40" s="305">
        <v>54269</v>
      </c>
      <c r="R40" s="137">
        <f>Q40/Q$60*100</f>
        <v>8.2896465340787575</v>
      </c>
      <c r="S40" s="135">
        <f t="shared" ref="S40:S63" si="0">Q40-P40</f>
        <v>-1465</v>
      </c>
      <c r="T40" s="152">
        <f t="shared" ref="T40:T63" si="1">((Q40/P40)-1)*100</f>
        <v>-2.6285570746761411</v>
      </c>
      <c r="V40" s="348"/>
    </row>
    <row r="41" spans="1:23" ht="12" customHeight="1">
      <c r="A41" s="129" t="s">
        <v>10</v>
      </c>
      <c r="B41" s="181">
        <v>16523</v>
      </c>
      <c r="C41" s="135">
        <v>16337</v>
      </c>
      <c r="D41" s="135">
        <v>16715</v>
      </c>
      <c r="E41" s="135">
        <v>16420</v>
      </c>
      <c r="F41" s="135">
        <v>17002</v>
      </c>
      <c r="G41" s="135">
        <v>17342</v>
      </c>
      <c r="H41" s="135">
        <v>17498</v>
      </c>
      <c r="I41" s="306">
        <v>13822</v>
      </c>
      <c r="J41" s="306">
        <v>13406</v>
      </c>
      <c r="K41" s="306">
        <v>13455</v>
      </c>
      <c r="L41" s="306">
        <v>14713</v>
      </c>
      <c r="M41" s="306">
        <v>14863</v>
      </c>
      <c r="N41" s="306">
        <v>14743</v>
      </c>
      <c r="O41" s="306">
        <v>14821</v>
      </c>
      <c r="P41" s="306">
        <v>14866</v>
      </c>
      <c r="Q41" s="306">
        <v>14458</v>
      </c>
      <c r="R41" s="137">
        <f t="shared" ref="R41:R60" si="2">Q41/Q$60*100</f>
        <v>2.2084746280512024</v>
      </c>
      <c r="S41" s="135">
        <f t="shared" si="0"/>
        <v>-408</v>
      </c>
      <c r="T41" s="152">
        <f t="shared" si="1"/>
        <v>-2.7445176913762914</v>
      </c>
      <c r="V41" s="348"/>
    </row>
    <row r="42" spans="1:23" ht="12" customHeight="1">
      <c r="A42" s="129" t="s">
        <v>23</v>
      </c>
      <c r="B42" s="181">
        <v>5945</v>
      </c>
      <c r="C42" s="135">
        <v>6221</v>
      </c>
      <c r="D42" s="135">
        <v>6132</v>
      </c>
      <c r="E42" s="135">
        <v>6639</v>
      </c>
      <c r="F42" s="135">
        <v>6632</v>
      </c>
      <c r="G42" s="135">
        <v>6771</v>
      </c>
      <c r="H42" s="135">
        <v>8248</v>
      </c>
      <c r="I42" s="306">
        <v>9164</v>
      </c>
      <c r="J42" s="306">
        <v>9006</v>
      </c>
      <c r="K42" s="306">
        <v>9126</v>
      </c>
      <c r="L42" s="306">
        <v>9636</v>
      </c>
      <c r="M42" s="306">
        <v>9859</v>
      </c>
      <c r="N42" s="306">
        <v>9576</v>
      </c>
      <c r="O42" s="306">
        <v>10204</v>
      </c>
      <c r="P42" s="306">
        <v>9635</v>
      </c>
      <c r="Q42" s="306">
        <v>9685</v>
      </c>
      <c r="R42" s="137">
        <f t="shared" si="2"/>
        <v>1.4793938838481042</v>
      </c>
      <c r="S42" s="135">
        <f t="shared" si="0"/>
        <v>50</v>
      </c>
      <c r="T42" s="152">
        <f t="shared" si="1"/>
        <v>0.51894135962635701</v>
      </c>
      <c r="V42" s="348"/>
    </row>
    <row r="43" spans="1:23" ht="12" customHeight="1">
      <c r="A43" s="129" t="s">
        <v>11</v>
      </c>
      <c r="B43" s="181">
        <v>225370</v>
      </c>
      <c r="C43" s="135">
        <v>229175</v>
      </c>
      <c r="D43" s="135">
        <v>229463</v>
      </c>
      <c r="E43" s="135">
        <v>232431</v>
      </c>
      <c r="F43" s="135">
        <v>234348</v>
      </c>
      <c r="G43" s="135">
        <v>235206</v>
      </c>
      <c r="H43" s="135">
        <v>216311</v>
      </c>
      <c r="I43" s="306">
        <v>218317</v>
      </c>
      <c r="J43" s="306">
        <v>217569</v>
      </c>
      <c r="K43" s="306">
        <v>224999</v>
      </c>
      <c r="L43" s="306">
        <v>226764</v>
      </c>
      <c r="M43" s="306">
        <v>229690</v>
      </c>
      <c r="N43" s="306">
        <v>225819</v>
      </c>
      <c r="O43" s="306">
        <v>229656</v>
      </c>
      <c r="P43" s="306">
        <v>237390</v>
      </c>
      <c r="Q43" s="306">
        <v>242629</v>
      </c>
      <c r="R43" s="137">
        <f t="shared" si="2"/>
        <v>37.061833623560318</v>
      </c>
      <c r="S43" s="135">
        <f t="shared" si="0"/>
        <v>5239</v>
      </c>
      <c r="T43" s="152">
        <f t="shared" si="1"/>
        <v>2.2069168878217305</v>
      </c>
      <c r="V43" s="348"/>
    </row>
    <row r="44" spans="1:23" ht="12" customHeight="1">
      <c r="A44" s="129" t="s">
        <v>12</v>
      </c>
      <c r="B44" s="181">
        <v>23163</v>
      </c>
      <c r="C44" s="135">
        <v>23052</v>
      </c>
      <c r="D44" s="135">
        <v>22790</v>
      </c>
      <c r="E44" s="135">
        <v>22979</v>
      </c>
      <c r="F44" s="135">
        <v>25399</v>
      </c>
      <c r="G44" s="135">
        <v>23991</v>
      </c>
      <c r="H44" s="135">
        <v>23652</v>
      </c>
      <c r="I44" s="306">
        <v>23945</v>
      </c>
      <c r="J44" s="306">
        <v>24493</v>
      </c>
      <c r="K44" s="306">
        <v>23470</v>
      </c>
      <c r="L44" s="306">
        <v>23243</v>
      </c>
      <c r="M44" s="306">
        <v>21363</v>
      </c>
      <c r="N44" s="306">
        <v>21397</v>
      </c>
      <c r="O44" s="306">
        <v>20391</v>
      </c>
      <c r="P44" s="306">
        <v>20593</v>
      </c>
      <c r="Q44" s="306">
        <v>20715</v>
      </c>
      <c r="R44" s="137">
        <f t="shared" si="2"/>
        <v>3.1642379250297865</v>
      </c>
      <c r="S44" s="135">
        <f t="shared" si="0"/>
        <v>122</v>
      </c>
      <c r="T44" s="152">
        <f t="shared" si="1"/>
        <v>0.59243432234254989</v>
      </c>
      <c r="V44" s="348"/>
    </row>
    <row r="45" spans="1:23" ht="12" customHeight="1">
      <c r="A45" s="129" t="s">
        <v>13</v>
      </c>
      <c r="B45" s="181">
        <v>23054</v>
      </c>
      <c r="C45" s="135">
        <v>22272</v>
      </c>
      <c r="D45" s="135">
        <v>21970</v>
      </c>
      <c r="E45" s="135">
        <v>21633</v>
      </c>
      <c r="F45" s="135">
        <v>21008</v>
      </c>
      <c r="G45" s="135">
        <v>21146</v>
      </c>
      <c r="H45" s="135">
        <v>20585</v>
      </c>
      <c r="I45" s="306">
        <v>21633</v>
      </c>
      <c r="J45" s="306">
        <v>21774</v>
      </c>
      <c r="K45" s="306">
        <v>21693</v>
      </c>
      <c r="L45" s="306">
        <v>21099</v>
      </c>
      <c r="M45" s="306">
        <v>21796</v>
      </c>
      <c r="N45" s="306">
        <v>23031</v>
      </c>
      <c r="O45" s="306">
        <v>23245</v>
      </c>
      <c r="P45" s="306">
        <v>22449</v>
      </c>
      <c r="Q45" s="306">
        <v>22579</v>
      </c>
      <c r="R45" s="137">
        <f t="shared" si="2"/>
        <v>3.4489658754162469</v>
      </c>
      <c r="S45" s="135">
        <f t="shared" si="0"/>
        <v>130</v>
      </c>
      <c r="T45" s="152">
        <f t="shared" si="1"/>
        <v>0.57909038264509771</v>
      </c>
      <c r="V45" s="348"/>
      <c r="W45" s="362"/>
    </row>
    <row r="46" spans="1:23" ht="12" customHeight="1">
      <c r="A46" s="129" t="s">
        <v>14</v>
      </c>
      <c r="B46" s="181">
        <v>16208</v>
      </c>
      <c r="C46" s="135">
        <v>15735</v>
      </c>
      <c r="D46" s="135">
        <v>16018</v>
      </c>
      <c r="E46" s="135">
        <v>16546</v>
      </c>
      <c r="F46" s="135">
        <v>16245</v>
      </c>
      <c r="G46" s="135">
        <v>15798</v>
      </c>
      <c r="H46" s="135">
        <v>15640</v>
      </c>
      <c r="I46" s="306">
        <v>15728</v>
      </c>
      <c r="J46" s="306">
        <v>16028</v>
      </c>
      <c r="K46" s="306">
        <v>16690</v>
      </c>
      <c r="L46" s="306">
        <v>16460</v>
      </c>
      <c r="M46" s="306">
        <v>16948</v>
      </c>
      <c r="N46" s="306">
        <v>16261</v>
      </c>
      <c r="O46" s="306">
        <v>16335</v>
      </c>
      <c r="P46" s="306">
        <v>16625</v>
      </c>
      <c r="Q46" s="306">
        <v>16943</v>
      </c>
      <c r="R46" s="137">
        <f t="shared" si="2"/>
        <v>2.5880609782177011</v>
      </c>
      <c r="S46" s="135">
        <f t="shared" si="0"/>
        <v>318</v>
      </c>
      <c r="T46" s="152">
        <f t="shared" si="1"/>
        <v>1.9127819548872216</v>
      </c>
      <c r="V46" s="348"/>
    </row>
    <row r="47" spans="1:23" ht="12" customHeight="1">
      <c r="A47" s="129" t="s">
        <v>15</v>
      </c>
      <c r="B47" s="181">
        <v>3749</v>
      </c>
      <c r="C47" s="135">
        <v>3917</v>
      </c>
      <c r="D47" s="135">
        <v>4009</v>
      </c>
      <c r="E47" s="135">
        <v>3988</v>
      </c>
      <c r="F47" s="135">
        <v>4213</v>
      </c>
      <c r="G47" s="135">
        <v>3978</v>
      </c>
      <c r="H47" s="135">
        <v>3828</v>
      </c>
      <c r="I47" s="306">
        <v>3704</v>
      </c>
      <c r="J47" s="306">
        <v>3636</v>
      </c>
      <c r="K47" s="306">
        <v>3700</v>
      </c>
      <c r="L47" s="306">
        <v>3756</v>
      </c>
      <c r="M47" s="306">
        <v>3719</v>
      </c>
      <c r="N47" s="306">
        <v>3634</v>
      </c>
      <c r="O47" s="306">
        <v>3725</v>
      </c>
      <c r="P47" s="306">
        <v>3819</v>
      </c>
      <c r="Q47" s="306">
        <v>3995</v>
      </c>
      <c r="R47" s="137">
        <f t="shared" si="2"/>
        <v>0.61024043014694651</v>
      </c>
      <c r="S47" s="135">
        <f t="shared" si="0"/>
        <v>176</v>
      </c>
      <c r="T47" s="152">
        <f t="shared" si="1"/>
        <v>4.6085362660382323</v>
      </c>
      <c r="V47" s="348"/>
    </row>
    <row r="48" spans="1:23" ht="12" customHeight="1">
      <c r="A48" s="129" t="s">
        <v>5</v>
      </c>
      <c r="B48" s="181">
        <v>45564</v>
      </c>
      <c r="C48" s="135">
        <v>42042</v>
      </c>
      <c r="D48" s="135">
        <v>41538</v>
      </c>
      <c r="E48" s="135">
        <v>41216</v>
      </c>
      <c r="F48" s="135">
        <v>37275</v>
      </c>
      <c r="G48" s="135">
        <v>35121</v>
      </c>
      <c r="H48" s="135">
        <v>37813</v>
      </c>
      <c r="I48" s="306">
        <v>40654</v>
      </c>
      <c r="J48" s="306">
        <v>40888</v>
      </c>
      <c r="K48" s="306">
        <v>42142</v>
      </c>
      <c r="L48" s="306">
        <v>42532</v>
      </c>
      <c r="M48" s="306">
        <v>44284</v>
      </c>
      <c r="N48" s="306">
        <v>42486</v>
      </c>
      <c r="O48" s="306">
        <v>43529</v>
      </c>
      <c r="P48" s="306">
        <v>44499</v>
      </c>
      <c r="Q48" s="306">
        <v>41366</v>
      </c>
      <c r="R48" s="137">
        <f t="shared" si="2"/>
        <v>6.318699783093515</v>
      </c>
      <c r="S48" s="135">
        <f t="shared" si="0"/>
        <v>-3133</v>
      </c>
      <c r="T48" s="152">
        <f t="shared" si="1"/>
        <v>-7.0406076541045914</v>
      </c>
      <c r="V48" s="348"/>
    </row>
    <row r="49" spans="1:22" ht="12" customHeight="1">
      <c r="A49" s="129" t="s">
        <v>16</v>
      </c>
      <c r="B49" s="181">
        <v>12370</v>
      </c>
      <c r="C49" s="135">
        <v>12620</v>
      </c>
      <c r="D49" s="135">
        <v>12810</v>
      </c>
      <c r="E49" s="135">
        <v>13131</v>
      </c>
      <c r="F49" s="135">
        <v>12986</v>
      </c>
      <c r="G49" s="135">
        <v>12960</v>
      </c>
      <c r="H49" s="135">
        <v>13162</v>
      </c>
      <c r="I49" s="306">
        <v>13004</v>
      </c>
      <c r="J49" s="306">
        <v>12913</v>
      </c>
      <c r="K49" s="306">
        <v>13145</v>
      </c>
      <c r="L49" s="306">
        <v>13544</v>
      </c>
      <c r="M49" s="306">
        <v>13795</v>
      </c>
      <c r="N49" s="306">
        <v>13771</v>
      </c>
      <c r="O49" s="306">
        <v>14095</v>
      </c>
      <c r="P49" s="306">
        <v>14792</v>
      </c>
      <c r="Q49" s="306">
        <v>14832</v>
      </c>
      <c r="R49" s="137">
        <f t="shared" si="2"/>
        <v>2.2656035193841078</v>
      </c>
      <c r="S49" s="135">
        <f t="shared" si="0"/>
        <v>40</v>
      </c>
      <c r="T49" s="152">
        <f t="shared" si="1"/>
        <v>0.27041644131964304</v>
      </c>
      <c r="V49" s="348"/>
    </row>
    <row r="50" spans="1:22" ht="12" customHeight="1">
      <c r="A50" s="129" t="s">
        <v>17</v>
      </c>
      <c r="B50" s="181">
        <v>3147</v>
      </c>
      <c r="C50" s="135">
        <v>3190</v>
      </c>
      <c r="D50" s="135">
        <v>4493</v>
      </c>
      <c r="E50" s="135">
        <v>4638</v>
      </c>
      <c r="F50" s="135">
        <v>3230</v>
      </c>
      <c r="G50" s="135">
        <v>3051</v>
      </c>
      <c r="H50" s="135">
        <v>3327</v>
      </c>
      <c r="I50" s="306">
        <v>3208</v>
      </c>
      <c r="J50" s="306">
        <v>2830</v>
      </c>
      <c r="K50" s="306">
        <v>2942</v>
      </c>
      <c r="L50" s="306">
        <v>3065</v>
      </c>
      <c r="M50" s="306">
        <v>3293</v>
      </c>
      <c r="N50" s="306">
        <v>3036</v>
      </c>
      <c r="O50" s="306">
        <v>3065</v>
      </c>
      <c r="P50" s="306">
        <v>2645</v>
      </c>
      <c r="Q50" s="306">
        <v>2643</v>
      </c>
      <c r="R50" s="137">
        <f t="shared" si="2"/>
        <v>0.40372101548895606</v>
      </c>
      <c r="S50" s="135">
        <f t="shared" si="0"/>
        <v>-2</v>
      </c>
      <c r="T50" s="152">
        <f t="shared" si="1"/>
        <v>-7.5614366729681581E-2</v>
      </c>
      <c r="V50" s="348"/>
    </row>
    <row r="51" spans="1:22" ht="12" customHeight="1">
      <c r="A51" s="129" t="s">
        <v>24</v>
      </c>
      <c r="B51" s="181">
        <v>25504</v>
      </c>
      <c r="C51" s="135">
        <v>25521</v>
      </c>
      <c r="D51" s="135">
        <v>25407</v>
      </c>
      <c r="E51" s="135">
        <v>25080</v>
      </c>
      <c r="F51" s="135">
        <v>24892</v>
      </c>
      <c r="G51" s="135">
        <v>25497</v>
      </c>
      <c r="H51" s="135">
        <v>26236</v>
      </c>
      <c r="I51" s="306">
        <v>26620</v>
      </c>
      <c r="J51" s="306">
        <v>26310</v>
      </c>
      <c r="K51" s="306">
        <v>26269</v>
      </c>
      <c r="L51" s="306">
        <v>26359</v>
      </c>
      <c r="M51" s="306">
        <v>27267</v>
      </c>
      <c r="N51" s="306">
        <v>25527</v>
      </c>
      <c r="O51" s="306">
        <v>25062</v>
      </c>
      <c r="P51" s="306">
        <v>25193</v>
      </c>
      <c r="Q51" s="306">
        <v>25578</v>
      </c>
      <c r="R51" s="137">
        <f t="shared" si="2"/>
        <v>3.9070662634039044</v>
      </c>
      <c r="S51" s="135">
        <f t="shared" si="0"/>
        <v>385</v>
      </c>
      <c r="T51" s="152">
        <f t="shared" si="1"/>
        <v>1.5282022784106619</v>
      </c>
      <c r="V51" s="348"/>
    </row>
    <row r="52" spans="1:22" ht="12" customHeight="1">
      <c r="A52" s="129" t="s">
        <v>28</v>
      </c>
      <c r="B52" s="181">
        <v>30116</v>
      </c>
      <c r="C52" s="135">
        <v>31268</v>
      </c>
      <c r="D52" s="135">
        <v>32774</v>
      </c>
      <c r="E52" s="135">
        <v>33200</v>
      </c>
      <c r="F52" s="135">
        <v>34050</v>
      </c>
      <c r="G52" s="135">
        <v>33782</v>
      </c>
      <c r="H52" s="135">
        <v>34837</v>
      </c>
      <c r="I52" s="306">
        <v>34241</v>
      </c>
      <c r="J52" s="306">
        <v>34216</v>
      </c>
      <c r="K52" s="306">
        <v>35120</v>
      </c>
      <c r="L52" s="306">
        <v>35121</v>
      </c>
      <c r="M52" s="306">
        <v>36029</v>
      </c>
      <c r="N52" s="306">
        <v>36090</v>
      </c>
      <c r="O52" s="306">
        <v>34898</v>
      </c>
      <c r="P52" s="306">
        <v>34470</v>
      </c>
      <c r="Q52" s="306">
        <v>34996</v>
      </c>
      <c r="R52" s="137">
        <f t="shared" si="2"/>
        <v>5.3456756178779825</v>
      </c>
      <c r="S52" s="135">
        <f t="shared" si="0"/>
        <v>526</v>
      </c>
      <c r="T52" s="152">
        <f t="shared" si="1"/>
        <v>1.5259646069045507</v>
      </c>
      <c r="V52" s="348"/>
    </row>
    <row r="53" spans="1:22" ht="12" customHeight="1">
      <c r="A53" s="129" t="s">
        <v>42</v>
      </c>
      <c r="B53" s="181">
        <v>25601</v>
      </c>
      <c r="C53" s="135">
        <v>23681</v>
      </c>
      <c r="D53" s="135">
        <v>23812</v>
      </c>
      <c r="E53" s="135">
        <v>24313</v>
      </c>
      <c r="F53" s="135">
        <v>23686</v>
      </c>
      <c r="G53" s="135">
        <v>23949</v>
      </c>
      <c r="H53" s="135">
        <v>24621</v>
      </c>
      <c r="I53" s="306">
        <v>24680</v>
      </c>
      <c r="J53" s="306">
        <v>24308</v>
      </c>
      <c r="K53" s="306">
        <v>23038</v>
      </c>
      <c r="L53" s="306">
        <v>22907</v>
      </c>
      <c r="M53" s="306">
        <v>23966</v>
      </c>
      <c r="N53" s="306">
        <v>26100</v>
      </c>
      <c r="O53" s="306">
        <v>30442</v>
      </c>
      <c r="P53" s="306">
        <v>30650</v>
      </c>
      <c r="Q53" s="306">
        <v>38825</v>
      </c>
      <c r="R53" s="137">
        <f t="shared" si="2"/>
        <v>5.9305593743317138</v>
      </c>
      <c r="S53" s="135">
        <f t="shared" si="0"/>
        <v>8175</v>
      </c>
      <c r="T53" s="152">
        <f t="shared" si="1"/>
        <v>26.672104404567708</v>
      </c>
      <c r="V53" s="348"/>
    </row>
    <row r="54" spans="1:22" ht="12" customHeight="1">
      <c r="A54" s="129" t="s">
        <v>18</v>
      </c>
      <c r="B54" s="181">
        <v>39857</v>
      </c>
      <c r="C54" s="135">
        <v>41024</v>
      </c>
      <c r="D54" s="135">
        <v>43165</v>
      </c>
      <c r="E54" s="135">
        <v>42395</v>
      </c>
      <c r="F54" s="135">
        <v>42221</v>
      </c>
      <c r="G54" s="135">
        <v>40714</v>
      </c>
      <c r="H54" s="135">
        <v>46479</v>
      </c>
      <c r="I54" s="306">
        <v>45945</v>
      </c>
      <c r="J54" s="306">
        <v>46806</v>
      </c>
      <c r="K54" s="306">
        <v>47397</v>
      </c>
      <c r="L54" s="306">
        <v>46387</v>
      </c>
      <c r="M54" s="306">
        <v>47098</v>
      </c>
      <c r="N54" s="306">
        <v>47182</v>
      </c>
      <c r="O54" s="306">
        <v>46824</v>
      </c>
      <c r="P54" s="306">
        <v>45972</v>
      </c>
      <c r="Q54" s="306">
        <v>39983</v>
      </c>
      <c r="R54" s="137">
        <f t="shared" si="2"/>
        <v>6.1074450859988385</v>
      </c>
      <c r="S54" s="135">
        <f t="shared" si="0"/>
        <v>-5989</v>
      </c>
      <c r="T54" s="152">
        <f t="shared" si="1"/>
        <v>-13.027494996954669</v>
      </c>
      <c r="V54" s="348"/>
    </row>
    <row r="55" spans="1:22" ht="12" customHeight="1">
      <c r="A55" s="129" t="s">
        <v>19</v>
      </c>
      <c r="B55" s="181">
        <v>25406</v>
      </c>
      <c r="C55" s="135">
        <v>24713</v>
      </c>
      <c r="D55" s="135">
        <v>26129</v>
      </c>
      <c r="E55" s="135">
        <v>27136</v>
      </c>
      <c r="F55" s="135">
        <v>25634</v>
      </c>
      <c r="G55" s="135">
        <v>24859</v>
      </c>
      <c r="H55" s="135">
        <v>25042</v>
      </c>
      <c r="I55" s="306">
        <v>24136</v>
      </c>
      <c r="J55" s="306">
        <v>24259</v>
      </c>
      <c r="K55" s="306">
        <v>24928</v>
      </c>
      <c r="L55" s="306">
        <v>24069</v>
      </c>
      <c r="M55" s="306">
        <v>23850</v>
      </c>
      <c r="N55" s="306">
        <v>23878</v>
      </c>
      <c r="O55" s="306">
        <v>24311</v>
      </c>
      <c r="P55" s="306">
        <v>24679</v>
      </c>
      <c r="Q55" s="306">
        <v>24241</v>
      </c>
      <c r="R55" s="137">
        <f t="shared" si="2"/>
        <v>3.7028381144410836</v>
      </c>
      <c r="S55" s="135">
        <f t="shared" si="0"/>
        <v>-438</v>
      </c>
      <c r="T55" s="152">
        <f t="shared" si="1"/>
        <v>-1.7747882815349114</v>
      </c>
      <c r="V55" s="348"/>
    </row>
    <row r="56" spans="1:22" ht="12" customHeight="1">
      <c r="A56" s="129" t="s">
        <v>20</v>
      </c>
      <c r="B56" s="181">
        <v>11933</v>
      </c>
      <c r="C56" s="135">
        <v>12253</v>
      </c>
      <c r="D56" s="135">
        <v>12306</v>
      </c>
      <c r="E56" s="135">
        <v>12280</v>
      </c>
      <c r="F56" s="135">
        <v>11146</v>
      </c>
      <c r="G56" s="135">
        <v>10445</v>
      </c>
      <c r="H56" s="135">
        <v>10210</v>
      </c>
      <c r="I56" s="306">
        <v>9704</v>
      </c>
      <c r="J56" s="306">
        <v>9554</v>
      </c>
      <c r="K56" s="306">
        <v>7084</v>
      </c>
      <c r="L56" s="306">
        <v>7380</v>
      </c>
      <c r="M56" s="306">
        <v>7441</v>
      </c>
      <c r="N56" s="306">
        <v>7511</v>
      </c>
      <c r="O56" s="306">
        <v>7660</v>
      </c>
      <c r="P56" s="306">
        <v>7744</v>
      </c>
      <c r="Q56" s="306">
        <v>8404</v>
      </c>
      <c r="R56" s="137">
        <f t="shared" si="2"/>
        <v>1.2837197934805855</v>
      </c>
      <c r="S56" s="135">
        <f t="shared" si="0"/>
        <v>660</v>
      </c>
      <c r="T56" s="152">
        <f t="shared" si="1"/>
        <v>8.5227272727272698</v>
      </c>
      <c r="V56" s="348"/>
    </row>
    <row r="57" spans="1:22" ht="12" customHeight="1">
      <c r="A57" s="129" t="s">
        <v>40</v>
      </c>
      <c r="B57" s="181">
        <v>27688</v>
      </c>
      <c r="C57" s="135">
        <v>27465</v>
      </c>
      <c r="D57" s="135">
        <v>26982</v>
      </c>
      <c r="E57" s="135">
        <v>26966</v>
      </c>
      <c r="F57" s="135">
        <v>25826</v>
      </c>
      <c r="G57" s="135">
        <v>26428</v>
      </c>
      <c r="H57" s="135">
        <v>27037</v>
      </c>
      <c r="I57" s="306">
        <v>27618</v>
      </c>
      <c r="J57" s="306">
        <v>27755</v>
      </c>
      <c r="K57" s="306">
        <v>26517</v>
      </c>
      <c r="L57" s="306">
        <v>26897</v>
      </c>
      <c r="M57" s="306">
        <v>25990</v>
      </c>
      <c r="N57" s="306">
        <v>25273</v>
      </c>
      <c r="O57" s="306">
        <v>25272</v>
      </c>
      <c r="P57" s="306">
        <v>24293</v>
      </c>
      <c r="Q57" s="306">
        <v>24276</v>
      </c>
      <c r="R57" s="137">
        <f t="shared" si="2"/>
        <v>3.7081844010631473</v>
      </c>
      <c r="S57" s="135">
        <f t="shared" si="0"/>
        <v>-17</v>
      </c>
      <c r="T57" s="152">
        <f t="shared" si="1"/>
        <v>-6.9979006298115376E-2</v>
      </c>
      <c r="V57" s="348"/>
    </row>
    <row r="58" spans="1:22" ht="12" customHeight="1">
      <c r="A58" s="129" t="s">
        <v>41</v>
      </c>
      <c r="B58" s="181">
        <v>11482</v>
      </c>
      <c r="C58" s="135">
        <v>10987</v>
      </c>
      <c r="D58" s="135">
        <v>11280</v>
      </c>
      <c r="E58" s="135">
        <v>11220</v>
      </c>
      <c r="F58" s="135">
        <v>11150</v>
      </c>
      <c r="G58" s="135">
        <v>12231</v>
      </c>
      <c r="H58" s="135">
        <v>12030</v>
      </c>
      <c r="I58" s="306">
        <v>11832</v>
      </c>
      <c r="J58" s="306">
        <v>12653</v>
      </c>
      <c r="K58" s="306">
        <v>12108</v>
      </c>
      <c r="L58" s="306">
        <v>12424</v>
      </c>
      <c r="M58" s="306">
        <v>12151</v>
      </c>
      <c r="N58" s="306">
        <v>11984</v>
      </c>
      <c r="O58" s="306">
        <v>13105</v>
      </c>
      <c r="P58" s="306">
        <v>12734</v>
      </c>
      <c r="Q58" s="306">
        <v>12185</v>
      </c>
      <c r="R58" s="137">
        <f>Q58/Q$60*100</f>
        <v>1.861271499709773</v>
      </c>
      <c r="S58" s="135">
        <f t="shared" si="0"/>
        <v>-549</v>
      </c>
      <c r="T58" s="152">
        <f t="shared" si="1"/>
        <v>-4.3112926024815419</v>
      </c>
      <c r="V58" s="348"/>
    </row>
    <row r="59" spans="1:22" ht="12" customHeight="1">
      <c r="A59" s="129" t="s">
        <v>148</v>
      </c>
      <c r="B59" s="307" t="s">
        <v>149</v>
      </c>
      <c r="C59" s="308" t="s">
        <v>149</v>
      </c>
      <c r="D59" s="308" t="s">
        <v>149</v>
      </c>
      <c r="E59" s="308" t="s">
        <v>149</v>
      </c>
      <c r="F59" s="308" t="s">
        <v>149</v>
      </c>
      <c r="G59" s="308" t="s">
        <v>149</v>
      </c>
      <c r="H59" s="135">
        <v>1742</v>
      </c>
      <c r="I59" s="306">
        <v>1442</v>
      </c>
      <c r="J59" s="306">
        <v>1515</v>
      </c>
      <c r="K59" s="306">
        <v>1689</v>
      </c>
      <c r="L59" s="306">
        <v>1683</v>
      </c>
      <c r="M59" s="306">
        <v>1710</v>
      </c>
      <c r="N59" s="306">
        <v>1739</v>
      </c>
      <c r="O59" s="306">
        <v>1952</v>
      </c>
      <c r="P59" s="306">
        <v>2101</v>
      </c>
      <c r="Q59" s="306">
        <v>2058</v>
      </c>
      <c r="R59" s="137">
        <f t="shared" si="2"/>
        <v>0.31436165337732563</v>
      </c>
      <c r="S59" s="135">
        <f t="shared" si="0"/>
        <v>-43</v>
      </c>
      <c r="T59" s="152">
        <f t="shared" si="1"/>
        <v>-2.046644455021418</v>
      </c>
      <c r="V59" s="348"/>
    </row>
    <row r="60" spans="1:22" ht="15" customHeight="1">
      <c r="A60" s="170" t="s">
        <v>21</v>
      </c>
      <c r="B60" s="171">
        <v>621483</v>
      </c>
      <c r="C60" s="136">
        <v>620875</v>
      </c>
      <c r="D60" s="136">
        <v>628728</v>
      </c>
      <c r="E60" s="136">
        <v>632739</v>
      </c>
      <c r="F60" s="136">
        <v>626503</v>
      </c>
      <c r="G60" s="136">
        <v>621821</v>
      </c>
      <c r="H60" s="136">
        <v>619676</v>
      </c>
      <c r="I60" s="309">
        <v>620429</v>
      </c>
      <c r="J60" s="309">
        <v>620808</v>
      </c>
      <c r="K60" s="132">
        <v>625914</v>
      </c>
      <c r="L60" s="132">
        <v>630619</v>
      </c>
      <c r="M60" s="132">
        <f>SUM(M40:M59)</f>
        <v>639315</v>
      </c>
      <c r="N60" s="132">
        <f>SUM(N40:N59)</f>
        <v>633253</v>
      </c>
      <c r="O60" s="132">
        <f>SUM(O40:O59)</f>
        <v>643198</v>
      </c>
      <c r="P60" s="132">
        <v>650883</v>
      </c>
      <c r="Q60" s="132">
        <v>654660</v>
      </c>
      <c r="R60" s="132">
        <f t="shared" si="2"/>
        <v>100</v>
      </c>
      <c r="S60" s="132">
        <f t="shared" si="0"/>
        <v>3777</v>
      </c>
      <c r="T60" s="343">
        <f t="shared" si="1"/>
        <v>0.58028862330097297</v>
      </c>
      <c r="U60" s="291"/>
      <c r="V60" s="348"/>
    </row>
    <row r="61" spans="1:22" ht="15" customHeight="1">
      <c r="A61" s="170" t="s">
        <v>38</v>
      </c>
      <c r="B61" s="171">
        <v>2160072</v>
      </c>
      <c r="C61" s="244">
        <v>2146956</v>
      </c>
      <c r="D61" s="244">
        <v>2170097</v>
      </c>
      <c r="E61" s="244">
        <v>2183163</v>
      </c>
      <c r="F61" s="244">
        <v>2186590</v>
      </c>
      <c r="G61" s="244">
        <v>2181218</v>
      </c>
      <c r="H61" s="244">
        <v>2202641</v>
      </c>
      <c r="I61" s="244">
        <v>2222548</v>
      </c>
      <c r="J61" s="244">
        <v>2254310</v>
      </c>
      <c r="K61" s="244">
        <v>2296340</v>
      </c>
      <c r="L61" s="244">
        <v>2342097</v>
      </c>
      <c r="M61" s="244">
        <v>2382023</v>
      </c>
      <c r="N61" s="244">
        <v>2352571</v>
      </c>
      <c r="O61" s="244">
        <v>2407534</v>
      </c>
      <c r="P61" s="244">
        <v>2458334</v>
      </c>
      <c r="Q61" s="244">
        <v>2473337</v>
      </c>
      <c r="R61" s="342"/>
      <c r="S61" s="132">
        <f t="shared" si="0"/>
        <v>15003</v>
      </c>
      <c r="T61" s="343">
        <f t="shared" si="1"/>
        <v>0.61029135992098915</v>
      </c>
      <c r="U61" s="13"/>
      <c r="V61" s="348"/>
    </row>
    <row r="62" spans="1:22" ht="15" customHeight="1">
      <c r="A62" s="170" t="s">
        <v>39</v>
      </c>
      <c r="B62" s="171">
        <v>993699</v>
      </c>
      <c r="C62" s="171">
        <v>993185</v>
      </c>
      <c r="D62" s="171">
        <v>1017610</v>
      </c>
      <c r="E62" s="171">
        <v>1019767</v>
      </c>
      <c r="F62" s="171">
        <v>1013476</v>
      </c>
      <c r="G62" s="171">
        <v>1010173</v>
      </c>
      <c r="H62" s="171">
        <v>1013134</v>
      </c>
      <c r="I62" s="171">
        <v>1020617</v>
      </c>
      <c r="J62" s="171">
        <v>1035312</v>
      </c>
      <c r="K62" s="171">
        <v>1050689</v>
      </c>
      <c r="L62" s="171">
        <v>1064796</v>
      </c>
      <c r="M62" s="171">
        <v>1078275</v>
      </c>
      <c r="N62" s="171">
        <v>1074777</v>
      </c>
      <c r="O62" s="171">
        <v>1101440</v>
      </c>
      <c r="P62" s="171">
        <v>1113022</v>
      </c>
      <c r="Q62" s="171">
        <v>1117879</v>
      </c>
      <c r="R62" s="310"/>
      <c r="S62" s="132">
        <f t="shared" si="0"/>
        <v>4857</v>
      </c>
      <c r="T62" s="343">
        <f t="shared" si="1"/>
        <v>0.43637951451094281</v>
      </c>
      <c r="U62" s="12"/>
      <c r="V62" s="348"/>
    </row>
    <row r="63" spans="1:22" s="9" customFormat="1" ht="15" customHeight="1">
      <c r="A63" s="170" t="s">
        <v>71</v>
      </c>
      <c r="B63" s="171">
        <v>3775254</v>
      </c>
      <c r="C63" s="171">
        <v>3761016</v>
      </c>
      <c r="D63" s="171">
        <v>3816435</v>
      </c>
      <c r="E63" s="171">
        <v>3835669</v>
      </c>
      <c r="F63" s="171">
        <v>3826569</v>
      </c>
      <c r="G63" s="171">
        <v>3813212</v>
      </c>
      <c r="H63" s="171">
        <v>3835451</v>
      </c>
      <c r="I63" s="171">
        <v>3863594</v>
      </c>
      <c r="J63" s="171">
        <v>3910430</v>
      </c>
      <c r="K63" s="171">
        <v>3972943</v>
      </c>
      <c r="L63" s="171">
        <v>4037512</v>
      </c>
      <c r="M63" s="171">
        <f>SUM(M60:M62)</f>
        <v>4099613</v>
      </c>
      <c r="N63" s="171">
        <f>SUM(N60:N62)</f>
        <v>4060601</v>
      </c>
      <c r="O63" s="171">
        <f>SUM(O60:O62)</f>
        <v>4152172</v>
      </c>
      <c r="P63" s="171">
        <v>4222239</v>
      </c>
      <c r="Q63" s="171">
        <v>4245876</v>
      </c>
      <c r="R63" s="310"/>
      <c r="S63" s="132">
        <f t="shared" si="0"/>
        <v>23637</v>
      </c>
      <c r="T63" s="343">
        <f t="shared" si="1"/>
        <v>0.5598214596568285</v>
      </c>
      <c r="U63" s="12"/>
      <c r="V63" s="348"/>
    </row>
    <row r="64" spans="1:22" s="28" customFormat="1" ht="15" customHeight="1">
      <c r="A64" s="182" t="s">
        <v>72</v>
      </c>
      <c r="B64" s="183">
        <v>16.46201818473671</v>
      </c>
      <c r="C64" s="184">
        <v>16.508172259836172</v>
      </c>
      <c r="D64" s="184">
        <v>16.474222671157769</v>
      </c>
      <c r="E64" s="184">
        <v>16.496183586227069</v>
      </c>
      <c r="F64" s="184">
        <v>16.372447484940164</v>
      </c>
      <c r="G64" s="184">
        <v>16.307013614768863</v>
      </c>
      <c r="H64" s="184">
        <v>16.156535437423134</v>
      </c>
      <c r="I64" s="311">
        <v>16.058338427898995</v>
      </c>
      <c r="J64" s="311">
        <v>15.875696534652201</v>
      </c>
      <c r="K64" s="311">
        <f t="shared" ref="K64:Q64" si="3">K60/K63*100</f>
        <v>15.75441681393365</v>
      </c>
      <c r="L64" s="311">
        <f t="shared" si="3"/>
        <v>15.619000017832766</v>
      </c>
      <c r="M64" s="311">
        <f t="shared" si="3"/>
        <v>15.594520751105042</v>
      </c>
      <c r="N64" s="311">
        <f t="shared" si="3"/>
        <v>15.595056002793676</v>
      </c>
      <c r="O64" s="311">
        <f t="shared" si="3"/>
        <v>15.490639597781595</v>
      </c>
      <c r="P64" s="311">
        <f t="shared" ref="P64" si="4">P60/P63*100</f>
        <v>15.415588743318414</v>
      </c>
      <c r="Q64" s="311">
        <f t="shared" si="3"/>
        <v>15.418726312308698</v>
      </c>
      <c r="R64" s="289"/>
      <c r="S64" s="264"/>
      <c r="T64" s="180"/>
      <c r="U64" s="292"/>
      <c r="V64" s="292"/>
    </row>
    <row r="65" spans="1:17" s="94" customFormat="1" ht="9">
      <c r="A65" s="433" t="s">
        <v>150</v>
      </c>
      <c r="B65" s="433"/>
      <c r="C65" s="433"/>
      <c r="D65" s="433"/>
      <c r="E65" s="433"/>
      <c r="F65" s="433"/>
      <c r="G65" s="433"/>
      <c r="H65" s="433"/>
      <c r="I65" s="433"/>
      <c r="J65" s="433"/>
      <c r="K65" s="433"/>
      <c r="L65" s="433"/>
      <c r="M65" s="433"/>
      <c r="N65" s="433"/>
      <c r="O65" s="433"/>
      <c r="P65" s="434"/>
      <c r="Q65" s="93"/>
    </row>
    <row r="66" spans="1:17" s="82" customFormat="1" ht="9" customHeight="1">
      <c r="A66" s="82" t="s">
        <v>58</v>
      </c>
      <c r="F66" s="91"/>
      <c r="I66" s="91"/>
      <c r="J66" s="91"/>
      <c r="K66" s="91"/>
      <c r="L66" s="91"/>
      <c r="M66" s="91"/>
      <c r="N66" s="91"/>
      <c r="O66" s="91"/>
      <c r="P66" s="91"/>
      <c r="Q66" s="91"/>
    </row>
    <row r="67" spans="1:17" s="82" customFormat="1" ht="18.75" customHeight="1">
      <c r="A67" s="439" t="s">
        <v>147</v>
      </c>
      <c r="B67" s="439"/>
      <c r="C67" s="439"/>
      <c r="D67" s="439"/>
      <c r="E67" s="439"/>
      <c r="F67" s="439"/>
      <c r="G67" s="439"/>
      <c r="H67" s="439"/>
      <c r="I67" s="439"/>
      <c r="J67" s="439"/>
      <c r="K67" s="439"/>
      <c r="L67" s="439"/>
      <c r="M67" s="439"/>
      <c r="N67" s="439"/>
      <c r="O67" s="439"/>
      <c r="P67" s="91"/>
      <c r="Q67" s="91"/>
    </row>
    <row r="68" spans="1:17" s="86" customFormat="1" ht="9" customHeight="1">
      <c r="A68" s="86" t="s">
        <v>159</v>
      </c>
      <c r="F68" s="92"/>
      <c r="I68" s="92"/>
      <c r="J68" s="92"/>
      <c r="K68" s="92"/>
      <c r="L68" s="92"/>
      <c r="M68" s="92"/>
      <c r="N68" s="92"/>
      <c r="O68" s="92"/>
      <c r="P68" s="92"/>
      <c r="Q68" s="92"/>
    </row>
    <row r="74" spans="1:17">
      <c r="B74" s="329"/>
      <c r="C74" s="329"/>
      <c r="D74" s="329"/>
      <c r="E74" s="329"/>
      <c r="F74" s="329"/>
      <c r="G74" s="329"/>
      <c r="H74" s="329"/>
      <c r="I74" s="329"/>
      <c r="J74" s="329"/>
      <c r="K74" s="329"/>
      <c r="L74" s="329"/>
      <c r="M74" s="329"/>
    </row>
  </sheetData>
  <mergeCells count="41">
    <mergeCell ref="R7:R8"/>
    <mergeCell ref="P7:P8"/>
    <mergeCell ref="F7:F8"/>
    <mergeCell ref="G7:G8"/>
    <mergeCell ref="H7:H8"/>
    <mergeCell ref="I7:I8"/>
    <mergeCell ref="L7:L8"/>
    <mergeCell ref="J7:J8"/>
    <mergeCell ref="K7:K8"/>
    <mergeCell ref="M7:M8"/>
    <mergeCell ref="N7:N8"/>
    <mergeCell ref="A7:A8"/>
    <mergeCell ref="A67:O67"/>
    <mergeCell ref="H38:H39"/>
    <mergeCell ref="I38:I39"/>
    <mergeCell ref="S38:T38"/>
    <mergeCell ref="R38:R39"/>
    <mergeCell ref="Q38:Q39"/>
    <mergeCell ref="J38:J39"/>
    <mergeCell ref="K38:K39"/>
    <mergeCell ref="N38:N39"/>
    <mergeCell ref="B7:B8"/>
    <mergeCell ref="C7:C8"/>
    <mergeCell ref="D7:D8"/>
    <mergeCell ref="E7:E8"/>
    <mergeCell ref="O7:O8"/>
    <mergeCell ref="Q7:Q8"/>
    <mergeCell ref="U38:V39"/>
    <mergeCell ref="A65:P65"/>
    <mergeCell ref="A34:O34"/>
    <mergeCell ref="A38:A39"/>
    <mergeCell ref="B38:B39"/>
    <mergeCell ref="C38:C39"/>
    <mergeCell ref="D38:D39"/>
    <mergeCell ref="E38:E39"/>
    <mergeCell ref="F38:F39"/>
    <mergeCell ref="G38:G39"/>
    <mergeCell ref="L38:L39"/>
    <mergeCell ref="M38:M39"/>
    <mergeCell ref="O38:O39"/>
    <mergeCell ref="P38:P39"/>
  </mergeCells>
  <hyperlinks>
    <hyperlink ref="Q1" location="F!A1" display="Retour au menu" xr:uid="{00000000-0004-0000-0C00-000000000000}"/>
  </hyperlinks>
  <pageMargins left="0.7" right="0.7" top="0.75" bottom="0.75" header="0.3" footer="0.3"/>
  <pageSetup paperSize="9" scale="65"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75"/>
  <sheetViews>
    <sheetView showGridLines="0" zoomScale="80" zoomScaleNormal="80" zoomScaleSheetLayoutView="80" workbookViewId="0"/>
  </sheetViews>
  <sheetFormatPr baseColWidth="10" defaultColWidth="7.5703125" defaultRowHeight="11.25"/>
  <cols>
    <col min="1" max="1" width="19" style="24" customWidth="1"/>
    <col min="2" max="22" width="9.28515625" style="24" customWidth="1"/>
    <col min="23" max="23" width="10.42578125" style="24" customWidth="1"/>
    <col min="24" max="24" width="7.5703125" style="24" customWidth="1"/>
    <col min="25" max="16384" width="7.5703125" style="24"/>
  </cols>
  <sheetData>
    <row r="1" spans="1:27" ht="23.25">
      <c r="A1" s="57" t="s">
        <v>109</v>
      </c>
      <c r="W1" s="55" t="s">
        <v>107</v>
      </c>
    </row>
    <row r="2" spans="1:27" ht="3" customHeight="1"/>
    <row r="3" spans="1:27" s="21" customFormat="1" ht="15.75" customHeight="1">
      <c r="A3" s="64" t="s">
        <v>118</v>
      </c>
    </row>
    <row r="4" spans="1:27" s="21" customFormat="1" ht="4.5" customHeight="1">
      <c r="A4" s="64"/>
    </row>
    <row r="5" spans="1:27" ht="19.5" customHeight="1">
      <c r="A5" s="113" t="s">
        <v>197</v>
      </c>
      <c r="B5" s="114"/>
      <c r="C5" s="114"/>
      <c r="D5" s="114"/>
      <c r="E5" s="114"/>
      <c r="F5" s="114"/>
      <c r="G5" s="114"/>
      <c r="H5" s="114"/>
      <c r="I5" s="114"/>
      <c r="J5" s="114"/>
      <c r="K5" s="114"/>
      <c r="L5" s="114"/>
      <c r="M5" s="114"/>
      <c r="N5" s="114"/>
      <c r="O5" s="114"/>
      <c r="P5" s="114"/>
      <c r="Q5" s="114"/>
      <c r="R5" s="114"/>
      <c r="S5" s="114"/>
      <c r="T5" s="114"/>
      <c r="U5" s="114"/>
      <c r="V5" s="114"/>
      <c r="W5" s="114"/>
    </row>
    <row r="6" spans="1:27" ht="4.5" customHeight="1">
      <c r="A6" s="25"/>
    </row>
    <row r="7" spans="1:27" ht="4.5" customHeight="1">
      <c r="A7" s="234"/>
      <c r="B7" s="235"/>
      <c r="C7" s="235"/>
      <c r="D7" s="235"/>
      <c r="E7" s="235"/>
      <c r="F7" s="235"/>
      <c r="G7" s="235"/>
      <c r="H7" s="235"/>
      <c r="I7" s="235"/>
      <c r="J7" s="235"/>
      <c r="K7" s="235"/>
      <c r="L7" s="235"/>
      <c r="M7" s="235"/>
      <c r="N7" s="235"/>
      <c r="O7" s="235"/>
      <c r="P7" s="235"/>
      <c r="Q7" s="235"/>
      <c r="R7" s="235"/>
      <c r="S7" s="235"/>
      <c r="T7" s="235"/>
      <c r="U7" s="235"/>
      <c r="V7" s="235"/>
      <c r="W7" s="235"/>
    </row>
    <row r="8" spans="1:27" s="27" customFormat="1" ht="102.75" customHeight="1">
      <c r="A8" s="312" t="s">
        <v>59</v>
      </c>
      <c r="B8" s="313" t="s">
        <v>162</v>
      </c>
      <c r="C8" s="313" t="s">
        <v>171</v>
      </c>
      <c r="D8" s="313" t="s">
        <v>170</v>
      </c>
      <c r="E8" s="313" t="s">
        <v>173</v>
      </c>
      <c r="F8" s="313" t="s">
        <v>172</v>
      </c>
      <c r="G8" s="313" t="s">
        <v>124</v>
      </c>
      <c r="H8" s="313" t="s">
        <v>178</v>
      </c>
      <c r="I8" s="313" t="s">
        <v>163</v>
      </c>
      <c r="J8" s="313" t="s">
        <v>137</v>
      </c>
      <c r="K8" s="313" t="s">
        <v>131</v>
      </c>
      <c r="L8" s="313" t="s">
        <v>138</v>
      </c>
      <c r="M8" s="313" t="s">
        <v>132</v>
      </c>
      <c r="N8" s="313" t="s">
        <v>164</v>
      </c>
      <c r="O8" s="313" t="s">
        <v>165</v>
      </c>
      <c r="P8" s="313" t="s">
        <v>179</v>
      </c>
      <c r="Q8" s="313" t="s">
        <v>133</v>
      </c>
      <c r="R8" s="313" t="s">
        <v>134</v>
      </c>
      <c r="S8" s="313" t="s">
        <v>135</v>
      </c>
      <c r="T8" s="313" t="s">
        <v>136</v>
      </c>
      <c r="U8" s="313" t="s">
        <v>166</v>
      </c>
      <c r="V8" s="313" t="s">
        <v>167</v>
      </c>
      <c r="W8" s="314" t="s">
        <v>8</v>
      </c>
      <c r="X8" s="26"/>
    </row>
    <row r="9" spans="1:27" s="27" customFormat="1" ht="4.5" customHeight="1">
      <c r="A9" s="315"/>
      <c r="B9" s="316"/>
      <c r="C9" s="316"/>
      <c r="D9" s="316"/>
      <c r="E9" s="316"/>
      <c r="F9" s="316"/>
      <c r="G9" s="316"/>
      <c r="H9" s="316"/>
      <c r="I9" s="316"/>
      <c r="J9" s="316"/>
      <c r="K9" s="316"/>
      <c r="L9" s="316"/>
      <c r="M9" s="316"/>
      <c r="N9" s="316"/>
      <c r="O9" s="316"/>
      <c r="P9" s="316"/>
      <c r="Q9" s="316"/>
      <c r="R9" s="316"/>
      <c r="S9" s="316"/>
      <c r="T9" s="316"/>
      <c r="U9" s="316"/>
      <c r="V9" s="316"/>
      <c r="W9" s="317"/>
      <c r="X9" s="26"/>
    </row>
    <row r="10" spans="1:27" s="27" customFormat="1" ht="4.5" customHeight="1">
      <c r="A10" s="312"/>
      <c r="B10" s="318"/>
      <c r="C10" s="318"/>
      <c r="D10" s="318"/>
      <c r="E10" s="318"/>
      <c r="F10" s="318"/>
      <c r="G10" s="318"/>
      <c r="H10" s="318"/>
      <c r="I10" s="318"/>
      <c r="J10" s="318"/>
      <c r="K10" s="318"/>
      <c r="L10" s="318"/>
      <c r="M10" s="318"/>
      <c r="N10" s="318"/>
      <c r="O10" s="318"/>
      <c r="P10" s="318"/>
      <c r="Q10" s="318"/>
      <c r="R10" s="318"/>
      <c r="S10" s="318"/>
      <c r="T10" s="318"/>
      <c r="U10" s="318"/>
      <c r="V10" s="318"/>
      <c r="W10" s="319"/>
      <c r="X10" s="26"/>
    </row>
    <row r="11" spans="1:27" ht="12" customHeight="1">
      <c r="A11" s="129" t="s">
        <v>9</v>
      </c>
      <c r="B11" s="135">
        <v>15</v>
      </c>
      <c r="C11" s="135"/>
      <c r="D11" s="135">
        <v>3273</v>
      </c>
      <c r="E11" s="135">
        <v>94</v>
      </c>
      <c r="F11" s="135">
        <v>108</v>
      </c>
      <c r="G11" s="135">
        <v>2315</v>
      </c>
      <c r="H11" s="135">
        <v>9272</v>
      </c>
      <c r="I11" s="135">
        <v>4022</v>
      </c>
      <c r="J11" s="135">
        <v>1036</v>
      </c>
      <c r="K11" s="135">
        <v>1551</v>
      </c>
      <c r="L11" s="135">
        <v>805</v>
      </c>
      <c r="M11" s="135">
        <v>425</v>
      </c>
      <c r="N11" s="135">
        <v>1230</v>
      </c>
      <c r="O11" s="135">
        <v>6072</v>
      </c>
      <c r="P11" s="135">
        <v>4920</v>
      </c>
      <c r="Q11" s="135">
        <v>7579</v>
      </c>
      <c r="R11" s="135">
        <v>10022</v>
      </c>
      <c r="S11" s="135">
        <v>450</v>
      </c>
      <c r="T11" s="135">
        <v>1062</v>
      </c>
      <c r="U11" s="135">
        <v>7</v>
      </c>
      <c r="V11" s="135">
        <v>11</v>
      </c>
      <c r="W11" s="298">
        <v>54269</v>
      </c>
      <c r="X11" s="267"/>
    </row>
    <row r="12" spans="1:27" ht="12" customHeight="1">
      <c r="A12" s="129" t="s">
        <v>10</v>
      </c>
      <c r="B12" s="135"/>
      <c r="C12" s="135">
        <v>59</v>
      </c>
      <c r="D12" s="135">
        <v>231</v>
      </c>
      <c r="E12" s="135"/>
      <c r="F12" s="135">
        <v>12</v>
      </c>
      <c r="G12" s="135">
        <v>197</v>
      </c>
      <c r="H12" s="135">
        <v>1344</v>
      </c>
      <c r="I12" s="135">
        <v>1538</v>
      </c>
      <c r="J12" s="135">
        <v>254</v>
      </c>
      <c r="K12" s="135">
        <v>507</v>
      </c>
      <c r="L12" s="135">
        <v>699</v>
      </c>
      <c r="M12" s="135">
        <v>227</v>
      </c>
      <c r="N12" s="135">
        <v>1139</v>
      </c>
      <c r="O12" s="135">
        <v>2408</v>
      </c>
      <c r="P12" s="135">
        <v>810</v>
      </c>
      <c r="Q12" s="135">
        <v>1427</v>
      </c>
      <c r="R12" s="135">
        <v>2769</v>
      </c>
      <c r="S12" s="135">
        <v>445</v>
      </c>
      <c r="T12" s="135">
        <v>374</v>
      </c>
      <c r="U12" s="135">
        <v>13</v>
      </c>
      <c r="V12" s="135">
        <v>5</v>
      </c>
      <c r="W12" s="298">
        <v>14458</v>
      </c>
      <c r="X12" s="267"/>
    </row>
    <row r="13" spans="1:27" ht="10.5" customHeight="1">
      <c r="A13" s="129" t="s">
        <v>23</v>
      </c>
      <c r="B13" s="135"/>
      <c r="C13" s="135"/>
      <c r="D13" s="135">
        <v>320</v>
      </c>
      <c r="E13" s="135"/>
      <c r="F13" s="135"/>
      <c r="G13" s="135">
        <v>153</v>
      </c>
      <c r="H13" s="135">
        <v>1428</v>
      </c>
      <c r="I13" s="135">
        <v>223</v>
      </c>
      <c r="J13" s="135">
        <v>119</v>
      </c>
      <c r="K13" s="135">
        <v>238</v>
      </c>
      <c r="L13" s="135">
        <v>194</v>
      </c>
      <c r="M13" s="135">
        <v>56</v>
      </c>
      <c r="N13" s="135">
        <v>405</v>
      </c>
      <c r="O13" s="135">
        <v>2851</v>
      </c>
      <c r="P13" s="135">
        <v>589</v>
      </c>
      <c r="Q13" s="135">
        <v>1315</v>
      </c>
      <c r="R13" s="135">
        <v>1683</v>
      </c>
      <c r="S13" s="135">
        <v>51</v>
      </c>
      <c r="T13" s="135">
        <v>59</v>
      </c>
      <c r="U13" s="135">
        <v>1</v>
      </c>
      <c r="V13" s="135"/>
      <c r="W13" s="298">
        <v>9685</v>
      </c>
      <c r="X13" s="267"/>
    </row>
    <row r="14" spans="1:27">
      <c r="A14" s="129" t="s">
        <v>11</v>
      </c>
      <c r="B14" s="135">
        <v>8</v>
      </c>
      <c r="C14" s="135"/>
      <c r="D14" s="135">
        <v>4424</v>
      </c>
      <c r="E14" s="135">
        <v>3856</v>
      </c>
      <c r="F14" s="135">
        <v>1489</v>
      </c>
      <c r="G14" s="135">
        <v>3133</v>
      </c>
      <c r="H14" s="135">
        <v>16027</v>
      </c>
      <c r="I14" s="135">
        <v>12576</v>
      </c>
      <c r="J14" s="135">
        <v>13430</v>
      </c>
      <c r="K14" s="135">
        <v>8209</v>
      </c>
      <c r="L14" s="135">
        <v>29989</v>
      </c>
      <c r="M14" s="135">
        <v>1474</v>
      </c>
      <c r="N14" s="135">
        <v>21296</v>
      </c>
      <c r="O14" s="135">
        <v>19081</v>
      </c>
      <c r="P14" s="135">
        <v>49586</v>
      </c>
      <c r="Q14" s="135">
        <v>20467</v>
      </c>
      <c r="R14" s="135">
        <v>17113</v>
      </c>
      <c r="S14" s="135">
        <v>5102</v>
      </c>
      <c r="T14" s="135">
        <v>13334</v>
      </c>
      <c r="U14" s="135">
        <v>84</v>
      </c>
      <c r="V14" s="135">
        <v>1951</v>
      </c>
      <c r="W14" s="298">
        <v>242629</v>
      </c>
      <c r="X14" s="267"/>
    </row>
    <row r="15" spans="1:27">
      <c r="A15" s="129" t="s">
        <v>12</v>
      </c>
      <c r="B15" s="135">
        <v>2</v>
      </c>
      <c r="C15" s="135"/>
      <c r="D15" s="135">
        <v>202</v>
      </c>
      <c r="E15" s="135">
        <v>6</v>
      </c>
      <c r="F15" s="135"/>
      <c r="G15" s="135">
        <v>142</v>
      </c>
      <c r="H15" s="135">
        <v>1338</v>
      </c>
      <c r="I15" s="135">
        <v>235</v>
      </c>
      <c r="J15" s="135">
        <v>839</v>
      </c>
      <c r="K15" s="135">
        <v>556</v>
      </c>
      <c r="L15" s="135">
        <v>3678</v>
      </c>
      <c r="M15" s="135">
        <v>246</v>
      </c>
      <c r="N15" s="135">
        <v>1369</v>
      </c>
      <c r="O15" s="135">
        <v>2567</v>
      </c>
      <c r="P15" s="135">
        <v>3014</v>
      </c>
      <c r="Q15" s="135">
        <v>2598</v>
      </c>
      <c r="R15" s="135">
        <v>2073</v>
      </c>
      <c r="S15" s="135">
        <v>474</v>
      </c>
      <c r="T15" s="135">
        <v>1211</v>
      </c>
      <c r="U15" s="135">
        <v>19</v>
      </c>
      <c r="V15" s="135">
        <v>146</v>
      </c>
      <c r="W15" s="298">
        <v>20715</v>
      </c>
      <c r="X15" s="267"/>
    </row>
    <row r="16" spans="1:27">
      <c r="A16" s="129" t="s">
        <v>13</v>
      </c>
      <c r="B16" s="135"/>
      <c r="C16" s="135"/>
      <c r="D16" s="135">
        <v>326</v>
      </c>
      <c r="E16" s="135"/>
      <c r="F16" s="135">
        <v>17</v>
      </c>
      <c r="G16" s="135">
        <v>531</v>
      </c>
      <c r="H16" s="135">
        <v>1797</v>
      </c>
      <c r="I16" s="135">
        <v>330</v>
      </c>
      <c r="J16" s="135">
        <v>387</v>
      </c>
      <c r="K16" s="135">
        <v>2229</v>
      </c>
      <c r="L16" s="135">
        <v>340</v>
      </c>
      <c r="M16" s="135">
        <v>168</v>
      </c>
      <c r="N16" s="135">
        <v>2067</v>
      </c>
      <c r="O16" s="135">
        <v>4600</v>
      </c>
      <c r="P16" s="135">
        <v>6484</v>
      </c>
      <c r="Q16" s="135">
        <v>1196</v>
      </c>
      <c r="R16" s="135">
        <v>1565</v>
      </c>
      <c r="S16" s="135">
        <v>135</v>
      </c>
      <c r="T16" s="135">
        <v>319</v>
      </c>
      <c r="U16" s="135">
        <v>3</v>
      </c>
      <c r="V16" s="135">
        <v>85</v>
      </c>
      <c r="W16" s="298">
        <v>22579</v>
      </c>
      <c r="X16" s="267"/>
      <c r="AA16" s="267"/>
    </row>
    <row r="17" spans="1:24">
      <c r="A17" s="129" t="s">
        <v>14</v>
      </c>
      <c r="B17" s="135"/>
      <c r="C17" s="135"/>
      <c r="D17" s="135">
        <v>3780</v>
      </c>
      <c r="E17" s="135">
        <v>1</v>
      </c>
      <c r="F17" s="135">
        <v>240</v>
      </c>
      <c r="G17" s="135">
        <v>847</v>
      </c>
      <c r="H17" s="135">
        <v>1174</v>
      </c>
      <c r="I17" s="135">
        <v>934</v>
      </c>
      <c r="J17" s="135">
        <v>319</v>
      </c>
      <c r="K17" s="135">
        <v>347</v>
      </c>
      <c r="L17" s="135">
        <v>246</v>
      </c>
      <c r="M17" s="135">
        <v>147</v>
      </c>
      <c r="N17" s="135">
        <v>451</v>
      </c>
      <c r="O17" s="135">
        <v>2775</v>
      </c>
      <c r="P17" s="135">
        <v>1424</v>
      </c>
      <c r="Q17" s="135">
        <v>1735</v>
      </c>
      <c r="R17" s="135">
        <v>1996</v>
      </c>
      <c r="S17" s="135">
        <v>290</v>
      </c>
      <c r="T17" s="135">
        <v>228</v>
      </c>
      <c r="U17" s="135">
        <v>8</v>
      </c>
      <c r="V17" s="135">
        <v>1</v>
      </c>
      <c r="W17" s="298">
        <v>16943</v>
      </c>
      <c r="X17" s="267"/>
    </row>
    <row r="18" spans="1:24">
      <c r="A18" s="129" t="s">
        <v>15</v>
      </c>
      <c r="B18" s="135"/>
      <c r="C18" s="135"/>
      <c r="D18" s="135">
        <v>158</v>
      </c>
      <c r="E18" s="135"/>
      <c r="F18" s="135"/>
      <c r="G18" s="135">
        <v>145</v>
      </c>
      <c r="H18" s="135">
        <v>244</v>
      </c>
      <c r="I18" s="135">
        <v>64</v>
      </c>
      <c r="J18" s="135">
        <v>97</v>
      </c>
      <c r="K18" s="135">
        <v>32</v>
      </c>
      <c r="L18" s="135">
        <v>33</v>
      </c>
      <c r="M18" s="135">
        <v>163</v>
      </c>
      <c r="N18" s="135">
        <v>67</v>
      </c>
      <c r="O18" s="135">
        <v>662</v>
      </c>
      <c r="P18" s="135">
        <v>363</v>
      </c>
      <c r="Q18" s="135">
        <v>1156</v>
      </c>
      <c r="R18" s="135">
        <v>666</v>
      </c>
      <c r="S18" s="135">
        <v>58</v>
      </c>
      <c r="T18" s="135">
        <v>87</v>
      </c>
      <c r="U18" s="135"/>
      <c r="V18" s="135"/>
      <c r="W18" s="298">
        <v>3995</v>
      </c>
      <c r="X18" s="267"/>
    </row>
    <row r="19" spans="1:24">
      <c r="A19" s="129" t="s">
        <v>5</v>
      </c>
      <c r="B19" s="135">
        <v>1</v>
      </c>
      <c r="C19" s="135"/>
      <c r="D19" s="135">
        <v>671</v>
      </c>
      <c r="E19" s="135">
        <v>22</v>
      </c>
      <c r="F19" s="135">
        <v>19</v>
      </c>
      <c r="G19" s="135">
        <v>351</v>
      </c>
      <c r="H19" s="135">
        <v>4229</v>
      </c>
      <c r="I19" s="135">
        <v>922</v>
      </c>
      <c r="J19" s="135">
        <v>3162</v>
      </c>
      <c r="K19" s="135">
        <v>2969</v>
      </c>
      <c r="L19" s="135">
        <v>1599</v>
      </c>
      <c r="M19" s="135">
        <v>646</v>
      </c>
      <c r="N19" s="135">
        <v>3829</v>
      </c>
      <c r="O19" s="135">
        <v>3825</v>
      </c>
      <c r="P19" s="135">
        <v>3950</v>
      </c>
      <c r="Q19" s="135">
        <v>7475</v>
      </c>
      <c r="R19" s="135">
        <v>4255</v>
      </c>
      <c r="S19" s="135">
        <v>677</v>
      </c>
      <c r="T19" s="135">
        <v>2452</v>
      </c>
      <c r="U19" s="135">
        <v>85</v>
      </c>
      <c r="V19" s="135">
        <v>227</v>
      </c>
      <c r="W19" s="298">
        <v>41366</v>
      </c>
      <c r="X19" s="267"/>
    </row>
    <row r="20" spans="1:24">
      <c r="A20" s="129" t="s">
        <v>16</v>
      </c>
      <c r="B20" s="135"/>
      <c r="C20" s="135"/>
      <c r="D20" s="135">
        <v>114</v>
      </c>
      <c r="E20" s="135">
        <v>0</v>
      </c>
      <c r="F20" s="135"/>
      <c r="G20" s="135">
        <v>283</v>
      </c>
      <c r="H20" s="135">
        <v>1453</v>
      </c>
      <c r="I20" s="135">
        <v>303</v>
      </c>
      <c r="J20" s="135">
        <v>222</v>
      </c>
      <c r="K20" s="135">
        <v>34</v>
      </c>
      <c r="L20" s="135">
        <v>85</v>
      </c>
      <c r="M20" s="135">
        <v>61</v>
      </c>
      <c r="N20" s="135">
        <v>218</v>
      </c>
      <c r="O20" s="135">
        <v>2602</v>
      </c>
      <c r="P20" s="135">
        <v>889</v>
      </c>
      <c r="Q20" s="135">
        <v>2433</v>
      </c>
      <c r="R20" s="135">
        <v>5761</v>
      </c>
      <c r="S20" s="135">
        <v>228</v>
      </c>
      <c r="T20" s="135">
        <v>142</v>
      </c>
      <c r="U20" s="135">
        <v>4</v>
      </c>
      <c r="V20" s="135"/>
      <c r="W20" s="298">
        <v>14832</v>
      </c>
      <c r="X20" s="267"/>
    </row>
    <row r="21" spans="1:24">
      <c r="A21" s="129" t="s">
        <v>17</v>
      </c>
      <c r="B21" s="135"/>
      <c r="C21" s="135"/>
      <c r="D21" s="135">
        <v>283</v>
      </c>
      <c r="E21" s="135"/>
      <c r="F21" s="135"/>
      <c r="G21" s="135">
        <v>30</v>
      </c>
      <c r="H21" s="135">
        <v>154</v>
      </c>
      <c r="I21" s="135">
        <v>132</v>
      </c>
      <c r="J21" s="135">
        <v>42</v>
      </c>
      <c r="K21" s="135">
        <v>62</v>
      </c>
      <c r="L21" s="135">
        <v>18</v>
      </c>
      <c r="M21" s="135">
        <v>44</v>
      </c>
      <c r="N21" s="135">
        <v>100</v>
      </c>
      <c r="O21" s="135">
        <v>272</v>
      </c>
      <c r="P21" s="135">
        <v>465</v>
      </c>
      <c r="Q21" s="135">
        <v>671</v>
      </c>
      <c r="R21" s="135">
        <v>260</v>
      </c>
      <c r="S21" s="135">
        <v>32</v>
      </c>
      <c r="T21" s="135">
        <v>77</v>
      </c>
      <c r="U21" s="135">
        <v>1</v>
      </c>
      <c r="V21" s="135"/>
      <c r="W21" s="298">
        <v>2643</v>
      </c>
      <c r="X21" s="267"/>
    </row>
    <row r="22" spans="1:24">
      <c r="A22" s="129" t="s">
        <v>24</v>
      </c>
      <c r="B22" s="135"/>
      <c r="C22" s="135"/>
      <c r="D22" s="135">
        <v>317</v>
      </c>
      <c r="E22" s="135"/>
      <c r="F22" s="135">
        <v>16</v>
      </c>
      <c r="G22" s="135">
        <v>320</v>
      </c>
      <c r="H22" s="135">
        <v>1713</v>
      </c>
      <c r="I22" s="135">
        <v>2249</v>
      </c>
      <c r="J22" s="135">
        <v>445</v>
      </c>
      <c r="K22" s="135">
        <v>306</v>
      </c>
      <c r="L22" s="135">
        <v>1959</v>
      </c>
      <c r="M22" s="135">
        <v>345</v>
      </c>
      <c r="N22" s="135">
        <v>1660</v>
      </c>
      <c r="O22" s="135">
        <v>1896</v>
      </c>
      <c r="P22" s="135">
        <v>6228</v>
      </c>
      <c r="Q22" s="135">
        <v>3905</v>
      </c>
      <c r="R22" s="135">
        <v>3006</v>
      </c>
      <c r="S22" s="135">
        <v>419</v>
      </c>
      <c r="T22" s="135">
        <v>774</v>
      </c>
      <c r="U22" s="135">
        <v>18</v>
      </c>
      <c r="V22" s="135">
        <v>2</v>
      </c>
      <c r="W22" s="298">
        <v>25578</v>
      </c>
      <c r="X22" s="267"/>
    </row>
    <row r="23" spans="1:24">
      <c r="A23" s="129" t="s">
        <v>28</v>
      </c>
      <c r="B23" s="135">
        <v>0</v>
      </c>
      <c r="C23" s="135"/>
      <c r="D23" s="135">
        <v>253</v>
      </c>
      <c r="E23" s="135">
        <v>6</v>
      </c>
      <c r="F23" s="135">
        <v>86</v>
      </c>
      <c r="G23" s="135">
        <v>346</v>
      </c>
      <c r="H23" s="135">
        <v>1199</v>
      </c>
      <c r="I23" s="135">
        <v>7141</v>
      </c>
      <c r="J23" s="135">
        <v>1879</v>
      </c>
      <c r="K23" s="135">
        <v>2997</v>
      </c>
      <c r="L23" s="135">
        <v>869</v>
      </c>
      <c r="M23" s="135">
        <v>369</v>
      </c>
      <c r="N23" s="135">
        <v>2219</v>
      </c>
      <c r="O23" s="135">
        <v>2709</v>
      </c>
      <c r="P23" s="135">
        <v>8407</v>
      </c>
      <c r="Q23" s="135">
        <v>2167</v>
      </c>
      <c r="R23" s="135">
        <v>2297</v>
      </c>
      <c r="S23" s="135">
        <v>825</v>
      </c>
      <c r="T23" s="135">
        <v>1188</v>
      </c>
      <c r="U23" s="135">
        <v>16</v>
      </c>
      <c r="V23" s="135">
        <v>23</v>
      </c>
      <c r="W23" s="298">
        <v>34996</v>
      </c>
      <c r="X23" s="267"/>
    </row>
    <row r="24" spans="1:24">
      <c r="A24" s="129" t="s">
        <v>42</v>
      </c>
      <c r="B24" s="135"/>
      <c r="C24" s="135"/>
      <c r="D24" s="135">
        <v>459</v>
      </c>
      <c r="E24" s="135">
        <v>498</v>
      </c>
      <c r="F24" s="135">
        <v>58</v>
      </c>
      <c r="G24" s="135">
        <v>183</v>
      </c>
      <c r="H24" s="135">
        <v>614</v>
      </c>
      <c r="I24" s="135">
        <v>90</v>
      </c>
      <c r="J24" s="135">
        <v>1076</v>
      </c>
      <c r="K24" s="135">
        <v>5782</v>
      </c>
      <c r="L24" s="135">
        <v>10067</v>
      </c>
      <c r="M24" s="135">
        <v>89</v>
      </c>
      <c r="N24" s="135">
        <v>1338</v>
      </c>
      <c r="O24" s="135">
        <v>4586</v>
      </c>
      <c r="P24" s="135">
        <v>8504</v>
      </c>
      <c r="Q24" s="135">
        <v>1892</v>
      </c>
      <c r="R24" s="135">
        <v>1924</v>
      </c>
      <c r="S24" s="135">
        <v>271</v>
      </c>
      <c r="T24" s="135">
        <v>1394</v>
      </c>
      <c r="U24" s="135"/>
      <c r="V24" s="135"/>
      <c r="W24" s="298">
        <v>38825</v>
      </c>
      <c r="X24" s="267"/>
    </row>
    <row r="25" spans="1:24">
      <c r="A25" s="129" t="s">
        <v>18</v>
      </c>
      <c r="B25" s="135">
        <v>67</v>
      </c>
      <c r="C25" s="135"/>
      <c r="D25" s="135">
        <v>243</v>
      </c>
      <c r="E25" s="135">
        <v>6</v>
      </c>
      <c r="F25" s="135">
        <v>832</v>
      </c>
      <c r="G25" s="135">
        <v>1390</v>
      </c>
      <c r="H25" s="135">
        <v>2391</v>
      </c>
      <c r="I25" s="135">
        <v>2272</v>
      </c>
      <c r="J25" s="135">
        <v>798</v>
      </c>
      <c r="K25" s="135">
        <v>5762</v>
      </c>
      <c r="L25" s="135">
        <v>391</v>
      </c>
      <c r="M25" s="135">
        <v>306</v>
      </c>
      <c r="N25" s="135">
        <v>776</v>
      </c>
      <c r="O25" s="135">
        <v>2325</v>
      </c>
      <c r="P25" s="135">
        <v>11034</v>
      </c>
      <c r="Q25" s="135">
        <v>4404</v>
      </c>
      <c r="R25" s="135">
        <v>4544</v>
      </c>
      <c r="S25" s="135">
        <v>401</v>
      </c>
      <c r="T25" s="135">
        <v>1998</v>
      </c>
      <c r="U25" s="135">
        <v>17</v>
      </c>
      <c r="V25" s="135">
        <v>26</v>
      </c>
      <c r="W25" s="298">
        <v>39983</v>
      </c>
      <c r="X25" s="267"/>
    </row>
    <row r="26" spans="1:24">
      <c r="A26" s="129" t="s">
        <v>19</v>
      </c>
      <c r="B26" s="135">
        <v>5</v>
      </c>
      <c r="C26" s="135"/>
      <c r="D26" s="135">
        <v>1130</v>
      </c>
      <c r="E26" s="135"/>
      <c r="F26" s="135">
        <v>82</v>
      </c>
      <c r="G26" s="135">
        <v>757</v>
      </c>
      <c r="H26" s="135">
        <v>2309</v>
      </c>
      <c r="I26" s="135">
        <v>182</v>
      </c>
      <c r="J26" s="135">
        <v>1042</v>
      </c>
      <c r="K26" s="135">
        <v>406</v>
      </c>
      <c r="L26" s="135">
        <v>323</v>
      </c>
      <c r="M26" s="135">
        <v>512</v>
      </c>
      <c r="N26" s="135">
        <v>1530</v>
      </c>
      <c r="O26" s="135">
        <v>3090</v>
      </c>
      <c r="P26" s="135">
        <v>1704</v>
      </c>
      <c r="Q26" s="135">
        <v>4656</v>
      </c>
      <c r="R26" s="135">
        <v>5421</v>
      </c>
      <c r="S26" s="135">
        <v>341</v>
      </c>
      <c r="T26" s="135">
        <v>566</v>
      </c>
      <c r="U26" s="135">
        <v>117</v>
      </c>
      <c r="V26" s="135">
        <v>68</v>
      </c>
      <c r="W26" s="298">
        <v>24241</v>
      </c>
      <c r="X26" s="267"/>
    </row>
    <row r="27" spans="1:24">
      <c r="A27" s="129" t="s">
        <v>20</v>
      </c>
      <c r="B27" s="135">
        <v>9</v>
      </c>
      <c r="C27" s="135"/>
      <c r="D27" s="135">
        <v>69</v>
      </c>
      <c r="E27" s="135"/>
      <c r="F27" s="135"/>
      <c r="G27" s="135">
        <v>657</v>
      </c>
      <c r="H27" s="135">
        <v>1053</v>
      </c>
      <c r="I27" s="135">
        <v>4</v>
      </c>
      <c r="J27" s="135">
        <v>235</v>
      </c>
      <c r="K27" s="135">
        <v>481</v>
      </c>
      <c r="L27" s="135">
        <v>827</v>
      </c>
      <c r="M27" s="135">
        <v>267</v>
      </c>
      <c r="N27" s="135">
        <v>1431</v>
      </c>
      <c r="O27" s="135">
        <v>268</v>
      </c>
      <c r="P27" s="135">
        <v>490</v>
      </c>
      <c r="Q27" s="135">
        <v>975</v>
      </c>
      <c r="R27" s="135">
        <v>1287</v>
      </c>
      <c r="S27" s="135">
        <v>116</v>
      </c>
      <c r="T27" s="135">
        <v>201</v>
      </c>
      <c r="U27" s="135">
        <v>9</v>
      </c>
      <c r="V27" s="135">
        <v>25</v>
      </c>
      <c r="W27" s="298">
        <v>8404</v>
      </c>
      <c r="X27" s="267"/>
    </row>
    <row r="28" spans="1:24">
      <c r="A28" s="129" t="s">
        <v>40</v>
      </c>
      <c r="B28" s="135">
        <v>5</v>
      </c>
      <c r="C28" s="135"/>
      <c r="D28" s="135">
        <v>158</v>
      </c>
      <c r="E28" s="135"/>
      <c r="F28" s="135">
        <v>4</v>
      </c>
      <c r="G28" s="135">
        <v>858</v>
      </c>
      <c r="H28" s="135">
        <v>2405</v>
      </c>
      <c r="I28" s="135">
        <v>132</v>
      </c>
      <c r="J28" s="135">
        <v>716</v>
      </c>
      <c r="K28" s="135">
        <v>1176</v>
      </c>
      <c r="L28" s="135">
        <v>292</v>
      </c>
      <c r="M28" s="135">
        <v>458</v>
      </c>
      <c r="N28" s="135">
        <v>976</v>
      </c>
      <c r="O28" s="135">
        <v>2466</v>
      </c>
      <c r="P28" s="135">
        <v>1141</v>
      </c>
      <c r="Q28" s="135">
        <v>4634</v>
      </c>
      <c r="R28" s="135">
        <v>8007</v>
      </c>
      <c r="S28" s="135">
        <v>273</v>
      </c>
      <c r="T28" s="135">
        <v>522</v>
      </c>
      <c r="U28" s="135">
        <v>14</v>
      </c>
      <c r="V28" s="135">
        <v>39</v>
      </c>
      <c r="W28" s="298">
        <v>24276</v>
      </c>
      <c r="X28" s="267"/>
    </row>
    <row r="29" spans="1:24">
      <c r="A29" s="129" t="s">
        <v>41</v>
      </c>
      <c r="B29" s="135">
        <v>1</v>
      </c>
      <c r="C29" s="135"/>
      <c r="D29" s="135">
        <v>89</v>
      </c>
      <c r="E29" s="135"/>
      <c r="F29" s="135">
        <v>504</v>
      </c>
      <c r="G29" s="135">
        <v>67</v>
      </c>
      <c r="H29" s="135">
        <v>1019</v>
      </c>
      <c r="I29" s="135">
        <v>169</v>
      </c>
      <c r="J29" s="135">
        <v>443</v>
      </c>
      <c r="K29" s="135">
        <v>358</v>
      </c>
      <c r="L29" s="135">
        <v>423</v>
      </c>
      <c r="M29" s="135">
        <v>161</v>
      </c>
      <c r="N29" s="135">
        <v>1326</v>
      </c>
      <c r="O29" s="135">
        <v>2971</v>
      </c>
      <c r="P29" s="135">
        <v>557</v>
      </c>
      <c r="Q29" s="135">
        <v>2108</v>
      </c>
      <c r="R29" s="135">
        <v>1203</v>
      </c>
      <c r="S29" s="135">
        <v>136</v>
      </c>
      <c r="T29" s="135">
        <v>485</v>
      </c>
      <c r="U29" s="135">
        <v>61</v>
      </c>
      <c r="V29" s="135">
        <v>104</v>
      </c>
      <c r="W29" s="298">
        <v>12185</v>
      </c>
      <c r="X29" s="267"/>
    </row>
    <row r="30" spans="1:24">
      <c r="A30" s="129" t="s">
        <v>148</v>
      </c>
      <c r="B30" s="320">
        <v>2</v>
      </c>
      <c r="C30" s="320">
        <v>3</v>
      </c>
      <c r="D30" s="320">
        <v>232</v>
      </c>
      <c r="E30" s="320">
        <v>6</v>
      </c>
      <c r="F30" s="320"/>
      <c r="G30" s="320">
        <v>18</v>
      </c>
      <c r="H30" s="320">
        <v>441</v>
      </c>
      <c r="I30" s="320">
        <v>24</v>
      </c>
      <c r="J30" s="320">
        <v>2</v>
      </c>
      <c r="K30" s="320">
        <v>263</v>
      </c>
      <c r="L30" s="320">
        <v>93</v>
      </c>
      <c r="M30" s="320">
        <v>1</v>
      </c>
      <c r="N30" s="320">
        <v>447</v>
      </c>
      <c r="O30" s="320">
        <v>151</v>
      </c>
      <c r="P30" s="320"/>
      <c r="Q30" s="320">
        <v>41</v>
      </c>
      <c r="R30" s="320">
        <v>11</v>
      </c>
      <c r="S30" s="320">
        <v>13</v>
      </c>
      <c r="T30" s="320">
        <v>263</v>
      </c>
      <c r="U30" s="320">
        <v>33</v>
      </c>
      <c r="V30" s="320">
        <v>14</v>
      </c>
      <c r="W30" s="298">
        <v>2058</v>
      </c>
      <c r="X30" s="267"/>
    </row>
    <row r="31" spans="1:24">
      <c r="A31" s="187" t="s">
        <v>21</v>
      </c>
      <c r="B31" s="232">
        <v>115</v>
      </c>
      <c r="C31" s="232">
        <v>62</v>
      </c>
      <c r="D31" s="232">
        <v>16732</v>
      </c>
      <c r="E31" s="232">
        <v>4495</v>
      </c>
      <c r="F31" s="232">
        <v>3467</v>
      </c>
      <c r="G31" s="232">
        <v>12723</v>
      </c>
      <c r="H31" s="232">
        <v>51604</v>
      </c>
      <c r="I31" s="232">
        <v>33542</v>
      </c>
      <c r="J31" s="232">
        <v>26543</v>
      </c>
      <c r="K31" s="232">
        <v>34265</v>
      </c>
      <c r="L31" s="232">
        <v>52930</v>
      </c>
      <c r="M31" s="232">
        <v>6165</v>
      </c>
      <c r="N31" s="232">
        <v>43874</v>
      </c>
      <c r="O31" s="232">
        <v>68177</v>
      </c>
      <c r="P31" s="232">
        <v>110559</v>
      </c>
      <c r="Q31" s="232">
        <v>72834</v>
      </c>
      <c r="R31" s="232">
        <v>75863</v>
      </c>
      <c r="S31" s="232">
        <v>10737</v>
      </c>
      <c r="T31" s="232">
        <v>26736</v>
      </c>
      <c r="U31" s="232">
        <v>510</v>
      </c>
      <c r="V31" s="232">
        <v>2727</v>
      </c>
      <c r="W31" s="322">
        <v>654660</v>
      </c>
      <c r="X31" s="267"/>
    </row>
    <row r="32" spans="1:24">
      <c r="A32" s="187" t="s">
        <v>38</v>
      </c>
      <c r="B32" s="321">
        <v>14270</v>
      </c>
      <c r="C32" s="321">
        <v>468</v>
      </c>
      <c r="D32" s="321">
        <v>343600</v>
      </c>
      <c r="E32" s="321">
        <v>9428</v>
      </c>
      <c r="F32" s="321">
        <v>19301</v>
      </c>
      <c r="G32" s="321">
        <v>138105</v>
      </c>
      <c r="H32" s="321">
        <v>328448</v>
      </c>
      <c r="I32" s="321">
        <v>155107</v>
      </c>
      <c r="J32" s="321">
        <v>85063</v>
      </c>
      <c r="K32" s="321">
        <v>72329</v>
      </c>
      <c r="L32" s="321">
        <v>47448</v>
      </c>
      <c r="M32" s="321">
        <v>10929</v>
      </c>
      <c r="N32" s="321">
        <v>126652</v>
      </c>
      <c r="O32" s="321">
        <v>279397</v>
      </c>
      <c r="P32" s="321">
        <v>151535</v>
      </c>
      <c r="Q32" s="321">
        <v>248739</v>
      </c>
      <c r="R32" s="321">
        <v>376760</v>
      </c>
      <c r="S32" s="321">
        <v>31157</v>
      </c>
      <c r="T32" s="321">
        <v>30294</v>
      </c>
      <c r="U32" s="321">
        <v>4214</v>
      </c>
      <c r="V32" s="321">
        <v>93</v>
      </c>
      <c r="W32" s="322">
        <v>2473337</v>
      </c>
      <c r="X32" s="267"/>
    </row>
    <row r="33" spans="1:24">
      <c r="A33" s="187" t="s">
        <v>39</v>
      </c>
      <c r="B33" s="321">
        <v>4336</v>
      </c>
      <c r="C33" s="321">
        <v>1684</v>
      </c>
      <c r="D33" s="321">
        <v>125353</v>
      </c>
      <c r="E33" s="321">
        <v>6232</v>
      </c>
      <c r="F33" s="321">
        <v>11198</v>
      </c>
      <c r="G33" s="321">
        <v>63974</v>
      </c>
      <c r="H33" s="321">
        <v>134720</v>
      </c>
      <c r="I33" s="321">
        <v>53591</v>
      </c>
      <c r="J33" s="321">
        <v>36941</v>
      </c>
      <c r="K33" s="321">
        <v>18967</v>
      </c>
      <c r="L33" s="321">
        <v>18277</v>
      </c>
      <c r="M33" s="321">
        <v>6236</v>
      </c>
      <c r="N33" s="321">
        <v>34641</v>
      </c>
      <c r="O33" s="321">
        <v>100189</v>
      </c>
      <c r="P33" s="321">
        <v>125871</v>
      </c>
      <c r="Q33" s="321">
        <v>141012</v>
      </c>
      <c r="R33" s="321">
        <v>197021</v>
      </c>
      <c r="S33" s="321">
        <v>16268</v>
      </c>
      <c r="T33" s="321">
        <v>20520</v>
      </c>
      <c r="U33" s="321">
        <v>400</v>
      </c>
      <c r="V33" s="321">
        <v>448</v>
      </c>
      <c r="W33" s="322">
        <v>1117879</v>
      </c>
      <c r="X33" s="267"/>
    </row>
    <row r="34" spans="1:24" s="6" customFormat="1">
      <c r="A34" s="170" t="s">
        <v>71</v>
      </c>
      <c r="B34" s="176">
        <f>SUM(B31:B33)</f>
        <v>18721</v>
      </c>
      <c r="C34" s="176">
        <f t="shared" ref="C34:W34" si="0">SUM(C31:C33)</f>
        <v>2214</v>
      </c>
      <c r="D34" s="176">
        <f t="shared" si="0"/>
        <v>485685</v>
      </c>
      <c r="E34" s="176">
        <f t="shared" si="0"/>
        <v>20155</v>
      </c>
      <c r="F34" s="176">
        <f t="shared" si="0"/>
        <v>33966</v>
      </c>
      <c r="G34" s="176">
        <f t="shared" si="0"/>
        <v>214802</v>
      </c>
      <c r="H34" s="176">
        <f t="shared" si="0"/>
        <v>514772</v>
      </c>
      <c r="I34" s="176">
        <f t="shared" si="0"/>
        <v>242240</v>
      </c>
      <c r="J34" s="176">
        <f t="shared" si="0"/>
        <v>148547</v>
      </c>
      <c r="K34" s="176">
        <f t="shared" si="0"/>
        <v>125561</v>
      </c>
      <c r="L34" s="176">
        <f t="shared" si="0"/>
        <v>118655</v>
      </c>
      <c r="M34" s="176">
        <f t="shared" si="0"/>
        <v>23330</v>
      </c>
      <c r="N34" s="176">
        <f t="shared" si="0"/>
        <v>205167</v>
      </c>
      <c r="O34" s="176">
        <f t="shared" si="0"/>
        <v>447763</v>
      </c>
      <c r="P34" s="176">
        <f t="shared" si="0"/>
        <v>387965</v>
      </c>
      <c r="Q34" s="176">
        <f t="shared" si="0"/>
        <v>462585</v>
      </c>
      <c r="R34" s="176">
        <f t="shared" si="0"/>
        <v>649644</v>
      </c>
      <c r="S34" s="176">
        <f t="shared" si="0"/>
        <v>58162</v>
      </c>
      <c r="T34" s="176">
        <f t="shared" si="0"/>
        <v>77550</v>
      </c>
      <c r="U34" s="176">
        <f t="shared" si="0"/>
        <v>5124</v>
      </c>
      <c r="V34" s="176">
        <f t="shared" si="0"/>
        <v>3268</v>
      </c>
      <c r="W34" s="177">
        <f t="shared" si="0"/>
        <v>4245876</v>
      </c>
      <c r="X34" s="267"/>
    </row>
    <row r="35" spans="1:24" s="29" customFormat="1" ht="22.5">
      <c r="A35" s="233" t="s">
        <v>72</v>
      </c>
      <c r="B35" s="285">
        <f>B31/B34*100</f>
        <v>0.6142834250307142</v>
      </c>
      <c r="C35" s="285">
        <f t="shared" ref="C35:W35" si="1">C31/C34*100</f>
        <v>2.8003613369467026</v>
      </c>
      <c r="D35" s="285">
        <f t="shared" si="1"/>
        <v>3.4450312445309201</v>
      </c>
      <c r="E35" s="285">
        <f t="shared" si="1"/>
        <v>22.302158273381295</v>
      </c>
      <c r="F35" s="285">
        <f t="shared" si="1"/>
        <v>10.207266089619031</v>
      </c>
      <c r="G35" s="285">
        <f t="shared" si="1"/>
        <v>5.9231292073630604</v>
      </c>
      <c r="H35" s="285">
        <f t="shared" si="1"/>
        <v>10.024632264381124</v>
      </c>
      <c r="I35" s="285">
        <f t="shared" si="1"/>
        <v>13.846598414795244</v>
      </c>
      <c r="J35" s="285">
        <f t="shared" si="1"/>
        <v>17.86841874962133</v>
      </c>
      <c r="K35" s="285">
        <f t="shared" si="1"/>
        <v>27.289524613534454</v>
      </c>
      <c r="L35" s="285">
        <f t="shared" si="1"/>
        <v>44.608318233534192</v>
      </c>
      <c r="M35" s="285">
        <f t="shared" si="1"/>
        <v>26.425203600514358</v>
      </c>
      <c r="N35" s="285">
        <f t="shared" si="1"/>
        <v>21.384530650640698</v>
      </c>
      <c r="O35" s="285">
        <f t="shared" si="1"/>
        <v>15.226135254587806</v>
      </c>
      <c r="P35" s="285">
        <f t="shared" si="1"/>
        <v>28.497158248811104</v>
      </c>
      <c r="Q35" s="285">
        <f t="shared" si="1"/>
        <v>15.744998216543987</v>
      </c>
      <c r="R35" s="285">
        <f t="shared" si="1"/>
        <v>11.677626515445382</v>
      </c>
      <c r="S35" s="285">
        <f t="shared" si="1"/>
        <v>18.460506860149238</v>
      </c>
      <c r="T35" s="285">
        <f t="shared" si="1"/>
        <v>34.475822050290134</v>
      </c>
      <c r="U35" s="285">
        <f t="shared" si="1"/>
        <v>9.9531615925058539</v>
      </c>
      <c r="V35" s="285">
        <f t="shared" si="1"/>
        <v>83.445532435740517</v>
      </c>
      <c r="W35" s="286">
        <f t="shared" si="1"/>
        <v>15.418726312308698</v>
      </c>
      <c r="X35" s="52"/>
    </row>
    <row r="36" spans="1:24" s="82" customFormat="1" ht="9" customHeight="1">
      <c r="A36" s="447" t="s">
        <v>150</v>
      </c>
      <c r="B36" s="447"/>
      <c r="C36" s="447"/>
      <c r="D36" s="447"/>
      <c r="E36" s="447"/>
      <c r="F36" s="447"/>
      <c r="G36" s="447"/>
      <c r="H36" s="447"/>
      <c r="I36" s="447"/>
      <c r="J36" s="447"/>
      <c r="K36" s="447"/>
      <c r="L36" s="447"/>
      <c r="M36" s="447"/>
      <c r="N36" s="447"/>
      <c r="O36" s="447"/>
      <c r="P36" s="447"/>
      <c r="Q36" s="447"/>
      <c r="R36" s="447"/>
      <c r="S36" s="447"/>
      <c r="T36" s="447"/>
      <c r="U36" s="447"/>
      <c r="V36" s="447"/>
      <c r="W36" s="447"/>
      <c r="X36" s="111"/>
    </row>
    <row r="37" spans="1:24" s="82" customFormat="1" ht="9">
      <c r="A37" s="236"/>
      <c r="B37" s="109"/>
      <c r="C37" s="109"/>
      <c r="D37" s="109"/>
      <c r="E37" s="109"/>
      <c r="F37" s="109"/>
      <c r="G37" s="109"/>
      <c r="H37" s="109"/>
      <c r="I37" s="109"/>
      <c r="J37" s="109"/>
      <c r="K37" s="109"/>
      <c r="L37" s="109"/>
      <c r="M37" s="109"/>
      <c r="N37" s="109"/>
      <c r="O37" s="102"/>
      <c r="P37" s="102"/>
      <c r="Q37" s="102"/>
      <c r="R37" s="102"/>
      <c r="S37" s="110"/>
      <c r="T37" s="110"/>
      <c r="U37" s="110"/>
      <c r="V37" s="110"/>
      <c r="W37" s="110"/>
      <c r="X37" s="111"/>
    </row>
    <row r="38" spans="1:24" s="56" customFormat="1" ht="9">
      <c r="A38" s="112" t="s">
        <v>159</v>
      </c>
      <c r="B38" s="112"/>
      <c r="C38" s="112"/>
      <c r="D38" s="112"/>
      <c r="E38" s="112"/>
      <c r="F38" s="112"/>
      <c r="G38" s="112"/>
      <c r="H38" s="112"/>
      <c r="I38" s="112"/>
      <c r="J38" s="112"/>
      <c r="K38" s="112"/>
      <c r="L38" s="112"/>
      <c r="M38" s="112"/>
      <c r="N38" s="112"/>
      <c r="O38" s="112"/>
      <c r="P38" s="112"/>
      <c r="Q38" s="112"/>
      <c r="R38" s="112"/>
    </row>
    <row r="39" spans="1:24" ht="12.75">
      <c r="A39" s="23"/>
    </row>
    <row r="40" spans="1:24" ht="12">
      <c r="A40" s="234"/>
      <c r="B40" s="235"/>
      <c r="C40" s="235"/>
      <c r="D40" s="235"/>
      <c r="E40" s="235"/>
      <c r="F40" s="235"/>
      <c r="G40" s="235"/>
      <c r="H40" s="235"/>
      <c r="I40" s="235"/>
      <c r="J40" s="235"/>
      <c r="K40" s="235"/>
      <c r="L40" s="235"/>
      <c r="M40" s="235"/>
      <c r="N40" s="235"/>
      <c r="O40" s="235"/>
      <c r="P40" s="235"/>
      <c r="Q40" s="235"/>
      <c r="R40" s="235"/>
      <c r="S40" s="235"/>
      <c r="T40" s="235"/>
      <c r="U40" s="235"/>
      <c r="V40" s="235"/>
      <c r="W40" s="235"/>
    </row>
    <row r="41" spans="1:24" s="27" customFormat="1" ht="176.25">
      <c r="A41" s="312" t="s">
        <v>60</v>
      </c>
      <c r="B41" s="313" t="s">
        <v>162</v>
      </c>
      <c r="C41" s="313" t="s">
        <v>171</v>
      </c>
      <c r="D41" s="313" t="s">
        <v>170</v>
      </c>
      <c r="E41" s="313" t="s">
        <v>173</v>
      </c>
      <c r="F41" s="313" t="s">
        <v>172</v>
      </c>
      <c r="G41" s="313" t="s">
        <v>124</v>
      </c>
      <c r="H41" s="313" t="s">
        <v>178</v>
      </c>
      <c r="I41" s="313" t="s">
        <v>163</v>
      </c>
      <c r="J41" s="313" t="s">
        <v>137</v>
      </c>
      <c r="K41" s="313" t="s">
        <v>131</v>
      </c>
      <c r="L41" s="313" t="s">
        <v>138</v>
      </c>
      <c r="M41" s="313" t="s">
        <v>132</v>
      </c>
      <c r="N41" s="313" t="s">
        <v>164</v>
      </c>
      <c r="O41" s="313" t="s">
        <v>165</v>
      </c>
      <c r="P41" s="313" t="s">
        <v>179</v>
      </c>
      <c r="Q41" s="313" t="s">
        <v>133</v>
      </c>
      <c r="R41" s="313" t="s">
        <v>134</v>
      </c>
      <c r="S41" s="313" t="s">
        <v>135</v>
      </c>
      <c r="T41" s="313" t="s">
        <v>136</v>
      </c>
      <c r="U41" s="313" t="s">
        <v>166</v>
      </c>
      <c r="V41" s="313" t="s">
        <v>167</v>
      </c>
      <c r="W41" s="314" t="s">
        <v>8</v>
      </c>
      <c r="X41" s="26"/>
    </row>
    <row r="42" spans="1:24" s="27" customFormat="1">
      <c r="A42" s="315"/>
      <c r="B42" s="316"/>
      <c r="C42" s="316"/>
      <c r="D42" s="316"/>
      <c r="E42" s="316"/>
      <c r="F42" s="316"/>
      <c r="G42" s="316"/>
      <c r="H42" s="316"/>
      <c r="I42" s="316"/>
      <c r="J42" s="316"/>
      <c r="K42" s="316"/>
      <c r="L42" s="316"/>
      <c r="M42" s="316"/>
      <c r="N42" s="316"/>
      <c r="O42" s="316"/>
      <c r="P42" s="316"/>
      <c r="Q42" s="316"/>
      <c r="R42" s="316"/>
      <c r="S42" s="316"/>
      <c r="T42" s="316"/>
      <c r="U42" s="316"/>
      <c r="V42" s="316"/>
      <c r="W42" s="317"/>
      <c r="X42" s="26"/>
    </row>
    <row r="43" spans="1:24" s="27" customFormat="1">
      <c r="A43" s="312"/>
      <c r="B43" s="318"/>
      <c r="C43" s="318"/>
      <c r="D43" s="318"/>
      <c r="E43" s="318"/>
      <c r="F43" s="318"/>
      <c r="G43" s="318"/>
      <c r="H43" s="318"/>
      <c r="I43" s="318"/>
      <c r="J43" s="318"/>
      <c r="K43" s="318"/>
      <c r="L43" s="318"/>
      <c r="M43" s="318"/>
      <c r="N43" s="318"/>
      <c r="O43" s="318"/>
      <c r="P43" s="318"/>
      <c r="Q43" s="318"/>
      <c r="R43" s="318"/>
      <c r="S43" s="318"/>
      <c r="T43" s="318"/>
      <c r="U43" s="318"/>
      <c r="V43" s="318"/>
      <c r="W43" s="323"/>
      <c r="X43" s="26"/>
    </row>
    <row r="44" spans="1:24">
      <c r="A44" s="129" t="s">
        <v>9</v>
      </c>
      <c r="B44" s="137">
        <f>B11/$W11*100</f>
        <v>2.7640089185354436E-2</v>
      </c>
      <c r="C44" s="137">
        <f t="shared" ref="C44:W44" si="2">C11/$W11*100</f>
        <v>0</v>
      </c>
      <c r="D44" s="137">
        <f t="shared" si="2"/>
        <v>6.0310674602443379</v>
      </c>
      <c r="E44" s="137">
        <f t="shared" si="2"/>
        <v>0.17321122556155449</v>
      </c>
      <c r="F44" s="137">
        <f t="shared" si="2"/>
        <v>0.19900864213455194</v>
      </c>
      <c r="G44" s="137">
        <f t="shared" si="2"/>
        <v>4.2657870976063679</v>
      </c>
      <c r="H44" s="137">
        <f t="shared" si="2"/>
        <v>17.085260461773757</v>
      </c>
      <c r="I44" s="137">
        <f t="shared" si="2"/>
        <v>7.411229246899703</v>
      </c>
      <c r="J44" s="137">
        <f t="shared" si="2"/>
        <v>1.9090088264018132</v>
      </c>
      <c r="K44" s="137">
        <f t="shared" si="2"/>
        <v>2.8579852217656487</v>
      </c>
      <c r="L44" s="137">
        <f t="shared" si="2"/>
        <v>1.4833514529473548</v>
      </c>
      <c r="M44" s="137">
        <f t="shared" si="2"/>
        <v>0.783135860251709</v>
      </c>
      <c r="N44" s="137">
        <f t="shared" si="2"/>
        <v>2.2664873131990637</v>
      </c>
      <c r="O44" s="137">
        <f t="shared" si="2"/>
        <v>11.188708102231477</v>
      </c>
      <c r="P44" s="137">
        <f t="shared" si="2"/>
        <v>9.0659492527962549</v>
      </c>
      <c r="Q44" s="137">
        <f t="shared" si="2"/>
        <v>13.965615729053418</v>
      </c>
      <c r="R44" s="137">
        <f t="shared" si="2"/>
        <v>18.46726492104148</v>
      </c>
      <c r="S44" s="137">
        <f t="shared" si="2"/>
        <v>0.82920267556063321</v>
      </c>
      <c r="T44" s="137">
        <f t="shared" si="2"/>
        <v>1.9569183143230942</v>
      </c>
      <c r="U44" s="137">
        <f t="shared" si="2"/>
        <v>1.289870828649874E-2</v>
      </c>
      <c r="V44" s="137">
        <f t="shared" si="2"/>
        <v>2.0269398735926588E-2</v>
      </c>
      <c r="W44" s="152">
        <f t="shared" si="2"/>
        <v>100</v>
      </c>
    </row>
    <row r="45" spans="1:24">
      <c r="A45" s="129" t="s">
        <v>10</v>
      </c>
      <c r="B45" s="137">
        <f t="shared" ref="B45:W45" si="3">B12/$W12*100</f>
        <v>0</v>
      </c>
      <c r="C45" s="137">
        <f t="shared" si="3"/>
        <v>0.40807857241665513</v>
      </c>
      <c r="D45" s="137">
        <f t="shared" si="3"/>
        <v>1.5977313598008025</v>
      </c>
      <c r="E45" s="137">
        <f t="shared" si="3"/>
        <v>0</v>
      </c>
      <c r="F45" s="137">
        <f t="shared" si="3"/>
        <v>8.2999031677963755E-2</v>
      </c>
      <c r="G45" s="137">
        <f t="shared" si="3"/>
        <v>1.3625674367132383</v>
      </c>
      <c r="H45" s="137">
        <f t="shared" si="3"/>
        <v>9.2958915479319408</v>
      </c>
      <c r="I45" s="137">
        <f t="shared" si="3"/>
        <v>10.637709226725688</v>
      </c>
      <c r="J45" s="137">
        <f t="shared" si="3"/>
        <v>1.7568128371835661</v>
      </c>
      <c r="K45" s="137">
        <f t="shared" si="3"/>
        <v>3.5067090883939689</v>
      </c>
      <c r="L45" s="137">
        <f t="shared" si="3"/>
        <v>4.8346935952413892</v>
      </c>
      <c r="M45" s="137">
        <f t="shared" si="3"/>
        <v>1.5700650159081477</v>
      </c>
      <c r="N45" s="137">
        <f t="shared" si="3"/>
        <v>7.877991423433393</v>
      </c>
      <c r="O45" s="137">
        <f t="shared" si="3"/>
        <v>16.655139023378059</v>
      </c>
      <c r="P45" s="137">
        <f t="shared" si="3"/>
        <v>5.6024346382625536</v>
      </c>
      <c r="Q45" s="137">
        <f t="shared" si="3"/>
        <v>9.8699681837045237</v>
      </c>
      <c r="R45" s="137">
        <f t="shared" si="3"/>
        <v>19.152026559690135</v>
      </c>
      <c r="S45" s="137">
        <f t="shared" si="3"/>
        <v>3.0778807580578227</v>
      </c>
      <c r="T45" s="137">
        <f t="shared" si="3"/>
        <v>2.5868031539632037</v>
      </c>
      <c r="U45" s="137">
        <f t="shared" si="3"/>
        <v>8.9915617651127405E-2</v>
      </c>
      <c r="V45" s="137">
        <f t="shared" si="3"/>
        <v>3.4582929865818228E-2</v>
      </c>
      <c r="W45" s="152">
        <f t="shared" si="3"/>
        <v>100</v>
      </c>
    </row>
    <row r="46" spans="1:24">
      <c r="A46" s="129" t="s">
        <v>23</v>
      </c>
      <c r="B46" s="137">
        <f t="shared" ref="B46:W46" si="4">B13/$W13*100</f>
        <v>0</v>
      </c>
      <c r="C46" s="137">
        <f t="shared" si="4"/>
        <v>0</v>
      </c>
      <c r="D46" s="137">
        <f t="shared" si="4"/>
        <v>3.3040784718637068</v>
      </c>
      <c r="E46" s="137">
        <f t="shared" si="4"/>
        <v>0</v>
      </c>
      <c r="F46" s="137">
        <f t="shared" si="4"/>
        <v>0</v>
      </c>
      <c r="G46" s="137">
        <f t="shared" si="4"/>
        <v>1.5797625193598348</v>
      </c>
      <c r="H46" s="137">
        <f t="shared" si="4"/>
        <v>14.744450180691793</v>
      </c>
      <c r="I46" s="137">
        <f t="shared" si="4"/>
        <v>2.3025296850800205</v>
      </c>
      <c r="J46" s="137">
        <f t="shared" si="4"/>
        <v>1.2287041817243158</v>
      </c>
      <c r="K46" s="137">
        <f t="shared" si="4"/>
        <v>2.4574083634486317</v>
      </c>
      <c r="L46" s="137">
        <f t="shared" si="4"/>
        <v>2.0030975735673722</v>
      </c>
      <c r="M46" s="137">
        <f t="shared" si="4"/>
        <v>0.57821373257614872</v>
      </c>
      <c r="N46" s="137">
        <f t="shared" si="4"/>
        <v>4.1817243159525033</v>
      </c>
      <c r="O46" s="137">
        <f t="shared" si="4"/>
        <v>29.437274135260711</v>
      </c>
      <c r="P46" s="137">
        <f t="shared" si="4"/>
        <v>6.0815694372741351</v>
      </c>
      <c r="Q46" s="137">
        <f t="shared" si="4"/>
        <v>13.57769747031492</v>
      </c>
      <c r="R46" s="137">
        <f t="shared" si="4"/>
        <v>17.377387712958186</v>
      </c>
      <c r="S46" s="137">
        <f t="shared" si="4"/>
        <v>0.52658750645327823</v>
      </c>
      <c r="T46" s="137">
        <f t="shared" si="4"/>
        <v>0.60918946824987086</v>
      </c>
      <c r="U46" s="137">
        <f t="shared" si="4"/>
        <v>1.0325245224574084E-2</v>
      </c>
      <c r="V46" s="137">
        <f t="shared" si="4"/>
        <v>0</v>
      </c>
      <c r="W46" s="152">
        <f t="shared" si="4"/>
        <v>100</v>
      </c>
    </row>
    <row r="47" spans="1:24">
      <c r="A47" s="129" t="s">
        <v>11</v>
      </c>
      <c r="B47" s="137">
        <f t="shared" ref="B47:W47" si="5">B14/$W14*100</f>
        <v>3.2972150897048582E-3</v>
      </c>
      <c r="C47" s="137">
        <f t="shared" si="5"/>
        <v>0</v>
      </c>
      <c r="D47" s="137">
        <f t="shared" si="5"/>
        <v>1.8233599446067865</v>
      </c>
      <c r="E47" s="137">
        <f t="shared" si="5"/>
        <v>1.5892576732377415</v>
      </c>
      <c r="F47" s="137">
        <f t="shared" si="5"/>
        <v>0.61369415857131671</v>
      </c>
      <c r="G47" s="137">
        <f t="shared" si="5"/>
        <v>1.2912718595056649</v>
      </c>
      <c r="H47" s="137">
        <f t="shared" si="5"/>
        <v>6.6055582803374699</v>
      </c>
      <c r="I47" s="137">
        <f t="shared" si="5"/>
        <v>5.183222121016037</v>
      </c>
      <c r="J47" s="137">
        <f t="shared" si="5"/>
        <v>5.5351998318420303</v>
      </c>
      <c r="K47" s="137">
        <f t="shared" si="5"/>
        <v>3.3833548339233972</v>
      </c>
      <c r="L47" s="137">
        <f t="shared" si="5"/>
        <v>12.360022915644873</v>
      </c>
      <c r="M47" s="137">
        <f t="shared" si="5"/>
        <v>0.60751188027812009</v>
      </c>
      <c r="N47" s="137">
        <f t="shared" si="5"/>
        <v>8.7771865687943311</v>
      </c>
      <c r="O47" s="137">
        <f t="shared" si="5"/>
        <v>7.8642701408322999</v>
      </c>
      <c r="P47" s="137">
        <f t="shared" si="5"/>
        <v>20.436963429763136</v>
      </c>
      <c r="Q47" s="137">
        <f t="shared" si="5"/>
        <v>8.4355126551236648</v>
      </c>
      <c r="R47" s="137">
        <f t="shared" si="5"/>
        <v>7.0531552287649042</v>
      </c>
      <c r="S47" s="137">
        <f t="shared" si="5"/>
        <v>2.102798923459273</v>
      </c>
      <c r="T47" s="137">
        <f t="shared" si="5"/>
        <v>5.4956332507655716</v>
      </c>
      <c r="U47" s="137">
        <f t="shared" si="5"/>
        <v>3.462075844190101E-2</v>
      </c>
      <c r="V47" s="137">
        <f t="shared" si="5"/>
        <v>0.80410833000177218</v>
      </c>
      <c r="W47" s="152">
        <f t="shared" si="5"/>
        <v>100</v>
      </c>
    </row>
    <row r="48" spans="1:24">
      <c r="A48" s="129" t="s">
        <v>12</v>
      </c>
      <c r="B48" s="137">
        <f t="shared" ref="B48:W48" si="6">B15/$W15*100</f>
        <v>9.6548394882935065E-3</v>
      </c>
      <c r="C48" s="137">
        <f t="shared" si="6"/>
        <v>0</v>
      </c>
      <c r="D48" s="137">
        <f t="shared" si="6"/>
        <v>0.97513878831764422</v>
      </c>
      <c r="E48" s="137">
        <f t="shared" si="6"/>
        <v>2.8964518464880518E-2</v>
      </c>
      <c r="F48" s="137">
        <f t="shared" si="6"/>
        <v>0</v>
      </c>
      <c r="G48" s="137">
        <f t="shared" si="6"/>
        <v>0.68549360366883905</v>
      </c>
      <c r="H48" s="137">
        <f t="shared" si="6"/>
        <v>6.4590876176683558</v>
      </c>
      <c r="I48" s="137">
        <f t="shared" si="6"/>
        <v>1.1344436398744873</v>
      </c>
      <c r="J48" s="137">
        <f t="shared" si="6"/>
        <v>4.0502051653391264</v>
      </c>
      <c r="K48" s="137">
        <f t="shared" si="6"/>
        <v>2.684045377745595</v>
      </c>
      <c r="L48" s="137">
        <f t="shared" si="6"/>
        <v>17.755249818971759</v>
      </c>
      <c r="M48" s="137">
        <f t="shared" si="6"/>
        <v>1.1875452570601015</v>
      </c>
      <c r="N48" s="137">
        <f t="shared" si="6"/>
        <v>6.6087376297369067</v>
      </c>
      <c r="O48" s="137">
        <f t="shared" si="6"/>
        <v>12.391986483224716</v>
      </c>
      <c r="P48" s="137">
        <f t="shared" si="6"/>
        <v>14.549843108858315</v>
      </c>
      <c r="Q48" s="137">
        <f t="shared" si="6"/>
        <v>12.541636495293265</v>
      </c>
      <c r="R48" s="137">
        <f t="shared" si="6"/>
        <v>10.00724112961622</v>
      </c>
      <c r="S48" s="137">
        <f t="shared" si="6"/>
        <v>2.2881969587255613</v>
      </c>
      <c r="T48" s="137">
        <f t="shared" si="6"/>
        <v>5.8460053101617184</v>
      </c>
      <c r="U48" s="137">
        <f t="shared" si="6"/>
        <v>9.1720975138788324E-2</v>
      </c>
      <c r="V48" s="137">
        <f t="shared" si="6"/>
        <v>0.70480328264542602</v>
      </c>
      <c r="W48" s="152">
        <f t="shared" si="6"/>
        <v>100</v>
      </c>
    </row>
    <row r="49" spans="1:23">
      <c r="A49" s="129" t="s">
        <v>13</v>
      </c>
      <c r="B49" s="137">
        <f t="shared" ref="B49:W49" si="7">B16/$W16*100</f>
        <v>0</v>
      </c>
      <c r="C49" s="137">
        <f t="shared" si="7"/>
        <v>0</v>
      </c>
      <c r="D49" s="137">
        <f t="shared" si="7"/>
        <v>1.4438194782762745</v>
      </c>
      <c r="E49" s="137">
        <f t="shared" si="7"/>
        <v>0</v>
      </c>
      <c r="F49" s="137">
        <f t="shared" si="7"/>
        <v>7.5291199787413082E-2</v>
      </c>
      <c r="G49" s="137">
        <f t="shared" si="7"/>
        <v>2.3517427698303734</v>
      </c>
      <c r="H49" s="137">
        <f t="shared" si="7"/>
        <v>7.958722706940077</v>
      </c>
      <c r="I49" s="137">
        <f t="shared" si="7"/>
        <v>1.4615350546968422</v>
      </c>
      <c r="J49" s="137">
        <f t="shared" si="7"/>
        <v>1.7139820186899333</v>
      </c>
      <c r="K49" s="137">
        <f t="shared" si="7"/>
        <v>9.872004960361398</v>
      </c>
      <c r="L49" s="137">
        <f t="shared" si="7"/>
        <v>1.5058239957482618</v>
      </c>
      <c r="M49" s="137">
        <f t="shared" si="7"/>
        <v>0.74405420966384694</v>
      </c>
      <c r="N49" s="137">
        <f t="shared" si="7"/>
        <v>9.1545241153284032</v>
      </c>
      <c r="O49" s="137">
        <f t="shared" si="7"/>
        <v>20.372912883652951</v>
      </c>
      <c r="P49" s="137">
        <f t="shared" si="7"/>
        <v>28.716949377740381</v>
      </c>
      <c r="Q49" s="137">
        <f t="shared" si="7"/>
        <v>5.2969573497497677</v>
      </c>
      <c r="R49" s="137">
        <f t="shared" si="7"/>
        <v>6.9312192745471455</v>
      </c>
      <c r="S49" s="137">
        <f t="shared" si="7"/>
        <v>0.59790070419416275</v>
      </c>
      <c r="T49" s="137">
        <f t="shared" si="7"/>
        <v>1.4128172195402808</v>
      </c>
      <c r="U49" s="137">
        <f t="shared" si="7"/>
        <v>1.3286682315425839E-2</v>
      </c>
      <c r="V49" s="137">
        <f t="shared" si="7"/>
        <v>0.37645599893706544</v>
      </c>
      <c r="W49" s="152">
        <f t="shared" si="7"/>
        <v>100</v>
      </c>
    </row>
    <row r="50" spans="1:23">
      <c r="A50" s="129" t="s">
        <v>14</v>
      </c>
      <c r="B50" s="137">
        <f t="shared" ref="B50:W50" si="8">B17/$W17*100</f>
        <v>0</v>
      </c>
      <c r="C50" s="137">
        <f t="shared" si="8"/>
        <v>0</v>
      </c>
      <c r="D50" s="137">
        <f t="shared" si="8"/>
        <v>22.310098565779377</v>
      </c>
      <c r="E50" s="137">
        <f t="shared" si="8"/>
        <v>5.9021424777194118E-3</v>
      </c>
      <c r="F50" s="137">
        <f t="shared" si="8"/>
        <v>1.4165141946526589</v>
      </c>
      <c r="G50" s="137">
        <f t="shared" si="8"/>
        <v>4.9991146786283425</v>
      </c>
      <c r="H50" s="137">
        <f t="shared" si="8"/>
        <v>6.9291152688425894</v>
      </c>
      <c r="I50" s="137">
        <f t="shared" si="8"/>
        <v>5.5126010741899307</v>
      </c>
      <c r="J50" s="137">
        <f t="shared" si="8"/>
        <v>1.8827834503924925</v>
      </c>
      <c r="K50" s="137">
        <f t="shared" si="8"/>
        <v>2.048043439768636</v>
      </c>
      <c r="L50" s="137">
        <f t="shared" si="8"/>
        <v>1.4519270495189756</v>
      </c>
      <c r="M50" s="137">
        <f t="shared" si="8"/>
        <v>0.8676149442247536</v>
      </c>
      <c r="N50" s="137">
        <f t="shared" si="8"/>
        <v>2.6618662574514547</v>
      </c>
      <c r="O50" s="137">
        <f t="shared" si="8"/>
        <v>16.378445375671369</v>
      </c>
      <c r="P50" s="137">
        <f t="shared" si="8"/>
        <v>8.4046508882724424</v>
      </c>
      <c r="Q50" s="137">
        <f t="shared" si="8"/>
        <v>10.24021719884318</v>
      </c>
      <c r="R50" s="137">
        <f t="shared" si="8"/>
        <v>11.780676385527947</v>
      </c>
      <c r="S50" s="137">
        <f t="shared" si="8"/>
        <v>1.7116213185386295</v>
      </c>
      <c r="T50" s="137">
        <f t="shared" si="8"/>
        <v>1.3456884849200259</v>
      </c>
      <c r="U50" s="137">
        <f t="shared" si="8"/>
        <v>4.7217139821755294E-2</v>
      </c>
      <c r="V50" s="137">
        <f t="shared" si="8"/>
        <v>5.9021424777194118E-3</v>
      </c>
      <c r="W50" s="152">
        <f t="shared" si="8"/>
        <v>100</v>
      </c>
    </row>
    <row r="51" spans="1:23">
      <c r="A51" s="129" t="s">
        <v>15</v>
      </c>
      <c r="B51" s="137">
        <f t="shared" ref="B51:W51" si="9">B18/$W18*100</f>
        <v>0</v>
      </c>
      <c r="C51" s="137">
        <f t="shared" si="9"/>
        <v>0</v>
      </c>
      <c r="D51" s="137">
        <f t="shared" si="9"/>
        <v>3.9549436795994994</v>
      </c>
      <c r="E51" s="137">
        <f t="shared" si="9"/>
        <v>0</v>
      </c>
      <c r="F51" s="137">
        <f t="shared" si="9"/>
        <v>0</v>
      </c>
      <c r="G51" s="137">
        <f t="shared" si="9"/>
        <v>3.629536921151439</v>
      </c>
      <c r="H51" s="137">
        <f t="shared" si="9"/>
        <v>6.1076345431789738</v>
      </c>
      <c r="I51" s="137">
        <f t="shared" si="9"/>
        <v>1.6020025031289111</v>
      </c>
      <c r="J51" s="137">
        <f t="shared" si="9"/>
        <v>2.4280350438047558</v>
      </c>
      <c r="K51" s="137">
        <f t="shared" si="9"/>
        <v>0.80100125156445556</v>
      </c>
      <c r="L51" s="137">
        <f t="shared" si="9"/>
        <v>0.82603254067584486</v>
      </c>
      <c r="M51" s="137">
        <f t="shared" si="9"/>
        <v>4.080100125156445</v>
      </c>
      <c r="N51" s="137">
        <f t="shared" si="9"/>
        <v>1.6770963704630788</v>
      </c>
      <c r="O51" s="137">
        <f t="shared" si="9"/>
        <v>16.570713391739673</v>
      </c>
      <c r="P51" s="137">
        <f t="shared" si="9"/>
        <v>9.0863579474342924</v>
      </c>
      <c r="Q51" s="137">
        <f t="shared" si="9"/>
        <v>28.936170212765955</v>
      </c>
      <c r="R51" s="137">
        <f t="shared" si="9"/>
        <v>16.670838548185234</v>
      </c>
      <c r="S51" s="137">
        <f t="shared" si="9"/>
        <v>1.4518147684605758</v>
      </c>
      <c r="T51" s="137">
        <f t="shared" si="9"/>
        <v>2.1777221526908632</v>
      </c>
      <c r="U51" s="137">
        <f t="shared" si="9"/>
        <v>0</v>
      </c>
      <c r="V51" s="137">
        <f t="shared" si="9"/>
        <v>0</v>
      </c>
      <c r="W51" s="152">
        <f t="shared" si="9"/>
        <v>100</v>
      </c>
    </row>
    <row r="52" spans="1:23">
      <c r="A52" s="129" t="s">
        <v>5</v>
      </c>
      <c r="B52" s="137">
        <f t="shared" ref="B52:W52" si="10">B19/$W19*100</f>
        <v>2.4174442779093942E-3</v>
      </c>
      <c r="C52" s="137">
        <f t="shared" si="10"/>
        <v>0</v>
      </c>
      <c r="D52" s="137">
        <f t="shared" si="10"/>
        <v>1.6221051104772035</v>
      </c>
      <c r="E52" s="137">
        <f t="shared" si="10"/>
        <v>5.3183774114006668E-2</v>
      </c>
      <c r="F52" s="137">
        <f t="shared" si="10"/>
        <v>4.5931441280278491E-2</v>
      </c>
      <c r="G52" s="137">
        <f t="shared" si="10"/>
        <v>0.84852294154619745</v>
      </c>
      <c r="H52" s="137">
        <f t="shared" si="10"/>
        <v>10.223371851278829</v>
      </c>
      <c r="I52" s="137">
        <f t="shared" si="10"/>
        <v>2.2288836242324614</v>
      </c>
      <c r="J52" s="137">
        <f t="shared" si="10"/>
        <v>7.6439588067495041</v>
      </c>
      <c r="K52" s="137">
        <f t="shared" si="10"/>
        <v>7.1773920611129913</v>
      </c>
      <c r="L52" s="137">
        <f t="shared" si="10"/>
        <v>3.8654934003771215</v>
      </c>
      <c r="M52" s="137">
        <f t="shared" si="10"/>
        <v>1.5616690035294687</v>
      </c>
      <c r="N52" s="137">
        <f t="shared" si="10"/>
        <v>9.25639414011507</v>
      </c>
      <c r="O52" s="137">
        <f t="shared" si="10"/>
        <v>9.2467243630034321</v>
      </c>
      <c r="P52" s="137">
        <f t="shared" si="10"/>
        <v>9.5489048977421067</v>
      </c>
      <c r="Q52" s="137">
        <f t="shared" si="10"/>
        <v>18.070395977372723</v>
      </c>
      <c r="R52" s="137">
        <f t="shared" si="10"/>
        <v>10.286225402504472</v>
      </c>
      <c r="S52" s="137">
        <f t="shared" si="10"/>
        <v>1.6366097761446601</v>
      </c>
      <c r="T52" s="137">
        <f t="shared" si="10"/>
        <v>5.9275733694338344</v>
      </c>
      <c r="U52" s="137">
        <f t="shared" si="10"/>
        <v>0.20548276362229853</v>
      </c>
      <c r="V52" s="137">
        <f t="shared" si="10"/>
        <v>0.54875985108543246</v>
      </c>
      <c r="W52" s="152">
        <f t="shared" si="10"/>
        <v>100</v>
      </c>
    </row>
    <row r="53" spans="1:23">
      <c r="A53" s="129" t="s">
        <v>16</v>
      </c>
      <c r="B53" s="137">
        <f t="shared" ref="B53:W53" si="11">B20/$W20*100</f>
        <v>0</v>
      </c>
      <c r="C53" s="137">
        <f t="shared" si="11"/>
        <v>0</v>
      </c>
      <c r="D53" s="137">
        <f t="shared" si="11"/>
        <v>0.76860841423948223</v>
      </c>
      <c r="E53" s="137">
        <f t="shared" si="11"/>
        <v>0</v>
      </c>
      <c r="F53" s="137">
        <f t="shared" si="11"/>
        <v>0</v>
      </c>
      <c r="G53" s="137">
        <f t="shared" si="11"/>
        <v>1.9080366774541533</v>
      </c>
      <c r="H53" s="137">
        <f t="shared" si="11"/>
        <v>9.7963861920172608</v>
      </c>
      <c r="I53" s="137">
        <f t="shared" si="11"/>
        <v>2.0428802588996762</v>
      </c>
      <c r="J53" s="137">
        <f t="shared" si="11"/>
        <v>1.4967637540453074</v>
      </c>
      <c r="K53" s="137">
        <f t="shared" si="11"/>
        <v>0.22923408845738941</v>
      </c>
      <c r="L53" s="137">
        <f t="shared" si="11"/>
        <v>0.5730852211434736</v>
      </c>
      <c r="M53" s="137">
        <f t="shared" si="11"/>
        <v>0.41127292340884575</v>
      </c>
      <c r="N53" s="137">
        <f t="shared" si="11"/>
        <v>1.4697950377562028</v>
      </c>
      <c r="O53" s="137">
        <f t="shared" si="11"/>
        <v>17.543149946062567</v>
      </c>
      <c r="P53" s="137">
        <f t="shared" si="11"/>
        <v>5.9937971952535056</v>
      </c>
      <c r="Q53" s="137">
        <f t="shared" si="11"/>
        <v>16.403721682847898</v>
      </c>
      <c r="R53" s="137">
        <f t="shared" si="11"/>
        <v>38.84169363538296</v>
      </c>
      <c r="S53" s="137">
        <f t="shared" si="11"/>
        <v>1.5372168284789645</v>
      </c>
      <c r="T53" s="137">
        <f t="shared" si="11"/>
        <v>0.9573894282632146</v>
      </c>
      <c r="U53" s="137">
        <f t="shared" si="11"/>
        <v>2.6968716289104636E-2</v>
      </c>
      <c r="V53" s="137">
        <f t="shared" si="11"/>
        <v>0</v>
      </c>
      <c r="W53" s="152">
        <f t="shared" si="11"/>
        <v>100</v>
      </c>
    </row>
    <row r="54" spans="1:23" ht="12" customHeight="1">
      <c r="A54" s="129" t="s">
        <v>17</v>
      </c>
      <c r="B54" s="137">
        <f t="shared" ref="B54:W54" si="12">B21/$W21*100</f>
        <v>0</v>
      </c>
      <c r="C54" s="137">
        <f t="shared" si="12"/>
        <v>0</v>
      </c>
      <c r="D54" s="137">
        <f t="shared" si="12"/>
        <v>10.707529322739312</v>
      </c>
      <c r="E54" s="137">
        <f t="shared" si="12"/>
        <v>0</v>
      </c>
      <c r="F54" s="137">
        <f t="shared" si="12"/>
        <v>0</v>
      </c>
      <c r="G54" s="137">
        <f t="shared" si="12"/>
        <v>1.1350737797956867</v>
      </c>
      <c r="H54" s="137">
        <f t="shared" si="12"/>
        <v>5.8267120696178587</v>
      </c>
      <c r="I54" s="137">
        <f t="shared" si="12"/>
        <v>4.994324631101021</v>
      </c>
      <c r="J54" s="137">
        <f t="shared" si="12"/>
        <v>1.5891032917139614</v>
      </c>
      <c r="K54" s="137">
        <f t="shared" si="12"/>
        <v>2.3458191449110859</v>
      </c>
      <c r="L54" s="137">
        <f t="shared" si="12"/>
        <v>0.68104426787741201</v>
      </c>
      <c r="M54" s="137">
        <f t="shared" si="12"/>
        <v>1.6647748770336739</v>
      </c>
      <c r="N54" s="137">
        <f t="shared" si="12"/>
        <v>3.7835792659856224</v>
      </c>
      <c r="O54" s="137">
        <f t="shared" si="12"/>
        <v>10.291335603480894</v>
      </c>
      <c r="P54" s="137">
        <f t="shared" si="12"/>
        <v>17.593643586833142</v>
      </c>
      <c r="Q54" s="137">
        <f t="shared" si="12"/>
        <v>25.387816874763523</v>
      </c>
      <c r="R54" s="137">
        <f t="shared" si="12"/>
        <v>9.8373060915626187</v>
      </c>
      <c r="S54" s="137">
        <f t="shared" si="12"/>
        <v>1.2107453651153992</v>
      </c>
      <c r="T54" s="137">
        <f t="shared" si="12"/>
        <v>2.9133560348089294</v>
      </c>
      <c r="U54" s="137">
        <f t="shared" si="12"/>
        <v>3.7835792659856225E-2</v>
      </c>
      <c r="V54" s="137">
        <f t="shared" si="12"/>
        <v>0</v>
      </c>
      <c r="W54" s="152">
        <f t="shared" si="12"/>
        <v>100</v>
      </c>
    </row>
    <row r="55" spans="1:23" ht="12" customHeight="1">
      <c r="A55" s="129" t="s">
        <v>24</v>
      </c>
      <c r="B55" s="137">
        <f t="shared" ref="B55:W55" si="13">B22/$W22*100</f>
        <v>0</v>
      </c>
      <c r="C55" s="137">
        <f t="shared" si="13"/>
        <v>0</v>
      </c>
      <c r="D55" s="137">
        <f t="shared" si="13"/>
        <v>1.239346313237939</v>
      </c>
      <c r="E55" s="137">
        <f t="shared" si="13"/>
        <v>0</v>
      </c>
      <c r="F55" s="137">
        <f t="shared" si="13"/>
        <v>6.2553757135037927E-2</v>
      </c>
      <c r="G55" s="137">
        <f t="shared" si="13"/>
        <v>1.2510751427007585</v>
      </c>
      <c r="H55" s="137">
        <f t="shared" si="13"/>
        <v>6.6971616232699986</v>
      </c>
      <c r="I55" s="137">
        <f t="shared" si="13"/>
        <v>8.7927124872937679</v>
      </c>
      <c r="J55" s="137">
        <f t="shared" si="13"/>
        <v>1.7397763703182423</v>
      </c>
      <c r="K55" s="137">
        <f t="shared" si="13"/>
        <v>1.1963406052076002</v>
      </c>
      <c r="L55" s="137">
        <f t="shared" si="13"/>
        <v>7.6589256392212066</v>
      </c>
      <c r="M55" s="137">
        <f t="shared" si="13"/>
        <v>1.3488153882242553</v>
      </c>
      <c r="N55" s="137">
        <f t="shared" si="13"/>
        <v>6.4899523027601855</v>
      </c>
      <c r="O55" s="137">
        <f t="shared" si="13"/>
        <v>7.4126202205019931</v>
      </c>
      <c r="P55" s="137">
        <f t="shared" si="13"/>
        <v>24.349049964813513</v>
      </c>
      <c r="Q55" s="137">
        <f t="shared" si="13"/>
        <v>15.267026350770193</v>
      </c>
      <c r="R55" s="137">
        <f t="shared" si="13"/>
        <v>11.752287121745249</v>
      </c>
      <c r="S55" s="137">
        <f t="shared" si="13"/>
        <v>1.6381265149738058</v>
      </c>
      <c r="T55" s="137">
        <f t="shared" si="13"/>
        <v>3.0260380014074597</v>
      </c>
      <c r="U55" s="137">
        <f t="shared" si="13"/>
        <v>7.0372976776917659E-2</v>
      </c>
      <c r="V55" s="137">
        <f t="shared" si="13"/>
        <v>7.8192196418797408E-3</v>
      </c>
      <c r="W55" s="152">
        <f t="shared" si="13"/>
        <v>100</v>
      </c>
    </row>
    <row r="56" spans="1:23" ht="12" customHeight="1">
      <c r="A56" s="129" t="s">
        <v>28</v>
      </c>
      <c r="B56" s="137">
        <f t="shared" ref="B56:W56" si="14">B23/$W23*100</f>
        <v>0</v>
      </c>
      <c r="C56" s="137">
        <f t="shared" si="14"/>
        <v>0</v>
      </c>
      <c r="D56" s="137">
        <f t="shared" si="14"/>
        <v>0.72293976454451936</v>
      </c>
      <c r="E56" s="137">
        <f t="shared" si="14"/>
        <v>1.7144816550462908E-2</v>
      </c>
      <c r="F56" s="137">
        <f t="shared" si="14"/>
        <v>0.24574237055663503</v>
      </c>
      <c r="G56" s="137">
        <f t="shared" si="14"/>
        <v>0.98868442107669441</v>
      </c>
      <c r="H56" s="137">
        <f t="shared" si="14"/>
        <v>3.4261058406675051</v>
      </c>
      <c r="I56" s="137">
        <f t="shared" si="14"/>
        <v>20.405189164475939</v>
      </c>
      <c r="J56" s="137">
        <f t="shared" si="14"/>
        <v>5.3691850497199676</v>
      </c>
      <c r="K56" s="137">
        <f t="shared" si="14"/>
        <v>8.5638358669562233</v>
      </c>
      <c r="L56" s="137">
        <f t="shared" si="14"/>
        <v>2.4831409303920449</v>
      </c>
      <c r="M56" s="137">
        <f t="shared" si="14"/>
        <v>1.054406217853469</v>
      </c>
      <c r="N56" s="137">
        <f t="shared" si="14"/>
        <v>6.3407246542461992</v>
      </c>
      <c r="O56" s="137">
        <f t="shared" si="14"/>
        <v>7.7408846725340039</v>
      </c>
      <c r="P56" s="137">
        <f t="shared" si="14"/>
        <v>24.022745456623614</v>
      </c>
      <c r="Q56" s="137">
        <f t="shared" si="14"/>
        <v>6.1921362441421879</v>
      </c>
      <c r="R56" s="137">
        <f t="shared" si="14"/>
        <v>6.5636072694022181</v>
      </c>
      <c r="S56" s="137">
        <f t="shared" si="14"/>
        <v>2.3574122756886502</v>
      </c>
      <c r="T56" s="137">
        <f t="shared" si="14"/>
        <v>3.3946736769916561</v>
      </c>
      <c r="U56" s="137">
        <f t="shared" si="14"/>
        <v>4.5719510801234424E-2</v>
      </c>
      <c r="V56" s="137">
        <f t="shared" si="14"/>
        <v>6.5721796776774491E-2</v>
      </c>
      <c r="W56" s="152">
        <f t="shared" si="14"/>
        <v>100</v>
      </c>
    </row>
    <row r="57" spans="1:23" ht="12" customHeight="1">
      <c r="A57" s="129" t="s">
        <v>175</v>
      </c>
      <c r="B57" s="137">
        <f t="shared" ref="B57:W57" si="15">B24/$W24*100</f>
        <v>0</v>
      </c>
      <c r="C57" s="137">
        <f t="shared" si="15"/>
        <v>0</v>
      </c>
      <c r="D57" s="137">
        <f t="shared" si="15"/>
        <v>1.1822279459111398</v>
      </c>
      <c r="E57" s="137">
        <f t="shared" si="15"/>
        <v>1.2826786864133934</v>
      </c>
      <c r="F57" s="137">
        <f t="shared" si="15"/>
        <v>0.14938828074694141</v>
      </c>
      <c r="G57" s="137">
        <f t="shared" si="15"/>
        <v>0.47134578235672892</v>
      </c>
      <c r="H57" s="137">
        <f t="shared" si="15"/>
        <v>1.5814552479072763</v>
      </c>
      <c r="I57" s="137">
        <f t="shared" si="15"/>
        <v>0.231809401159047</v>
      </c>
      <c r="J57" s="137">
        <f t="shared" si="15"/>
        <v>2.7714101738570509</v>
      </c>
      <c r="K57" s="137">
        <f t="shared" si="15"/>
        <v>14.892466194462331</v>
      </c>
      <c r="L57" s="137">
        <f t="shared" si="15"/>
        <v>25.929169349645846</v>
      </c>
      <c r="M57" s="137">
        <f t="shared" si="15"/>
        <v>0.22923374114616871</v>
      </c>
      <c r="N57" s="137">
        <f t="shared" si="15"/>
        <v>3.4462330972311652</v>
      </c>
      <c r="O57" s="137">
        <f t="shared" si="15"/>
        <v>11.811976819059884</v>
      </c>
      <c r="P57" s="137">
        <f t="shared" si="15"/>
        <v>21.903412749517067</v>
      </c>
      <c r="Q57" s="137">
        <f t="shared" si="15"/>
        <v>4.8731487443657437</v>
      </c>
      <c r="R57" s="137">
        <f t="shared" si="15"/>
        <v>4.955569864777849</v>
      </c>
      <c r="S57" s="137">
        <f t="shared" si="15"/>
        <v>0.69800386349001931</v>
      </c>
      <c r="T57" s="137">
        <f t="shared" si="15"/>
        <v>3.5904700579523503</v>
      </c>
      <c r="U57" s="137">
        <f t="shared" si="15"/>
        <v>0</v>
      </c>
      <c r="V57" s="137">
        <f t="shared" si="15"/>
        <v>0</v>
      </c>
      <c r="W57" s="152">
        <f t="shared" si="15"/>
        <v>100</v>
      </c>
    </row>
    <row r="58" spans="1:23" ht="12" customHeight="1">
      <c r="A58" s="129" t="s">
        <v>18</v>
      </c>
      <c r="B58" s="137">
        <f t="shared" ref="B58:W58" si="16">B25/$W25*100</f>
        <v>0.16757121776755121</v>
      </c>
      <c r="C58" s="137">
        <f t="shared" si="16"/>
        <v>0</v>
      </c>
      <c r="D58" s="137">
        <f t="shared" si="16"/>
        <v>0.60775829727634245</v>
      </c>
      <c r="E58" s="137">
        <f t="shared" si="16"/>
        <v>1.5006377710526974E-2</v>
      </c>
      <c r="F58" s="137">
        <f t="shared" si="16"/>
        <v>2.0808843758597404</v>
      </c>
      <c r="G58" s="137">
        <f t="shared" si="16"/>
        <v>3.4764775029387489</v>
      </c>
      <c r="H58" s="137">
        <f t="shared" si="16"/>
        <v>5.9800415176449988</v>
      </c>
      <c r="I58" s="137">
        <f t="shared" si="16"/>
        <v>5.6824150263862148</v>
      </c>
      <c r="J58" s="137">
        <f t="shared" si="16"/>
        <v>1.9958482355000875</v>
      </c>
      <c r="K58" s="137">
        <f t="shared" si="16"/>
        <v>14.411124728009403</v>
      </c>
      <c r="L58" s="137">
        <f t="shared" si="16"/>
        <v>0.97791561413600792</v>
      </c>
      <c r="M58" s="137">
        <f t="shared" si="16"/>
        <v>0.76532526323687566</v>
      </c>
      <c r="N58" s="137">
        <f t="shared" si="16"/>
        <v>1.9408248505614887</v>
      </c>
      <c r="O58" s="137">
        <f t="shared" si="16"/>
        <v>5.8149713628292021</v>
      </c>
      <c r="P58" s="137">
        <f t="shared" si="16"/>
        <v>27.596728609659106</v>
      </c>
      <c r="Q58" s="137">
        <f t="shared" si="16"/>
        <v>11.0146812395268</v>
      </c>
      <c r="R58" s="137">
        <f t="shared" si="16"/>
        <v>11.36483005277243</v>
      </c>
      <c r="S58" s="137">
        <f t="shared" si="16"/>
        <v>1.0029262436535527</v>
      </c>
      <c r="T58" s="137">
        <f t="shared" si="16"/>
        <v>4.9971237776054824</v>
      </c>
      <c r="U58" s="137">
        <f t="shared" si="16"/>
        <v>4.2518070179826423E-2</v>
      </c>
      <c r="V58" s="137">
        <f t="shared" si="16"/>
        <v>6.5027636745616887E-2</v>
      </c>
      <c r="W58" s="152">
        <f t="shared" si="16"/>
        <v>100</v>
      </c>
    </row>
    <row r="59" spans="1:23" ht="12" customHeight="1">
      <c r="A59" s="129" t="s">
        <v>19</v>
      </c>
      <c r="B59" s="137">
        <f t="shared" ref="B59:W59" si="17">B26/$W26*100</f>
        <v>2.0626211789942662E-2</v>
      </c>
      <c r="C59" s="137">
        <f t="shared" si="17"/>
        <v>0</v>
      </c>
      <c r="D59" s="137">
        <f t="shared" si="17"/>
        <v>4.6615238645270409</v>
      </c>
      <c r="E59" s="137">
        <f t="shared" si="17"/>
        <v>0</v>
      </c>
      <c r="F59" s="137">
        <f t="shared" si="17"/>
        <v>0.33826987335505959</v>
      </c>
      <c r="G59" s="137">
        <f t="shared" si="17"/>
        <v>3.1228084649973185</v>
      </c>
      <c r="H59" s="137">
        <f t="shared" si="17"/>
        <v>9.5251846045955197</v>
      </c>
      <c r="I59" s="137">
        <f t="shared" si="17"/>
        <v>0.75079410915391276</v>
      </c>
      <c r="J59" s="137">
        <f t="shared" si="17"/>
        <v>4.2985025370240502</v>
      </c>
      <c r="K59" s="137">
        <f t="shared" si="17"/>
        <v>1.6748483973433439</v>
      </c>
      <c r="L59" s="137">
        <f t="shared" si="17"/>
        <v>1.3324532816302959</v>
      </c>
      <c r="M59" s="137">
        <f t="shared" si="17"/>
        <v>2.1121240872901281</v>
      </c>
      <c r="N59" s="137">
        <f t="shared" si="17"/>
        <v>6.3116208077224538</v>
      </c>
      <c r="O59" s="137">
        <f t="shared" si="17"/>
        <v>12.746998886184564</v>
      </c>
      <c r="P59" s="137">
        <f t="shared" si="17"/>
        <v>7.0294129780124583</v>
      </c>
      <c r="Q59" s="137">
        <f t="shared" si="17"/>
        <v>19.207128418794603</v>
      </c>
      <c r="R59" s="137">
        <f t="shared" si="17"/>
        <v>22.362938822655831</v>
      </c>
      <c r="S59" s="137">
        <f t="shared" si="17"/>
        <v>1.4067076440740893</v>
      </c>
      <c r="T59" s="137">
        <f t="shared" si="17"/>
        <v>2.334887174621509</v>
      </c>
      <c r="U59" s="137">
        <f t="shared" si="17"/>
        <v>0.48265335588465819</v>
      </c>
      <c r="V59" s="137">
        <f t="shared" si="17"/>
        <v>0.28051648034322019</v>
      </c>
      <c r="W59" s="152">
        <f t="shared" si="17"/>
        <v>100</v>
      </c>
    </row>
    <row r="60" spans="1:23" ht="12" customHeight="1">
      <c r="A60" s="129" t="s">
        <v>20</v>
      </c>
      <c r="B60" s="137">
        <f t="shared" ref="B60:W60" si="18">B27/$W27*100</f>
        <v>0.10709186101856259</v>
      </c>
      <c r="C60" s="137">
        <f t="shared" si="18"/>
        <v>0</v>
      </c>
      <c r="D60" s="137">
        <f t="shared" si="18"/>
        <v>0.82103760114231317</v>
      </c>
      <c r="E60" s="137">
        <f t="shared" si="18"/>
        <v>0</v>
      </c>
      <c r="F60" s="137">
        <f t="shared" si="18"/>
        <v>0</v>
      </c>
      <c r="G60" s="137">
        <f t="shared" si="18"/>
        <v>7.8177058543550686</v>
      </c>
      <c r="H60" s="137">
        <f t="shared" si="18"/>
        <v>12.529747739171823</v>
      </c>
      <c r="I60" s="137">
        <f t="shared" si="18"/>
        <v>4.7596382674916705E-2</v>
      </c>
      <c r="J60" s="137">
        <f t="shared" si="18"/>
        <v>2.7962874821513566</v>
      </c>
      <c r="K60" s="137">
        <f t="shared" si="18"/>
        <v>5.723465016658734</v>
      </c>
      <c r="L60" s="137">
        <f t="shared" si="18"/>
        <v>9.8405521180390298</v>
      </c>
      <c r="M60" s="137">
        <f t="shared" si="18"/>
        <v>3.17705854355069</v>
      </c>
      <c r="N60" s="137">
        <f t="shared" si="18"/>
        <v>17.02760590195145</v>
      </c>
      <c r="O60" s="137">
        <f t="shared" si="18"/>
        <v>3.1889576392194199</v>
      </c>
      <c r="P60" s="137">
        <f t="shared" si="18"/>
        <v>5.8305568776772967</v>
      </c>
      <c r="Q60" s="137">
        <f t="shared" si="18"/>
        <v>11.601618277010948</v>
      </c>
      <c r="R60" s="137">
        <f t="shared" si="18"/>
        <v>15.314136125654452</v>
      </c>
      <c r="S60" s="137">
        <f t="shared" si="18"/>
        <v>1.3802950975725845</v>
      </c>
      <c r="T60" s="137">
        <f t="shared" si="18"/>
        <v>2.3917182294145642</v>
      </c>
      <c r="U60" s="137">
        <f t="shared" si="18"/>
        <v>0.10709186101856259</v>
      </c>
      <c r="V60" s="137">
        <f t="shared" si="18"/>
        <v>0.2974773917182294</v>
      </c>
      <c r="W60" s="152">
        <f t="shared" si="18"/>
        <v>100</v>
      </c>
    </row>
    <row r="61" spans="1:23" ht="12" customHeight="1">
      <c r="A61" s="129" t="s">
        <v>40</v>
      </c>
      <c r="B61" s="137">
        <f t="shared" ref="B61:W61" si="19">B28/$W28*100</f>
        <v>2.0596473883671116E-2</v>
      </c>
      <c r="C61" s="137">
        <f t="shared" si="19"/>
        <v>0</v>
      </c>
      <c r="D61" s="137">
        <f t="shared" si="19"/>
        <v>0.65084857472400726</v>
      </c>
      <c r="E61" s="137">
        <f t="shared" si="19"/>
        <v>0</v>
      </c>
      <c r="F61" s="137">
        <f t="shared" si="19"/>
        <v>1.6477179106936891E-2</v>
      </c>
      <c r="G61" s="137">
        <f t="shared" si="19"/>
        <v>3.534354918437963</v>
      </c>
      <c r="H61" s="137">
        <f t="shared" si="19"/>
        <v>9.9069039380458062</v>
      </c>
      <c r="I61" s="137">
        <f t="shared" si="19"/>
        <v>0.54374691052891744</v>
      </c>
      <c r="J61" s="137">
        <f t="shared" si="19"/>
        <v>2.9494150601417037</v>
      </c>
      <c r="K61" s="137">
        <f t="shared" si="19"/>
        <v>4.844290657439446</v>
      </c>
      <c r="L61" s="137">
        <f t="shared" si="19"/>
        <v>1.2028340748063933</v>
      </c>
      <c r="M61" s="137">
        <f t="shared" si="19"/>
        <v>1.886637007744274</v>
      </c>
      <c r="N61" s="137">
        <f t="shared" si="19"/>
        <v>4.0204317020926013</v>
      </c>
      <c r="O61" s="137">
        <f t="shared" si="19"/>
        <v>10.158180919426595</v>
      </c>
      <c r="P61" s="137">
        <f t="shared" si="19"/>
        <v>4.700115340253749</v>
      </c>
      <c r="Q61" s="137">
        <f t="shared" si="19"/>
        <v>19.08881199538639</v>
      </c>
      <c r="R61" s="137">
        <f t="shared" si="19"/>
        <v>32.983193277310924</v>
      </c>
      <c r="S61" s="137">
        <f t="shared" si="19"/>
        <v>1.124567474048443</v>
      </c>
      <c r="T61" s="137">
        <f t="shared" si="19"/>
        <v>2.1502718734552646</v>
      </c>
      <c r="U61" s="137">
        <f t="shared" si="19"/>
        <v>5.7670126874279123E-2</v>
      </c>
      <c r="V61" s="137">
        <f t="shared" si="19"/>
        <v>0.1606524962926347</v>
      </c>
      <c r="W61" s="152">
        <f t="shared" si="19"/>
        <v>100</v>
      </c>
    </row>
    <row r="62" spans="1:23" ht="12" customHeight="1">
      <c r="A62" s="129" t="s">
        <v>41</v>
      </c>
      <c r="B62" s="137">
        <f t="shared" ref="B62:W62" si="20">B29/$W29*100</f>
        <v>8.206811653672548E-3</v>
      </c>
      <c r="C62" s="137">
        <f t="shared" si="20"/>
        <v>0</v>
      </c>
      <c r="D62" s="137">
        <f t="shared" si="20"/>
        <v>0.73040623717685682</v>
      </c>
      <c r="E62" s="137">
        <f t="shared" si="20"/>
        <v>0</v>
      </c>
      <c r="F62" s="137">
        <f t="shared" si="20"/>
        <v>4.1362330734509642</v>
      </c>
      <c r="G62" s="137">
        <f t="shared" si="20"/>
        <v>0.5498563807960607</v>
      </c>
      <c r="H62" s="137">
        <f t="shared" si="20"/>
        <v>8.3627410750923268</v>
      </c>
      <c r="I62" s="137">
        <f t="shared" si="20"/>
        <v>1.3869511694706607</v>
      </c>
      <c r="J62" s="137">
        <f t="shared" si="20"/>
        <v>3.6356175625769387</v>
      </c>
      <c r="K62" s="137">
        <f t="shared" si="20"/>
        <v>2.9380385720147721</v>
      </c>
      <c r="L62" s="137">
        <f t="shared" si="20"/>
        <v>3.4714813295034874</v>
      </c>
      <c r="M62" s="137">
        <f t="shared" si="20"/>
        <v>1.3212966762412803</v>
      </c>
      <c r="N62" s="137">
        <f t="shared" si="20"/>
        <v>10.8822322527698</v>
      </c>
      <c r="O62" s="137">
        <f t="shared" si="20"/>
        <v>24.382437423061141</v>
      </c>
      <c r="P62" s="137">
        <f t="shared" si="20"/>
        <v>4.5711940910956095</v>
      </c>
      <c r="Q62" s="137">
        <f t="shared" si="20"/>
        <v>17.29995896594173</v>
      </c>
      <c r="R62" s="137">
        <f t="shared" si="20"/>
        <v>9.8727944193680752</v>
      </c>
      <c r="S62" s="137">
        <f t="shared" si="20"/>
        <v>1.1161263848994665</v>
      </c>
      <c r="T62" s="137">
        <f t="shared" si="20"/>
        <v>3.9803036520311856</v>
      </c>
      <c r="U62" s="137">
        <f t="shared" si="20"/>
        <v>0.50061551087402545</v>
      </c>
      <c r="V62" s="137">
        <f t="shared" si="20"/>
        <v>0.85350841198194494</v>
      </c>
      <c r="W62" s="152">
        <f t="shared" si="20"/>
        <v>100</v>
      </c>
    </row>
    <row r="63" spans="1:23" ht="12" customHeight="1">
      <c r="A63" s="129" t="s">
        <v>148</v>
      </c>
      <c r="B63" s="137">
        <f t="shared" ref="B63:W63" si="21">B30/$W30*100</f>
        <v>9.718172983479105E-2</v>
      </c>
      <c r="C63" s="137">
        <f t="shared" si="21"/>
        <v>0.1457725947521866</v>
      </c>
      <c r="D63" s="137">
        <f t="shared" si="21"/>
        <v>11.273080660835763</v>
      </c>
      <c r="E63" s="137">
        <f t="shared" si="21"/>
        <v>0.29154518950437319</v>
      </c>
      <c r="F63" s="137">
        <f t="shared" si="21"/>
        <v>0</v>
      </c>
      <c r="G63" s="137">
        <f t="shared" si="21"/>
        <v>0.87463556851311952</v>
      </c>
      <c r="H63" s="137">
        <f t="shared" si="21"/>
        <v>21.428571428571427</v>
      </c>
      <c r="I63" s="137">
        <f t="shared" si="21"/>
        <v>1.1661807580174928</v>
      </c>
      <c r="J63" s="137">
        <f t="shared" si="21"/>
        <v>9.718172983479105E-2</v>
      </c>
      <c r="K63" s="137">
        <f t="shared" si="21"/>
        <v>12.779397473275026</v>
      </c>
      <c r="L63" s="137">
        <f t="shared" si="21"/>
        <v>4.518950437317784</v>
      </c>
      <c r="M63" s="137">
        <f t="shared" si="21"/>
        <v>4.8590864917395525E-2</v>
      </c>
      <c r="N63" s="137">
        <f t="shared" si="21"/>
        <v>21.720116618075803</v>
      </c>
      <c r="O63" s="137">
        <f t="shared" si="21"/>
        <v>7.3372206025267257</v>
      </c>
      <c r="P63" s="137">
        <f t="shared" si="21"/>
        <v>0</v>
      </c>
      <c r="Q63" s="137">
        <f t="shared" si="21"/>
        <v>1.9922254616132167</v>
      </c>
      <c r="R63" s="137">
        <f t="shared" si="21"/>
        <v>0.53449951409135088</v>
      </c>
      <c r="S63" s="137">
        <f t="shared" si="21"/>
        <v>0.63168124392614189</v>
      </c>
      <c r="T63" s="137">
        <f t="shared" si="21"/>
        <v>12.779397473275026</v>
      </c>
      <c r="U63" s="137">
        <f t="shared" si="21"/>
        <v>1.6034985422740524</v>
      </c>
      <c r="V63" s="137">
        <f t="shared" si="21"/>
        <v>0.68027210884353739</v>
      </c>
      <c r="W63" s="152">
        <f t="shared" si="21"/>
        <v>100</v>
      </c>
    </row>
    <row r="64" spans="1:23">
      <c r="A64" s="187" t="s">
        <v>21</v>
      </c>
      <c r="B64" s="332">
        <f t="shared" ref="B64:W64" si="22">B31/$W31*100</f>
        <v>1.7566370329636757E-2</v>
      </c>
      <c r="C64" s="332">
        <f t="shared" si="22"/>
        <v>9.4705648733693828E-3</v>
      </c>
      <c r="D64" s="332">
        <f t="shared" si="22"/>
        <v>2.555830507438976</v>
      </c>
      <c r="E64" s="332">
        <f t="shared" si="22"/>
        <v>0.68661595331928027</v>
      </c>
      <c r="F64" s="332">
        <f t="shared" si="22"/>
        <v>0.52958787767696214</v>
      </c>
      <c r="G64" s="332">
        <f t="shared" si="22"/>
        <v>1.9434515626432041</v>
      </c>
      <c r="H64" s="332">
        <f t="shared" si="22"/>
        <v>7.8825649955702195</v>
      </c>
      <c r="I64" s="332">
        <f t="shared" si="22"/>
        <v>5.1235755964928362</v>
      </c>
      <c r="J64" s="332">
        <f t="shared" si="22"/>
        <v>4.0544710231265082</v>
      </c>
      <c r="K64" s="332">
        <f t="shared" si="22"/>
        <v>5.2340146030000305</v>
      </c>
      <c r="L64" s="332">
        <f t="shared" si="22"/>
        <v>8.0851128830232497</v>
      </c>
      <c r="M64" s="332">
        <f t="shared" si="22"/>
        <v>0.94171020071487488</v>
      </c>
      <c r="N64" s="332">
        <f t="shared" si="22"/>
        <v>6.7017994073259395</v>
      </c>
      <c r="O64" s="332">
        <f t="shared" si="22"/>
        <v>10.414108086640393</v>
      </c>
      <c r="P64" s="332">
        <f t="shared" si="22"/>
        <v>16.88800293282009</v>
      </c>
      <c r="Q64" s="332">
        <f t="shared" si="22"/>
        <v>11.125469709467509</v>
      </c>
      <c r="R64" s="332">
        <f t="shared" si="22"/>
        <v>11.588152628845508</v>
      </c>
      <c r="S64" s="332">
        <f t="shared" si="22"/>
        <v>1.6400879846026946</v>
      </c>
      <c r="T64" s="332">
        <f t="shared" si="22"/>
        <v>4.0839519750710291</v>
      </c>
      <c r="U64" s="332">
        <f t="shared" si="22"/>
        <v>7.7903033635780397E-2</v>
      </c>
      <c r="V64" s="332">
        <f t="shared" si="22"/>
        <v>0.41655210338190812</v>
      </c>
      <c r="W64" s="333">
        <f t="shared" si="22"/>
        <v>100</v>
      </c>
    </row>
    <row r="65" spans="1:24">
      <c r="A65" s="187" t="s">
        <v>38</v>
      </c>
      <c r="B65" s="332">
        <f t="shared" ref="B65:W65" si="23">B32/$W32*100</f>
        <v>0.5769533225759369</v>
      </c>
      <c r="C65" s="332">
        <f t="shared" si="23"/>
        <v>1.8921804832903885E-2</v>
      </c>
      <c r="D65" s="332">
        <f t="shared" si="23"/>
        <v>13.892162693559348</v>
      </c>
      <c r="E65" s="332">
        <f t="shared" si="23"/>
        <v>0.38118541872781592</v>
      </c>
      <c r="F65" s="332">
        <f t="shared" si="23"/>
        <v>0.78036272452965372</v>
      </c>
      <c r="G65" s="332">
        <f t="shared" si="23"/>
        <v>5.5837518300175031</v>
      </c>
      <c r="H65" s="332">
        <f t="shared" si="23"/>
        <v>13.279549046490633</v>
      </c>
      <c r="I65" s="332">
        <f t="shared" si="23"/>
        <v>6.2711632098658612</v>
      </c>
      <c r="J65" s="332">
        <f t="shared" si="23"/>
        <v>3.4391997532079133</v>
      </c>
      <c r="K65" s="332">
        <f t="shared" si="23"/>
        <v>2.9243487644425326</v>
      </c>
      <c r="L65" s="332">
        <f t="shared" si="23"/>
        <v>1.9183799053667172</v>
      </c>
      <c r="M65" s="332">
        <f t="shared" si="23"/>
        <v>0.44187266029659528</v>
      </c>
      <c r="N65" s="332">
        <f t="shared" si="23"/>
        <v>5.1206932173011603</v>
      </c>
      <c r="O65" s="332">
        <f t="shared" si="23"/>
        <v>11.296357916450528</v>
      </c>
      <c r="P65" s="332">
        <f t="shared" si="23"/>
        <v>6.126742938790791</v>
      </c>
      <c r="Q65" s="332">
        <f t="shared" si="23"/>
        <v>10.056817975067691</v>
      </c>
      <c r="R65" s="332">
        <f t="shared" si="23"/>
        <v>15.232861514625787</v>
      </c>
      <c r="S65" s="332">
        <f t="shared" si="23"/>
        <v>1.2597151136298854</v>
      </c>
      <c r="T65" s="332">
        <f t="shared" si="23"/>
        <v>1.2248229820683554</v>
      </c>
      <c r="U65" s="332">
        <f t="shared" si="23"/>
        <v>0.17037710590995081</v>
      </c>
      <c r="V65" s="332">
        <f t="shared" si="23"/>
        <v>3.7601022424360291E-3</v>
      </c>
      <c r="W65" s="333">
        <f t="shared" si="23"/>
        <v>100</v>
      </c>
    </row>
    <row r="66" spans="1:24">
      <c r="A66" s="187" t="s">
        <v>39</v>
      </c>
      <c r="B66" s="332">
        <f t="shared" ref="B66:W66" si="24">B33/$W33*100</f>
        <v>0.38787739996904852</v>
      </c>
      <c r="C66" s="332">
        <f t="shared" si="24"/>
        <v>0.15064242194369873</v>
      </c>
      <c r="D66" s="332">
        <f t="shared" si="24"/>
        <v>11.213467647214054</v>
      </c>
      <c r="E66" s="332">
        <f t="shared" si="24"/>
        <v>0.55748430733558818</v>
      </c>
      <c r="F66" s="332">
        <f t="shared" si="24"/>
        <v>1.0017184328536453</v>
      </c>
      <c r="G66" s="332">
        <f t="shared" si="24"/>
        <v>5.722801841702009</v>
      </c>
      <c r="H66" s="332">
        <f t="shared" si="24"/>
        <v>12.051393755495898</v>
      </c>
      <c r="I66" s="332">
        <f t="shared" si="24"/>
        <v>4.7939893315823978</v>
      </c>
      <c r="J66" s="332">
        <f t="shared" si="24"/>
        <v>3.3045615849300325</v>
      </c>
      <c r="K66" s="332">
        <f t="shared" si="24"/>
        <v>1.6966952595048304</v>
      </c>
      <c r="L66" s="332">
        <f t="shared" si="24"/>
        <v>1.634971226760678</v>
      </c>
      <c r="M66" s="332">
        <f t="shared" si="24"/>
        <v>0.55784212781526443</v>
      </c>
      <c r="N66" s="332">
        <f t="shared" si="24"/>
        <v>3.0988148091161927</v>
      </c>
      <c r="O66" s="332">
        <f t="shared" si="24"/>
        <v>8.9624190095708034</v>
      </c>
      <c r="P66" s="332">
        <f t="shared" si="24"/>
        <v>11.259805399332128</v>
      </c>
      <c r="Q66" s="332">
        <f t="shared" si="24"/>
        <v>12.61424537002663</v>
      </c>
      <c r="R66" s="332">
        <f t="shared" si="24"/>
        <v>17.62453718157332</v>
      </c>
      <c r="S66" s="332">
        <f t="shared" si="24"/>
        <v>1.4552558908432844</v>
      </c>
      <c r="T66" s="332">
        <f t="shared" si="24"/>
        <v>1.8356190607391318</v>
      </c>
      <c r="U66" s="332">
        <f t="shared" si="24"/>
        <v>3.5782047967624409E-2</v>
      </c>
      <c r="V66" s="332">
        <f t="shared" si="24"/>
        <v>4.0075893723739327E-2</v>
      </c>
      <c r="W66" s="333">
        <f t="shared" si="24"/>
        <v>100</v>
      </c>
    </row>
    <row r="67" spans="1:24">
      <c r="A67" s="170" t="s">
        <v>71</v>
      </c>
      <c r="B67" s="335">
        <f t="shared" ref="B67:W67" si="25">B34/$W34*100</f>
        <v>0.44092196757512464</v>
      </c>
      <c r="C67" s="335">
        <f t="shared" si="25"/>
        <v>5.2144716426009617E-2</v>
      </c>
      <c r="D67" s="335">
        <f t="shared" si="25"/>
        <v>11.438982202965891</v>
      </c>
      <c r="E67" s="335">
        <f t="shared" si="25"/>
        <v>0.47469591669657807</v>
      </c>
      <c r="F67" s="335">
        <f t="shared" si="25"/>
        <v>0.79997625931609884</v>
      </c>
      <c r="G67" s="335">
        <f t="shared" si="25"/>
        <v>5.0590737930170357</v>
      </c>
      <c r="H67" s="335">
        <f t="shared" si="25"/>
        <v>12.124046957565412</v>
      </c>
      <c r="I67" s="335">
        <f t="shared" si="25"/>
        <v>5.7053008613534644</v>
      </c>
      <c r="J67" s="335">
        <f t="shared" si="25"/>
        <v>3.4986184240896341</v>
      </c>
      <c r="K67" s="335">
        <f t="shared" si="25"/>
        <v>2.9572460429838272</v>
      </c>
      <c r="L67" s="335">
        <f t="shared" si="25"/>
        <v>2.7945940955411794</v>
      </c>
      <c r="M67" s="335">
        <f t="shared" si="25"/>
        <v>0.54947436053243193</v>
      </c>
      <c r="N67" s="335">
        <f t="shared" si="25"/>
        <v>4.8321477122742165</v>
      </c>
      <c r="O67" s="335">
        <f t="shared" si="25"/>
        <v>10.545833180243607</v>
      </c>
      <c r="P67" s="335">
        <f t="shared" si="25"/>
        <v>9.1374547914258439</v>
      </c>
      <c r="Q67" s="335">
        <f t="shared" si="25"/>
        <v>10.894924863561723</v>
      </c>
      <c r="R67" s="335">
        <f t="shared" si="25"/>
        <v>15.300588147180935</v>
      </c>
      <c r="S67" s="335">
        <f t="shared" si="25"/>
        <v>1.3698468820097431</v>
      </c>
      <c r="T67" s="335">
        <f t="shared" si="25"/>
        <v>1.8264782108568407</v>
      </c>
      <c r="U67" s="335">
        <f t="shared" si="25"/>
        <v>0.12068180983146939</v>
      </c>
      <c r="V67" s="335">
        <f t="shared" si="25"/>
        <v>7.6968804552935602E-2</v>
      </c>
      <c r="W67" s="333">
        <f t="shared" si="25"/>
        <v>100</v>
      </c>
    </row>
    <row r="68" spans="1:24" s="82" customFormat="1" ht="9" customHeight="1">
      <c r="A68" s="447" t="s">
        <v>150</v>
      </c>
      <c r="B68" s="447"/>
      <c r="C68" s="447"/>
      <c r="D68" s="447"/>
      <c r="E68" s="447"/>
      <c r="F68" s="447"/>
      <c r="G68" s="447"/>
      <c r="H68" s="447"/>
      <c r="I68" s="447"/>
      <c r="J68" s="447"/>
      <c r="K68" s="447"/>
      <c r="L68" s="447"/>
      <c r="M68" s="447"/>
      <c r="N68" s="447"/>
      <c r="O68" s="447"/>
      <c r="P68" s="447"/>
      <c r="Q68" s="447"/>
      <c r="R68" s="447"/>
      <c r="S68" s="447"/>
      <c r="T68" s="447"/>
      <c r="U68" s="447"/>
      <c r="V68" s="447"/>
      <c r="W68" s="447"/>
      <c r="X68" s="111"/>
    </row>
    <row r="69" spans="1:24" s="82" customFormat="1" ht="9" customHeight="1">
      <c r="A69" s="236"/>
      <c r="B69" s="109"/>
      <c r="C69" s="109"/>
      <c r="D69" s="109"/>
      <c r="E69" s="109"/>
      <c r="F69" s="109"/>
      <c r="G69" s="109"/>
      <c r="H69" s="109"/>
      <c r="I69" s="109"/>
      <c r="J69" s="109"/>
      <c r="K69" s="109"/>
      <c r="L69" s="109"/>
      <c r="M69" s="109"/>
      <c r="N69" s="109"/>
      <c r="O69" s="102"/>
      <c r="P69" s="102"/>
      <c r="Q69" s="102"/>
      <c r="R69" s="102"/>
      <c r="S69" s="110"/>
      <c r="T69" s="110"/>
      <c r="U69" s="110"/>
      <c r="V69" s="110"/>
      <c r="W69" s="110"/>
      <c r="X69" s="111"/>
    </row>
    <row r="70" spans="1:24" s="56" customFormat="1" ht="9" customHeight="1">
      <c r="A70" s="112" t="s">
        <v>159</v>
      </c>
      <c r="B70" s="112"/>
      <c r="C70" s="112"/>
      <c r="D70" s="112"/>
      <c r="E70" s="112"/>
      <c r="F70" s="112"/>
      <c r="G70" s="112"/>
      <c r="H70" s="112"/>
      <c r="I70" s="112"/>
      <c r="J70" s="112"/>
      <c r="K70" s="112"/>
      <c r="L70" s="112"/>
      <c r="M70" s="112"/>
      <c r="N70" s="112"/>
      <c r="O70" s="112"/>
      <c r="P70" s="112"/>
      <c r="Q70" s="112"/>
      <c r="R70" s="112"/>
    </row>
    <row r="72" spans="1:24">
      <c r="B72" s="299"/>
      <c r="C72" s="299"/>
      <c r="D72" s="299"/>
      <c r="E72" s="299"/>
      <c r="F72" s="299"/>
      <c r="G72" s="299"/>
      <c r="H72" s="299"/>
      <c r="I72" s="299"/>
      <c r="J72" s="299"/>
      <c r="K72" s="299"/>
      <c r="L72" s="299"/>
      <c r="M72" s="299"/>
      <c r="N72" s="299"/>
      <c r="O72" s="299"/>
      <c r="P72" s="299"/>
      <c r="Q72" s="299"/>
      <c r="R72" s="299"/>
      <c r="S72" s="299"/>
      <c r="T72" s="299"/>
      <c r="U72" s="299"/>
      <c r="V72" s="299"/>
      <c r="W72" s="299"/>
    </row>
    <row r="73" spans="1:24">
      <c r="B73" s="299"/>
      <c r="C73" s="299"/>
      <c r="D73" s="299"/>
      <c r="E73" s="299"/>
      <c r="F73" s="299"/>
      <c r="G73" s="299"/>
      <c r="H73" s="299"/>
      <c r="I73" s="299"/>
      <c r="J73" s="299"/>
      <c r="K73" s="299"/>
      <c r="L73" s="299"/>
      <c r="M73" s="299"/>
      <c r="N73" s="299"/>
      <c r="O73" s="299"/>
      <c r="P73" s="299"/>
      <c r="Q73" s="299"/>
      <c r="R73" s="299"/>
      <c r="S73" s="299"/>
      <c r="T73" s="299"/>
      <c r="U73" s="299"/>
      <c r="V73" s="299"/>
      <c r="W73" s="299"/>
    </row>
    <row r="74" spans="1:24">
      <c r="B74" s="299"/>
      <c r="C74" s="299"/>
      <c r="D74" s="299"/>
      <c r="E74" s="299"/>
      <c r="F74" s="299"/>
      <c r="G74" s="299"/>
      <c r="H74" s="299"/>
      <c r="I74" s="299"/>
      <c r="J74" s="299"/>
      <c r="K74" s="299"/>
      <c r="L74" s="299"/>
      <c r="M74" s="299"/>
      <c r="N74" s="299"/>
      <c r="O74" s="299"/>
      <c r="P74" s="299"/>
      <c r="Q74" s="299"/>
      <c r="R74" s="299"/>
      <c r="S74" s="299"/>
      <c r="T74" s="299"/>
      <c r="U74" s="299"/>
      <c r="V74" s="299"/>
      <c r="W74" s="299"/>
    </row>
    <row r="75" spans="1:24">
      <c r="B75" s="299"/>
      <c r="C75" s="299"/>
      <c r="D75" s="299"/>
      <c r="E75" s="299"/>
      <c r="F75" s="299"/>
      <c r="G75" s="299"/>
      <c r="H75" s="299"/>
      <c r="I75" s="299"/>
      <c r="J75" s="299"/>
      <c r="K75" s="299"/>
      <c r="L75" s="299"/>
      <c r="M75" s="299"/>
      <c r="N75" s="299"/>
      <c r="O75" s="299"/>
      <c r="P75" s="299"/>
      <c r="Q75" s="299"/>
      <c r="R75" s="299"/>
      <c r="S75" s="299"/>
      <c r="T75" s="299"/>
      <c r="U75" s="299"/>
      <c r="V75" s="299"/>
      <c r="W75" s="299"/>
    </row>
  </sheetData>
  <mergeCells count="2">
    <mergeCell ref="A36:W36"/>
    <mergeCell ref="A68:W68"/>
  </mergeCells>
  <hyperlinks>
    <hyperlink ref="W1" location="F!A1" display="Retour au menu" xr:uid="{00000000-0004-0000-0D00-000000000000}"/>
  </hyperlinks>
  <pageMargins left="0.7" right="0.7" top="0.75" bottom="0.75" header="0.3" footer="0.3"/>
  <pageSetup paperSize="9" scale="5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8" max="1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5"/>
  <sheetViews>
    <sheetView showGridLines="0" zoomScaleNormal="100" zoomScaleSheetLayoutView="80" workbookViewId="0"/>
  </sheetViews>
  <sheetFormatPr baseColWidth="10" defaultColWidth="11.42578125" defaultRowHeight="12.75"/>
  <cols>
    <col min="1" max="1" width="23.7109375" style="21" customWidth="1"/>
    <col min="2" max="11" width="11.7109375" style="21" customWidth="1"/>
    <col min="12" max="16384" width="11.42578125" style="21"/>
  </cols>
  <sheetData>
    <row r="1" spans="1:12" ht="23.25">
      <c r="A1" s="57" t="s">
        <v>109</v>
      </c>
      <c r="K1" s="55" t="s">
        <v>107</v>
      </c>
    </row>
    <row r="2" spans="1:12" ht="3" customHeight="1"/>
    <row r="3" spans="1:12" ht="15.75" customHeight="1">
      <c r="A3" s="64" t="s">
        <v>118</v>
      </c>
    </row>
    <row r="4" spans="1:12" ht="4.5" customHeight="1">
      <c r="A4" s="64"/>
    </row>
    <row r="5" spans="1:12" ht="19.5" customHeight="1">
      <c r="A5" s="123" t="s">
        <v>198</v>
      </c>
      <c r="B5" s="123"/>
      <c r="C5" s="123"/>
      <c r="D5" s="123"/>
      <c r="E5" s="123"/>
      <c r="F5" s="123"/>
      <c r="G5" s="123"/>
      <c r="H5" s="123"/>
      <c r="I5" s="123"/>
      <c r="J5" s="123"/>
      <c r="K5" s="123"/>
    </row>
    <row r="6" spans="1:12" ht="4.5" customHeight="1">
      <c r="A6" s="115"/>
      <c r="B6" s="115"/>
      <c r="C6" s="115"/>
      <c r="D6" s="115"/>
      <c r="E6" s="115"/>
      <c r="F6" s="115"/>
      <c r="G6" s="115"/>
      <c r="H6" s="115"/>
      <c r="I6" s="115"/>
      <c r="J6" s="115"/>
      <c r="K6" s="115"/>
    </row>
    <row r="7" spans="1:12" ht="12.75" customHeight="1">
      <c r="A7" s="450" t="s">
        <v>59</v>
      </c>
      <c r="B7" s="452" t="s">
        <v>73</v>
      </c>
      <c r="C7" s="453"/>
      <c r="D7" s="454" t="s">
        <v>46</v>
      </c>
      <c r="E7" s="455"/>
      <c r="F7" s="454" t="s">
        <v>22</v>
      </c>
      <c r="G7" s="455"/>
      <c r="H7" s="454" t="s">
        <v>47</v>
      </c>
      <c r="I7" s="456"/>
      <c r="J7" s="455"/>
      <c r="K7" s="448" t="s">
        <v>8</v>
      </c>
    </row>
    <row r="8" spans="1:12" ht="12.75" customHeight="1">
      <c r="A8" s="451"/>
      <c r="B8" s="324" t="s">
        <v>6</v>
      </c>
      <c r="C8" s="324" t="s">
        <v>7</v>
      </c>
      <c r="D8" s="189" t="s">
        <v>66</v>
      </c>
      <c r="E8" s="189" t="s">
        <v>67</v>
      </c>
      <c r="F8" s="189" t="s">
        <v>64</v>
      </c>
      <c r="G8" s="189" t="s">
        <v>65</v>
      </c>
      <c r="H8" s="189" t="s">
        <v>68</v>
      </c>
      <c r="I8" s="189" t="s">
        <v>49</v>
      </c>
      <c r="J8" s="189" t="s">
        <v>69</v>
      </c>
      <c r="K8" s="449"/>
    </row>
    <row r="9" spans="1:12" ht="12" customHeight="1">
      <c r="A9" s="129" t="s">
        <v>9</v>
      </c>
      <c r="B9" s="192">
        <v>27135</v>
      </c>
      <c r="C9" s="192">
        <v>27134</v>
      </c>
      <c r="D9" s="192">
        <v>12637</v>
      </c>
      <c r="E9" s="192">
        <v>41632</v>
      </c>
      <c r="F9" s="192">
        <v>36589</v>
      </c>
      <c r="G9" s="192">
        <v>17680</v>
      </c>
      <c r="H9" s="192">
        <v>17074</v>
      </c>
      <c r="I9" s="192">
        <v>10883</v>
      </c>
      <c r="J9" s="192">
        <v>26312</v>
      </c>
      <c r="K9" s="265">
        <f>SUM(B9:C9)</f>
        <v>54269</v>
      </c>
      <c r="L9" s="358"/>
    </row>
    <row r="10" spans="1:12" ht="12" customHeight="1">
      <c r="A10" s="129" t="s">
        <v>10</v>
      </c>
      <c r="B10" s="192">
        <v>6534</v>
      </c>
      <c r="C10" s="192">
        <v>7924</v>
      </c>
      <c r="D10" s="192">
        <v>4248</v>
      </c>
      <c r="E10" s="192">
        <v>10210</v>
      </c>
      <c r="F10" s="192">
        <v>10172</v>
      </c>
      <c r="G10" s="192">
        <v>4286</v>
      </c>
      <c r="H10" s="192">
        <v>5253</v>
      </c>
      <c r="I10" s="192">
        <v>4748</v>
      </c>
      <c r="J10" s="192">
        <v>4457</v>
      </c>
      <c r="K10" s="199">
        <f t="shared" ref="K10:K28" si="0">SUM(B10:C10)</f>
        <v>14458</v>
      </c>
      <c r="L10" s="358"/>
    </row>
    <row r="11" spans="1:12" ht="12" customHeight="1">
      <c r="A11" s="129" t="s">
        <v>23</v>
      </c>
      <c r="B11" s="192">
        <v>4243</v>
      </c>
      <c r="C11" s="192">
        <v>5442</v>
      </c>
      <c r="D11" s="192">
        <v>2322</v>
      </c>
      <c r="E11" s="192">
        <v>7363</v>
      </c>
      <c r="F11" s="192">
        <v>7529</v>
      </c>
      <c r="G11" s="192">
        <v>2156</v>
      </c>
      <c r="H11" s="192">
        <v>3268</v>
      </c>
      <c r="I11" s="192">
        <v>2700</v>
      </c>
      <c r="J11" s="192">
        <v>3717</v>
      </c>
      <c r="K11" s="199">
        <f t="shared" si="0"/>
        <v>9685</v>
      </c>
      <c r="L11" s="358"/>
    </row>
    <row r="12" spans="1:12" ht="12" customHeight="1">
      <c r="A12" s="129" t="s">
        <v>11</v>
      </c>
      <c r="B12" s="192">
        <v>123904</v>
      </c>
      <c r="C12" s="192">
        <v>118725</v>
      </c>
      <c r="D12" s="192">
        <v>36224</v>
      </c>
      <c r="E12" s="192">
        <v>206405</v>
      </c>
      <c r="F12" s="192">
        <v>142774</v>
      </c>
      <c r="G12" s="192">
        <v>99855</v>
      </c>
      <c r="H12" s="192">
        <v>69457</v>
      </c>
      <c r="I12" s="192">
        <v>46930</v>
      </c>
      <c r="J12" s="192">
        <v>126242</v>
      </c>
      <c r="K12" s="199">
        <f t="shared" si="0"/>
        <v>242629</v>
      </c>
      <c r="L12" s="358"/>
    </row>
    <row r="13" spans="1:12" ht="13.5" customHeight="1">
      <c r="A13" s="129" t="s">
        <v>12</v>
      </c>
      <c r="B13" s="192">
        <v>8899</v>
      </c>
      <c r="C13" s="192">
        <v>11816</v>
      </c>
      <c r="D13" s="192">
        <v>4187</v>
      </c>
      <c r="E13" s="192">
        <v>16528</v>
      </c>
      <c r="F13" s="192">
        <v>14597</v>
      </c>
      <c r="G13" s="192">
        <v>6118</v>
      </c>
      <c r="H13" s="192">
        <v>8191</v>
      </c>
      <c r="I13" s="192">
        <v>4800</v>
      </c>
      <c r="J13" s="192">
        <v>7724</v>
      </c>
      <c r="K13" s="199">
        <f t="shared" si="0"/>
        <v>20715</v>
      </c>
      <c r="L13" s="358"/>
    </row>
    <row r="14" spans="1:12" ht="12" customHeight="1">
      <c r="A14" s="129" t="s">
        <v>13</v>
      </c>
      <c r="B14" s="192">
        <v>13001</v>
      </c>
      <c r="C14" s="192">
        <v>9578</v>
      </c>
      <c r="D14" s="192">
        <v>6104</v>
      </c>
      <c r="E14" s="192">
        <v>16475</v>
      </c>
      <c r="F14" s="192">
        <v>14507</v>
      </c>
      <c r="G14" s="192">
        <v>8072</v>
      </c>
      <c r="H14" s="192">
        <v>5391</v>
      </c>
      <c r="I14" s="192">
        <v>4692</v>
      </c>
      <c r="J14" s="192">
        <v>12496</v>
      </c>
      <c r="K14" s="199">
        <f t="shared" si="0"/>
        <v>22579</v>
      </c>
      <c r="L14" s="358"/>
    </row>
    <row r="15" spans="1:12" ht="12" customHeight="1">
      <c r="A15" s="129" t="s">
        <v>14</v>
      </c>
      <c r="B15" s="192">
        <v>10259</v>
      </c>
      <c r="C15" s="192">
        <v>6684</v>
      </c>
      <c r="D15" s="192">
        <v>7459</v>
      </c>
      <c r="E15" s="192">
        <v>9484</v>
      </c>
      <c r="F15" s="192">
        <v>11895</v>
      </c>
      <c r="G15" s="192">
        <v>5048</v>
      </c>
      <c r="H15" s="192">
        <v>6653</v>
      </c>
      <c r="I15" s="192">
        <v>3626</v>
      </c>
      <c r="J15" s="192">
        <v>6664</v>
      </c>
      <c r="K15" s="199">
        <f t="shared" si="0"/>
        <v>16943</v>
      </c>
      <c r="L15" s="358"/>
    </row>
    <row r="16" spans="1:12" ht="12" customHeight="1">
      <c r="A16" s="129" t="s">
        <v>15</v>
      </c>
      <c r="B16" s="192">
        <v>1539</v>
      </c>
      <c r="C16" s="192">
        <v>2456</v>
      </c>
      <c r="D16" s="192">
        <v>1257</v>
      </c>
      <c r="E16" s="192">
        <v>2738</v>
      </c>
      <c r="F16" s="192">
        <v>2254</v>
      </c>
      <c r="G16" s="192">
        <v>1741</v>
      </c>
      <c r="H16" s="192">
        <v>1896</v>
      </c>
      <c r="I16" s="192">
        <v>1840</v>
      </c>
      <c r="J16" s="192">
        <v>259</v>
      </c>
      <c r="K16" s="199">
        <f t="shared" si="0"/>
        <v>3995</v>
      </c>
      <c r="L16" s="358"/>
    </row>
    <row r="17" spans="1:15" ht="12" customHeight="1">
      <c r="A17" s="129" t="s">
        <v>5</v>
      </c>
      <c r="B17" s="192">
        <v>18751</v>
      </c>
      <c r="C17" s="192">
        <v>22615</v>
      </c>
      <c r="D17" s="192">
        <v>7598</v>
      </c>
      <c r="E17" s="192">
        <v>33768</v>
      </c>
      <c r="F17" s="192">
        <v>27564</v>
      </c>
      <c r="G17" s="192">
        <v>13802</v>
      </c>
      <c r="H17" s="192">
        <v>19194</v>
      </c>
      <c r="I17" s="192">
        <v>8775</v>
      </c>
      <c r="J17" s="192">
        <v>13397</v>
      </c>
      <c r="K17" s="199">
        <f t="shared" si="0"/>
        <v>41366</v>
      </c>
      <c r="L17" s="358"/>
    </row>
    <row r="18" spans="1:15" ht="12" customHeight="1">
      <c r="A18" s="129" t="s">
        <v>16</v>
      </c>
      <c r="B18" s="192">
        <v>5239</v>
      </c>
      <c r="C18" s="192">
        <v>9593</v>
      </c>
      <c r="D18" s="192">
        <v>3951</v>
      </c>
      <c r="E18" s="192">
        <v>10881</v>
      </c>
      <c r="F18" s="192">
        <v>11294</v>
      </c>
      <c r="G18" s="192">
        <v>3538</v>
      </c>
      <c r="H18" s="192">
        <v>4768</v>
      </c>
      <c r="I18" s="192">
        <v>3575</v>
      </c>
      <c r="J18" s="192">
        <v>6489</v>
      </c>
      <c r="K18" s="199">
        <f t="shared" si="0"/>
        <v>14832</v>
      </c>
      <c r="L18" s="358"/>
    </row>
    <row r="19" spans="1:15" ht="12" customHeight="1">
      <c r="A19" s="129" t="s">
        <v>17</v>
      </c>
      <c r="B19" s="192">
        <v>1085</v>
      </c>
      <c r="C19" s="192">
        <v>1558</v>
      </c>
      <c r="D19" s="192">
        <v>814</v>
      </c>
      <c r="E19" s="192">
        <v>1829</v>
      </c>
      <c r="F19" s="192">
        <v>1373</v>
      </c>
      <c r="G19" s="192">
        <v>1270</v>
      </c>
      <c r="H19" s="192">
        <v>1524</v>
      </c>
      <c r="I19" s="192">
        <v>836</v>
      </c>
      <c r="J19" s="192">
        <v>283</v>
      </c>
      <c r="K19" s="199">
        <f t="shared" si="0"/>
        <v>2643</v>
      </c>
      <c r="L19" s="358"/>
    </row>
    <row r="20" spans="1:15" ht="12" customHeight="1">
      <c r="A20" s="129" t="s">
        <v>24</v>
      </c>
      <c r="B20" s="192">
        <v>11783</v>
      </c>
      <c r="C20" s="192">
        <v>13795</v>
      </c>
      <c r="D20" s="192">
        <v>5791</v>
      </c>
      <c r="E20" s="192">
        <v>19787</v>
      </c>
      <c r="F20" s="192">
        <v>14523</v>
      </c>
      <c r="G20" s="192">
        <v>11055</v>
      </c>
      <c r="H20" s="192">
        <v>9464</v>
      </c>
      <c r="I20" s="192">
        <v>5042</v>
      </c>
      <c r="J20" s="192">
        <v>11072</v>
      </c>
      <c r="K20" s="199">
        <f t="shared" si="0"/>
        <v>25578</v>
      </c>
      <c r="L20" s="358"/>
    </row>
    <row r="21" spans="1:15" ht="12" customHeight="1">
      <c r="A21" s="129" t="s">
        <v>28</v>
      </c>
      <c r="B21" s="192">
        <v>17084</v>
      </c>
      <c r="C21" s="192">
        <v>17912</v>
      </c>
      <c r="D21" s="192">
        <v>5076</v>
      </c>
      <c r="E21" s="192">
        <v>29920</v>
      </c>
      <c r="F21" s="192">
        <v>17398</v>
      </c>
      <c r="G21" s="192">
        <v>17598</v>
      </c>
      <c r="H21" s="192">
        <v>9166</v>
      </c>
      <c r="I21" s="192">
        <v>5502</v>
      </c>
      <c r="J21" s="192">
        <v>20328</v>
      </c>
      <c r="K21" s="199">
        <f t="shared" si="0"/>
        <v>34996</v>
      </c>
      <c r="L21" s="358"/>
      <c r="O21" s="366"/>
    </row>
    <row r="22" spans="1:15" ht="12" customHeight="1">
      <c r="A22" s="129" t="s">
        <v>42</v>
      </c>
      <c r="B22" s="192">
        <v>18669</v>
      </c>
      <c r="C22" s="192">
        <v>20156</v>
      </c>
      <c r="D22" s="192">
        <v>3784</v>
      </c>
      <c r="E22" s="192">
        <v>35041</v>
      </c>
      <c r="F22" s="192">
        <v>20911</v>
      </c>
      <c r="G22" s="192">
        <v>17914</v>
      </c>
      <c r="H22" s="192">
        <v>5338</v>
      </c>
      <c r="I22" s="192">
        <v>4533</v>
      </c>
      <c r="J22" s="192">
        <v>28954</v>
      </c>
      <c r="K22" s="199">
        <f t="shared" si="0"/>
        <v>38825</v>
      </c>
      <c r="L22" s="358"/>
    </row>
    <row r="23" spans="1:15" ht="12" customHeight="1">
      <c r="A23" s="129" t="s">
        <v>18</v>
      </c>
      <c r="B23" s="192">
        <v>19811</v>
      </c>
      <c r="C23" s="192">
        <v>20172</v>
      </c>
      <c r="D23" s="192">
        <v>6865</v>
      </c>
      <c r="E23" s="192">
        <v>33118</v>
      </c>
      <c r="F23" s="192">
        <v>19566</v>
      </c>
      <c r="G23" s="192">
        <v>20417</v>
      </c>
      <c r="H23" s="192">
        <v>14200</v>
      </c>
      <c r="I23" s="192">
        <v>7036</v>
      </c>
      <c r="J23" s="192">
        <v>18747</v>
      </c>
      <c r="K23" s="199">
        <f t="shared" si="0"/>
        <v>39983</v>
      </c>
      <c r="L23" s="358"/>
    </row>
    <row r="24" spans="1:15" ht="12" customHeight="1">
      <c r="A24" s="129" t="s">
        <v>19</v>
      </c>
      <c r="B24" s="192">
        <v>9370</v>
      </c>
      <c r="C24" s="192">
        <v>14871</v>
      </c>
      <c r="D24" s="192">
        <v>7158</v>
      </c>
      <c r="E24" s="192">
        <v>17083</v>
      </c>
      <c r="F24" s="192">
        <v>17006</v>
      </c>
      <c r="G24" s="192">
        <v>7235</v>
      </c>
      <c r="H24" s="192">
        <v>10907</v>
      </c>
      <c r="I24" s="192">
        <v>6986</v>
      </c>
      <c r="J24" s="192">
        <v>6348</v>
      </c>
      <c r="K24" s="199">
        <f t="shared" si="0"/>
        <v>24241</v>
      </c>
      <c r="L24" s="358"/>
    </row>
    <row r="25" spans="1:15" ht="12" customHeight="1">
      <c r="A25" s="129" t="s">
        <v>20</v>
      </c>
      <c r="B25" s="192">
        <v>3929</v>
      </c>
      <c r="C25" s="192">
        <v>4475</v>
      </c>
      <c r="D25" s="192">
        <v>1196</v>
      </c>
      <c r="E25" s="192">
        <v>7208</v>
      </c>
      <c r="F25" s="192">
        <v>6659</v>
      </c>
      <c r="G25" s="192">
        <v>1745</v>
      </c>
      <c r="H25" s="192">
        <v>3910</v>
      </c>
      <c r="I25" s="192">
        <v>3259</v>
      </c>
      <c r="J25" s="192">
        <v>1235</v>
      </c>
      <c r="K25" s="199">
        <f t="shared" si="0"/>
        <v>8404</v>
      </c>
      <c r="L25" s="358"/>
    </row>
    <row r="26" spans="1:15" ht="12" customHeight="1">
      <c r="A26" s="129" t="s">
        <v>40</v>
      </c>
      <c r="B26" s="192">
        <v>8776</v>
      </c>
      <c r="C26" s="192">
        <v>15500</v>
      </c>
      <c r="D26" s="192">
        <v>3604</v>
      </c>
      <c r="E26" s="192">
        <v>20672</v>
      </c>
      <c r="F26" s="192">
        <v>18235</v>
      </c>
      <c r="G26" s="192">
        <v>6041</v>
      </c>
      <c r="H26" s="192">
        <v>7452</v>
      </c>
      <c r="I26" s="192">
        <v>5879</v>
      </c>
      <c r="J26" s="192">
        <v>10945</v>
      </c>
      <c r="K26" s="199">
        <f t="shared" si="0"/>
        <v>24276</v>
      </c>
      <c r="L26" s="358"/>
    </row>
    <row r="27" spans="1:15" ht="12" customHeight="1">
      <c r="A27" s="129" t="s">
        <v>41</v>
      </c>
      <c r="B27" s="192">
        <v>4506</v>
      </c>
      <c r="C27" s="192">
        <v>7679</v>
      </c>
      <c r="D27" s="192">
        <v>4257</v>
      </c>
      <c r="E27" s="192">
        <v>7928</v>
      </c>
      <c r="F27" s="192">
        <v>8452</v>
      </c>
      <c r="G27" s="192">
        <v>3733</v>
      </c>
      <c r="H27" s="192">
        <v>5457</v>
      </c>
      <c r="I27" s="192">
        <v>3138</v>
      </c>
      <c r="J27" s="192">
        <v>3590</v>
      </c>
      <c r="K27" s="199">
        <f t="shared" si="0"/>
        <v>12185</v>
      </c>
      <c r="L27" s="358"/>
    </row>
    <row r="28" spans="1:15" ht="12" customHeight="1">
      <c r="A28" s="129" t="s">
        <v>148</v>
      </c>
      <c r="B28" s="192">
        <v>1277</v>
      </c>
      <c r="C28" s="192">
        <v>781</v>
      </c>
      <c r="D28" s="192">
        <v>362</v>
      </c>
      <c r="E28" s="192">
        <v>1696</v>
      </c>
      <c r="F28" s="192">
        <v>2057</v>
      </c>
      <c r="G28" s="192">
        <v>1</v>
      </c>
      <c r="H28" s="192">
        <v>1817</v>
      </c>
      <c r="I28" s="192">
        <v>241</v>
      </c>
      <c r="J28" s="192">
        <v>0</v>
      </c>
      <c r="K28" s="325">
        <f t="shared" si="0"/>
        <v>2058</v>
      </c>
      <c r="L28" s="358"/>
    </row>
    <row r="29" spans="1:15" ht="15" customHeight="1">
      <c r="A29" s="188" t="s">
        <v>21</v>
      </c>
      <c r="B29" s="194">
        <v>315794</v>
      </c>
      <c r="C29" s="194">
        <v>338866</v>
      </c>
      <c r="D29" s="194">
        <v>124894</v>
      </c>
      <c r="E29" s="194">
        <v>529766</v>
      </c>
      <c r="F29" s="194">
        <v>405355</v>
      </c>
      <c r="G29" s="194">
        <v>249305</v>
      </c>
      <c r="H29" s="194">
        <v>210380</v>
      </c>
      <c r="I29" s="194">
        <v>135021</v>
      </c>
      <c r="J29" s="194">
        <v>309259</v>
      </c>
      <c r="K29" s="200">
        <f t="shared" ref="K29" si="1">SUM(K9:K28)</f>
        <v>654660</v>
      </c>
    </row>
    <row r="30" spans="1:15" ht="15" customHeight="1">
      <c r="A30" s="170" t="s">
        <v>38</v>
      </c>
      <c r="B30" s="194">
        <v>1259848</v>
      </c>
      <c r="C30" s="194">
        <v>1213489</v>
      </c>
      <c r="D30" s="194">
        <v>901130</v>
      </c>
      <c r="E30" s="194">
        <v>1572207</v>
      </c>
      <c r="F30" s="194">
        <v>1952109</v>
      </c>
      <c r="G30" s="194">
        <v>521228</v>
      </c>
      <c r="H30" s="194">
        <v>1021887</v>
      </c>
      <c r="I30" s="194">
        <v>708539</v>
      </c>
      <c r="J30" s="194">
        <v>742911</v>
      </c>
      <c r="K30" s="200">
        <f>SUM(B30:C30)</f>
        <v>2473337</v>
      </c>
    </row>
    <row r="31" spans="1:15" ht="15" customHeight="1">
      <c r="A31" s="170" t="s">
        <v>39</v>
      </c>
      <c r="B31" s="194">
        <v>550008</v>
      </c>
      <c r="C31" s="194">
        <v>567871</v>
      </c>
      <c r="D31" s="194">
        <v>373626</v>
      </c>
      <c r="E31" s="194">
        <v>744253</v>
      </c>
      <c r="F31" s="194">
        <v>758518</v>
      </c>
      <c r="G31" s="194">
        <v>359361</v>
      </c>
      <c r="H31" s="194">
        <v>509758</v>
      </c>
      <c r="I31" s="194">
        <v>319497</v>
      </c>
      <c r="J31" s="194">
        <v>288624</v>
      </c>
      <c r="K31" s="200">
        <f t="shared" ref="K31" si="2">SUM(B31:C31)</f>
        <v>1117879</v>
      </c>
    </row>
    <row r="32" spans="1:15" s="22" customFormat="1" ht="15" customHeight="1">
      <c r="A32" s="190" t="s">
        <v>71</v>
      </c>
      <c r="B32" s="194">
        <f>SUM(B29:B31)</f>
        <v>2125650</v>
      </c>
      <c r="C32" s="194">
        <f>SUM(C29:C31)</f>
        <v>2120226</v>
      </c>
      <c r="D32" s="194">
        <f>SUM(D29:D31)</f>
        <v>1399650</v>
      </c>
      <c r="E32" s="194">
        <f>K32-D32</f>
        <v>2846226</v>
      </c>
      <c r="F32" s="194">
        <f>SUM(F29:F31)</f>
        <v>3115982</v>
      </c>
      <c r="G32" s="194">
        <f>SUM(G29:G31)</f>
        <v>1129894</v>
      </c>
      <c r="H32" s="194">
        <f>SUM(H29:H31)</f>
        <v>1742025</v>
      </c>
      <c r="I32" s="194">
        <f t="shared" ref="I32:J32" si="3">SUM(I29:I31)</f>
        <v>1163057</v>
      </c>
      <c r="J32" s="194">
        <f t="shared" si="3"/>
        <v>1340794</v>
      </c>
      <c r="K32" s="200">
        <f>SUM(K29:K31)</f>
        <v>4245876</v>
      </c>
      <c r="L32" s="21"/>
    </row>
    <row r="33" spans="1:12" s="9" customFormat="1" ht="15" customHeight="1">
      <c r="A33" s="191" t="s">
        <v>72</v>
      </c>
      <c r="B33" s="245">
        <f>B29/B32*100</f>
        <v>14.856349822407264</v>
      </c>
      <c r="C33" s="245">
        <f t="shared" ref="C33:J33" si="4">C29/C32*100</f>
        <v>15.982541483785221</v>
      </c>
      <c r="D33" s="245">
        <f t="shared" si="4"/>
        <v>8.9232308077019251</v>
      </c>
      <c r="E33" s="245">
        <f t="shared" si="4"/>
        <v>18.61292813711912</v>
      </c>
      <c r="F33" s="245">
        <f t="shared" si="4"/>
        <v>13.00890056489415</v>
      </c>
      <c r="G33" s="245">
        <f t="shared" si="4"/>
        <v>22.064459143955098</v>
      </c>
      <c r="H33" s="245">
        <f t="shared" si="4"/>
        <v>12.076749759618835</v>
      </c>
      <c r="I33" s="245">
        <f t="shared" si="4"/>
        <v>11.609147273091516</v>
      </c>
      <c r="J33" s="245">
        <f t="shared" si="4"/>
        <v>23.065362762661529</v>
      </c>
      <c r="K33" s="245"/>
      <c r="L33" s="21"/>
    </row>
    <row r="34" spans="1:12" s="82" customFormat="1" ht="9" customHeight="1">
      <c r="A34" s="447" t="s">
        <v>150</v>
      </c>
      <c r="B34" s="447"/>
      <c r="C34" s="447"/>
      <c r="D34" s="447"/>
      <c r="E34" s="447"/>
      <c r="F34" s="447"/>
      <c r="G34" s="447"/>
      <c r="H34" s="447"/>
      <c r="I34" s="447"/>
      <c r="J34" s="447"/>
      <c r="K34" s="447"/>
      <c r="L34" s="21"/>
    </row>
    <row r="35" spans="1:12" s="56" customFormat="1" ht="9" customHeight="1">
      <c r="A35" s="112" t="s">
        <v>159</v>
      </c>
      <c r="B35" s="112"/>
      <c r="C35" s="112"/>
      <c r="D35" s="112"/>
      <c r="E35" s="112"/>
      <c r="F35" s="112"/>
      <c r="G35" s="112"/>
      <c r="H35" s="112"/>
      <c r="I35" s="112"/>
      <c r="J35" s="112"/>
      <c r="K35" s="112"/>
    </row>
    <row r="36" spans="1:12" s="22" customFormat="1" ht="4.5" customHeight="1">
      <c r="A36" s="118"/>
      <c r="B36" s="118"/>
      <c r="C36" s="118"/>
      <c r="D36" s="118"/>
      <c r="E36" s="118"/>
      <c r="F36" s="118"/>
      <c r="G36" s="118"/>
      <c r="H36" s="118"/>
      <c r="I36" s="118"/>
      <c r="J36" s="118"/>
      <c r="K36" s="118"/>
    </row>
    <row r="37" spans="1:12" ht="12.75" customHeight="1">
      <c r="A37" s="450" t="s">
        <v>60</v>
      </c>
      <c r="B37" s="454" t="s">
        <v>73</v>
      </c>
      <c r="C37" s="455"/>
      <c r="D37" s="454" t="s">
        <v>46</v>
      </c>
      <c r="E37" s="455"/>
      <c r="F37" s="454" t="s">
        <v>22</v>
      </c>
      <c r="G37" s="455"/>
      <c r="H37" s="454" t="s">
        <v>47</v>
      </c>
      <c r="I37" s="456"/>
      <c r="J37" s="456"/>
    </row>
    <row r="38" spans="1:12" ht="12.75" customHeight="1">
      <c r="A38" s="451"/>
      <c r="B38" s="189" t="s">
        <v>6</v>
      </c>
      <c r="C38" s="189" t="s">
        <v>7</v>
      </c>
      <c r="D38" s="189" t="s">
        <v>66</v>
      </c>
      <c r="E38" s="189" t="s">
        <v>67</v>
      </c>
      <c r="F38" s="189" t="s">
        <v>64</v>
      </c>
      <c r="G38" s="189" t="s">
        <v>65</v>
      </c>
      <c r="H38" s="189" t="s">
        <v>68</v>
      </c>
      <c r="I38" s="189" t="s">
        <v>49</v>
      </c>
      <c r="J38" s="196" t="s">
        <v>69</v>
      </c>
    </row>
    <row r="39" spans="1:12" ht="12" customHeight="1">
      <c r="A39" s="129" t="s">
        <v>9</v>
      </c>
      <c r="B39" s="195">
        <f>B9/$K9*100</f>
        <v>50.000921336306178</v>
      </c>
      <c r="C39" s="195">
        <f t="shared" ref="C39:J39" si="5">C9/$K9*100</f>
        <v>49.999078663693822</v>
      </c>
      <c r="D39" s="195">
        <f t="shared" si="5"/>
        <v>23.285853802354936</v>
      </c>
      <c r="E39" s="195">
        <f t="shared" si="5"/>
        <v>76.714146197645064</v>
      </c>
      <c r="F39" s="195">
        <f t="shared" si="5"/>
        <v>67.421548213528908</v>
      </c>
      <c r="G39" s="195">
        <f t="shared" si="5"/>
        <v>32.578451786471099</v>
      </c>
      <c r="H39" s="195">
        <f t="shared" si="5"/>
        <v>31.46179218338278</v>
      </c>
      <c r="I39" s="195">
        <f t="shared" si="5"/>
        <v>20.053806040280822</v>
      </c>
      <c r="J39" s="293">
        <f t="shared" si="5"/>
        <v>48.484401776336398</v>
      </c>
      <c r="K39" s="326"/>
    </row>
    <row r="40" spans="1:12" ht="12" customHeight="1">
      <c r="A40" s="129" t="s">
        <v>10</v>
      </c>
      <c r="B40" s="195">
        <f t="shared" ref="B40:J40" si="6">B10/$K10*100</f>
        <v>45.192972748651265</v>
      </c>
      <c r="C40" s="195">
        <f t="shared" si="6"/>
        <v>54.807027251348742</v>
      </c>
      <c r="D40" s="195">
        <f t="shared" si="6"/>
        <v>29.381657213999169</v>
      </c>
      <c r="E40" s="195">
        <f t="shared" si="6"/>
        <v>70.618342786000838</v>
      </c>
      <c r="F40" s="195">
        <f t="shared" si="6"/>
        <v>70.355512519020607</v>
      </c>
      <c r="G40" s="195">
        <f t="shared" si="6"/>
        <v>29.644487480979386</v>
      </c>
      <c r="H40" s="195">
        <f t="shared" si="6"/>
        <v>36.332826117028631</v>
      </c>
      <c r="I40" s="195">
        <f t="shared" si="6"/>
        <v>32.839950200580994</v>
      </c>
      <c r="J40" s="197">
        <f t="shared" si="6"/>
        <v>30.827223682390368</v>
      </c>
      <c r="K40" s="106"/>
    </row>
    <row r="41" spans="1:12" ht="12" customHeight="1">
      <c r="A41" s="129" t="s">
        <v>23</v>
      </c>
      <c r="B41" s="195">
        <f t="shared" ref="B41:J41" si="7">B11/$K11*100</f>
        <v>43.810015487867837</v>
      </c>
      <c r="C41" s="195">
        <f t="shared" si="7"/>
        <v>56.189984512132163</v>
      </c>
      <c r="D41" s="195">
        <f t="shared" si="7"/>
        <v>23.975219411461023</v>
      </c>
      <c r="E41" s="195">
        <f t="shared" si="7"/>
        <v>76.024780588538974</v>
      </c>
      <c r="F41" s="195">
        <f t="shared" si="7"/>
        <v>77.738771295818282</v>
      </c>
      <c r="G41" s="195">
        <f t="shared" si="7"/>
        <v>22.261228704181725</v>
      </c>
      <c r="H41" s="195">
        <f t="shared" si="7"/>
        <v>33.742901393908106</v>
      </c>
      <c r="I41" s="195">
        <f t="shared" si="7"/>
        <v>27.878162106350025</v>
      </c>
      <c r="J41" s="197">
        <f t="shared" si="7"/>
        <v>38.378936499741869</v>
      </c>
      <c r="K41" s="106"/>
    </row>
    <row r="42" spans="1:12" ht="12" customHeight="1">
      <c r="A42" s="129" t="s">
        <v>11</v>
      </c>
      <c r="B42" s="195">
        <f t="shared" ref="B42:J42" si="8">B12/$K12*100</f>
        <v>51.067267309348843</v>
      </c>
      <c r="C42" s="195">
        <f t="shared" si="8"/>
        <v>48.932732690651157</v>
      </c>
      <c r="D42" s="195">
        <f t="shared" si="8"/>
        <v>14.929789926183599</v>
      </c>
      <c r="E42" s="195">
        <f t="shared" si="8"/>
        <v>85.070210073816398</v>
      </c>
      <c r="F42" s="195">
        <f t="shared" si="8"/>
        <v>58.844573402190171</v>
      </c>
      <c r="G42" s="195">
        <f t="shared" si="8"/>
        <v>41.155426597809821</v>
      </c>
      <c r="H42" s="195">
        <f t="shared" si="8"/>
        <v>28.62683356070379</v>
      </c>
      <c r="I42" s="195">
        <f t="shared" si="8"/>
        <v>19.342288019981126</v>
      </c>
      <c r="J42" s="197">
        <f t="shared" si="8"/>
        <v>52.030878419315087</v>
      </c>
      <c r="K42" s="106"/>
    </row>
    <row r="43" spans="1:12" ht="12" customHeight="1">
      <c r="A43" s="129" t="s">
        <v>12</v>
      </c>
      <c r="B43" s="195">
        <f t="shared" ref="B43:J43" si="9">B13/$K13*100</f>
        <v>42.959208303161958</v>
      </c>
      <c r="C43" s="195">
        <f t="shared" si="9"/>
        <v>57.040791696838042</v>
      </c>
      <c r="D43" s="195">
        <f t="shared" si="9"/>
        <v>20.212406468742458</v>
      </c>
      <c r="E43" s="195">
        <f t="shared" si="9"/>
        <v>79.787593531257542</v>
      </c>
      <c r="F43" s="195">
        <f t="shared" si="9"/>
        <v>70.465846005310169</v>
      </c>
      <c r="G43" s="195">
        <f t="shared" si="9"/>
        <v>29.534153994689838</v>
      </c>
      <c r="H43" s="195">
        <f t="shared" si="9"/>
        <v>39.541395124306057</v>
      </c>
      <c r="I43" s="195">
        <f t="shared" si="9"/>
        <v>23.171614771904416</v>
      </c>
      <c r="J43" s="197">
        <f t="shared" si="9"/>
        <v>37.286990103789527</v>
      </c>
      <c r="K43" s="106"/>
    </row>
    <row r="44" spans="1:12" ht="12" customHeight="1">
      <c r="A44" s="129" t="s">
        <v>13</v>
      </c>
      <c r="B44" s="195">
        <f t="shared" ref="B44:J44" si="10">B14/$K14*100</f>
        <v>57.580052260950445</v>
      </c>
      <c r="C44" s="195">
        <f t="shared" si="10"/>
        <v>42.419947739049555</v>
      </c>
      <c r="D44" s="195">
        <f t="shared" si="10"/>
        <v>27.03396961778644</v>
      </c>
      <c r="E44" s="195">
        <f t="shared" si="10"/>
        <v>72.96603038221356</v>
      </c>
      <c r="F44" s="195">
        <f t="shared" si="10"/>
        <v>64.249966783294212</v>
      </c>
      <c r="G44" s="195">
        <f t="shared" si="10"/>
        <v>35.750033216705788</v>
      </c>
      <c r="H44" s="195">
        <f t="shared" si="10"/>
        <v>23.876168120820232</v>
      </c>
      <c r="I44" s="195">
        <f t="shared" si="10"/>
        <v>20.780371141326011</v>
      </c>
      <c r="J44" s="197">
        <f t="shared" si="10"/>
        <v>55.343460737853754</v>
      </c>
      <c r="K44" s="106"/>
    </row>
    <row r="45" spans="1:12" ht="12" customHeight="1">
      <c r="A45" s="129" t="s">
        <v>14</v>
      </c>
      <c r="B45" s="195">
        <f t="shared" ref="B45:J45" si="11">B15/$K15*100</f>
        <v>60.550079678923453</v>
      </c>
      <c r="C45" s="195">
        <f t="shared" si="11"/>
        <v>39.449920321076547</v>
      </c>
      <c r="D45" s="195">
        <f t="shared" si="11"/>
        <v>44.024080741309099</v>
      </c>
      <c r="E45" s="195">
        <f t="shared" si="11"/>
        <v>55.975919258690908</v>
      </c>
      <c r="F45" s="195">
        <f t="shared" si="11"/>
        <v>70.205984772472405</v>
      </c>
      <c r="G45" s="195">
        <f t="shared" si="11"/>
        <v>29.794015227527591</v>
      </c>
      <c r="H45" s="195">
        <f t="shared" si="11"/>
        <v>39.266953904267247</v>
      </c>
      <c r="I45" s="195">
        <f t="shared" si="11"/>
        <v>21.401168624210591</v>
      </c>
      <c r="J45" s="197">
        <f t="shared" si="11"/>
        <v>39.331877471522162</v>
      </c>
      <c r="K45" s="106"/>
    </row>
    <row r="46" spans="1:12" ht="12" customHeight="1">
      <c r="A46" s="129" t="s">
        <v>15</v>
      </c>
      <c r="B46" s="195">
        <f t="shared" ref="B46:J46" si="12">B16/$K16*100</f>
        <v>38.523153942428031</v>
      </c>
      <c r="C46" s="195">
        <f t="shared" si="12"/>
        <v>61.476846057571969</v>
      </c>
      <c r="D46" s="195">
        <f t="shared" si="12"/>
        <v>31.464330413016274</v>
      </c>
      <c r="E46" s="195">
        <f t="shared" si="12"/>
        <v>68.53566958698373</v>
      </c>
      <c r="F46" s="195">
        <f t="shared" si="12"/>
        <v>56.420525657071337</v>
      </c>
      <c r="G46" s="195">
        <f t="shared" si="12"/>
        <v>43.579474342928663</v>
      </c>
      <c r="H46" s="195">
        <f t="shared" si="12"/>
        <v>47.459324155193997</v>
      </c>
      <c r="I46" s="195">
        <f t="shared" si="12"/>
        <v>46.057571964956196</v>
      </c>
      <c r="J46" s="197">
        <f t="shared" si="12"/>
        <v>6.4831038798498124</v>
      </c>
      <c r="K46" s="106"/>
    </row>
    <row r="47" spans="1:12" ht="12" customHeight="1">
      <c r="A47" s="129" t="s">
        <v>5</v>
      </c>
      <c r="B47" s="195">
        <f t="shared" ref="B47:J47" si="13">B17/$K17*100</f>
        <v>45.329497655079045</v>
      </c>
      <c r="C47" s="195">
        <f t="shared" si="13"/>
        <v>54.670502344920948</v>
      </c>
      <c r="D47" s="195">
        <f t="shared" si="13"/>
        <v>18.367741623555577</v>
      </c>
      <c r="E47" s="195">
        <f t="shared" si="13"/>
        <v>81.632258376444426</v>
      </c>
      <c r="F47" s="195">
        <f t="shared" si="13"/>
        <v>66.634434076294554</v>
      </c>
      <c r="G47" s="195">
        <f t="shared" si="13"/>
        <v>33.365565923705461</v>
      </c>
      <c r="H47" s="195">
        <f t="shared" si="13"/>
        <v>46.400425470192914</v>
      </c>
      <c r="I47" s="195">
        <f t="shared" si="13"/>
        <v>21.213073538654932</v>
      </c>
      <c r="J47" s="197">
        <f t="shared" si="13"/>
        <v>32.386500991152154</v>
      </c>
      <c r="K47" s="106"/>
    </row>
    <row r="48" spans="1:12" ht="12" customHeight="1">
      <c r="A48" s="129" t="s">
        <v>16</v>
      </c>
      <c r="B48" s="195">
        <f t="shared" ref="B48:J48" si="14">B18/$K18*100</f>
        <v>35.322276159654805</v>
      </c>
      <c r="C48" s="195">
        <f t="shared" si="14"/>
        <v>64.677723840345209</v>
      </c>
      <c r="D48" s="195">
        <f t="shared" si="14"/>
        <v>26.63834951456311</v>
      </c>
      <c r="E48" s="195">
        <f t="shared" si="14"/>
        <v>73.361650485436897</v>
      </c>
      <c r="F48" s="195">
        <f t="shared" si="14"/>
        <v>76.146170442286945</v>
      </c>
      <c r="G48" s="195">
        <f t="shared" si="14"/>
        <v>23.853829557713052</v>
      </c>
      <c r="H48" s="195">
        <f t="shared" si="14"/>
        <v>32.146709816612727</v>
      </c>
      <c r="I48" s="195">
        <f t="shared" si="14"/>
        <v>24.103290183387273</v>
      </c>
      <c r="J48" s="197">
        <f t="shared" si="14"/>
        <v>43.75</v>
      </c>
      <c r="K48" s="106"/>
    </row>
    <row r="49" spans="1:11" ht="12" customHeight="1">
      <c r="A49" s="129" t="s">
        <v>17</v>
      </c>
      <c r="B49" s="195">
        <f t="shared" ref="B49:J49" si="15">B19/$K19*100</f>
        <v>41.051835035944002</v>
      </c>
      <c r="C49" s="195">
        <f t="shared" si="15"/>
        <v>58.948164964055991</v>
      </c>
      <c r="D49" s="195">
        <f t="shared" si="15"/>
        <v>30.798335225122962</v>
      </c>
      <c r="E49" s="195">
        <f t="shared" si="15"/>
        <v>69.201664774877031</v>
      </c>
      <c r="F49" s="195">
        <f t="shared" si="15"/>
        <v>51.948543321982598</v>
      </c>
      <c r="G49" s="195">
        <f t="shared" si="15"/>
        <v>48.051456678017409</v>
      </c>
      <c r="H49" s="195">
        <f t="shared" si="15"/>
        <v>57.661748013620887</v>
      </c>
      <c r="I49" s="195">
        <f t="shared" si="15"/>
        <v>31.630722663639805</v>
      </c>
      <c r="J49" s="197">
        <f t="shared" si="15"/>
        <v>10.707529322739312</v>
      </c>
      <c r="K49" s="106"/>
    </row>
    <row r="50" spans="1:11" ht="12" customHeight="1">
      <c r="A50" s="129" t="s">
        <v>24</v>
      </c>
      <c r="B50" s="195">
        <f t="shared" ref="B50:J50" si="16">B20/$K20*100</f>
        <v>46.066932520134493</v>
      </c>
      <c r="C50" s="195">
        <f t="shared" si="16"/>
        <v>53.933067479865507</v>
      </c>
      <c r="D50" s="195">
        <f t="shared" si="16"/>
        <v>22.640550473062788</v>
      </c>
      <c r="E50" s="195">
        <f t="shared" si="16"/>
        <v>77.359449526937212</v>
      </c>
      <c r="F50" s="195">
        <f t="shared" si="16"/>
        <v>56.779263429509733</v>
      </c>
      <c r="G50" s="195">
        <f t="shared" si="16"/>
        <v>43.220736570490267</v>
      </c>
      <c r="H50" s="195">
        <f t="shared" si="16"/>
        <v>37.000547345374926</v>
      </c>
      <c r="I50" s="195">
        <f t="shared" si="16"/>
        <v>19.712252717178824</v>
      </c>
      <c r="J50" s="197">
        <f t="shared" si="16"/>
        <v>43.287199937446239</v>
      </c>
      <c r="K50" s="106"/>
    </row>
    <row r="51" spans="1:11" ht="12" customHeight="1">
      <c r="A51" s="129" t="s">
        <v>28</v>
      </c>
      <c r="B51" s="195">
        <f t="shared" ref="B51:J51" si="17">B21/$K21*100</f>
        <v>48.817007658018056</v>
      </c>
      <c r="C51" s="195">
        <f t="shared" si="17"/>
        <v>51.182992341981937</v>
      </c>
      <c r="D51" s="195">
        <f t="shared" si="17"/>
        <v>14.504514801691624</v>
      </c>
      <c r="E51" s="195">
        <f t="shared" si="17"/>
        <v>85.495485198308373</v>
      </c>
      <c r="F51" s="195">
        <f t="shared" si="17"/>
        <v>49.714253057492286</v>
      </c>
      <c r="G51" s="195">
        <f t="shared" si="17"/>
        <v>50.285746942507714</v>
      </c>
      <c r="H51" s="195">
        <f t="shared" si="17"/>
        <v>26.191564750257175</v>
      </c>
      <c r="I51" s="195">
        <f t="shared" si="17"/>
        <v>15.721796776774488</v>
      </c>
      <c r="J51" s="197">
        <f t="shared" si="17"/>
        <v>58.086638472968346</v>
      </c>
      <c r="K51" s="106"/>
    </row>
    <row r="52" spans="1:11" ht="12" customHeight="1">
      <c r="A52" s="129" t="s">
        <v>175</v>
      </c>
      <c r="B52" s="195">
        <f t="shared" ref="B52:J52" si="18">B22/$K22*100</f>
        <v>48.08499678042498</v>
      </c>
      <c r="C52" s="195">
        <f t="shared" si="18"/>
        <v>51.91500321957502</v>
      </c>
      <c r="D52" s="195">
        <f t="shared" si="18"/>
        <v>9.7462974887314875</v>
      </c>
      <c r="E52" s="195">
        <f t="shared" si="18"/>
        <v>90.253702511268514</v>
      </c>
      <c r="F52" s="195">
        <f t="shared" si="18"/>
        <v>53.859626529298133</v>
      </c>
      <c r="G52" s="195">
        <f t="shared" si="18"/>
        <v>46.140373470701867</v>
      </c>
      <c r="H52" s="195">
        <f t="shared" si="18"/>
        <v>13.748873148744364</v>
      </c>
      <c r="I52" s="195">
        <f t="shared" si="18"/>
        <v>11.675466838377334</v>
      </c>
      <c r="J52" s="197">
        <f t="shared" si="18"/>
        <v>74.575660012878302</v>
      </c>
      <c r="K52" s="106"/>
    </row>
    <row r="53" spans="1:11" ht="12" customHeight="1">
      <c r="A53" s="129" t="s">
        <v>18</v>
      </c>
      <c r="B53" s="195">
        <f t="shared" ref="B53:J53" si="19">B23/$K23*100</f>
        <v>49.548558137208317</v>
      </c>
      <c r="C53" s="195">
        <f t="shared" si="19"/>
        <v>50.45144186279169</v>
      </c>
      <c r="D53" s="195">
        <f t="shared" si="19"/>
        <v>17.169797163794613</v>
      </c>
      <c r="E53" s="195">
        <f t="shared" si="19"/>
        <v>82.830202836205387</v>
      </c>
      <c r="F53" s="195">
        <f t="shared" si="19"/>
        <v>48.93579771402846</v>
      </c>
      <c r="G53" s="195">
        <f t="shared" si="19"/>
        <v>51.06420228597154</v>
      </c>
      <c r="H53" s="195">
        <f t="shared" si="19"/>
        <v>35.515093914913834</v>
      </c>
      <c r="I53" s="195">
        <f t="shared" si="19"/>
        <v>17.597478928544632</v>
      </c>
      <c r="J53" s="197">
        <f t="shared" si="19"/>
        <v>46.887427156541527</v>
      </c>
      <c r="K53" s="106"/>
    </row>
    <row r="54" spans="1:11" ht="12" customHeight="1">
      <c r="A54" s="129" t="s">
        <v>19</v>
      </c>
      <c r="B54" s="195">
        <f t="shared" ref="B54:J54" si="20">B24/$K24*100</f>
        <v>38.653520894352546</v>
      </c>
      <c r="C54" s="195">
        <f t="shared" si="20"/>
        <v>61.346479105647454</v>
      </c>
      <c r="D54" s="195">
        <f t="shared" si="20"/>
        <v>29.528484798481912</v>
      </c>
      <c r="E54" s="195">
        <f t="shared" si="20"/>
        <v>70.471515201518088</v>
      </c>
      <c r="F54" s="195">
        <f t="shared" si="20"/>
        <v>70.153871539952974</v>
      </c>
      <c r="G54" s="195">
        <f t="shared" si="20"/>
        <v>29.846128460047026</v>
      </c>
      <c r="H54" s="195">
        <f t="shared" si="20"/>
        <v>44.994018398580913</v>
      </c>
      <c r="I54" s="195">
        <f t="shared" si="20"/>
        <v>28.818943112907885</v>
      </c>
      <c r="J54" s="197">
        <f t="shared" si="20"/>
        <v>26.187038488511199</v>
      </c>
      <c r="K54" s="106"/>
    </row>
    <row r="55" spans="1:11" ht="12" customHeight="1">
      <c r="A55" s="129" t="s">
        <v>20</v>
      </c>
      <c r="B55" s="195">
        <f t="shared" ref="B55:J55" si="21">B25/$K25*100</f>
        <v>46.751546882436934</v>
      </c>
      <c r="C55" s="195">
        <f t="shared" si="21"/>
        <v>53.248453117563066</v>
      </c>
      <c r="D55" s="195">
        <f t="shared" si="21"/>
        <v>14.231318419800095</v>
      </c>
      <c r="E55" s="195">
        <f t="shared" si="21"/>
        <v>85.768681580199896</v>
      </c>
      <c r="F55" s="195">
        <f t="shared" si="21"/>
        <v>79.236078058067577</v>
      </c>
      <c r="G55" s="195">
        <f t="shared" si="21"/>
        <v>20.763921941932413</v>
      </c>
      <c r="H55" s="195">
        <f t="shared" si="21"/>
        <v>46.525464064731082</v>
      </c>
      <c r="I55" s="195">
        <f t="shared" si="21"/>
        <v>38.779152784388387</v>
      </c>
      <c r="J55" s="197">
        <f t="shared" si="21"/>
        <v>14.695383150880534</v>
      </c>
      <c r="K55" s="106"/>
    </row>
    <row r="56" spans="1:11" ht="12" customHeight="1">
      <c r="A56" s="129" t="s">
        <v>40</v>
      </c>
      <c r="B56" s="195">
        <f t="shared" ref="B56:J56" si="22">B26/$K26*100</f>
        <v>36.15093096061954</v>
      </c>
      <c r="C56" s="195">
        <f t="shared" si="22"/>
        <v>63.84906903938046</v>
      </c>
      <c r="D56" s="195">
        <f t="shared" si="22"/>
        <v>14.845938375350141</v>
      </c>
      <c r="E56" s="195">
        <f t="shared" si="22"/>
        <v>85.154061624649856</v>
      </c>
      <c r="F56" s="195">
        <f t="shared" si="22"/>
        <v>75.11534025374857</v>
      </c>
      <c r="G56" s="195">
        <f t="shared" si="22"/>
        <v>24.88465974625144</v>
      </c>
      <c r="H56" s="195">
        <f t="shared" si="22"/>
        <v>30.696984676223433</v>
      </c>
      <c r="I56" s="195">
        <f t="shared" si="22"/>
        <v>24.2173339924205</v>
      </c>
      <c r="J56" s="197">
        <f t="shared" si="22"/>
        <v>45.085681331356071</v>
      </c>
      <c r="K56" s="106"/>
    </row>
    <row r="57" spans="1:11" ht="12" customHeight="1">
      <c r="A57" s="129" t="s">
        <v>41</v>
      </c>
      <c r="B57" s="195">
        <f t="shared" ref="B57:J57" si="23">B27/$K27*100</f>
        <v>36.9798933114485</v>
      </c>
      <c r="C57" s="195">
        <f t="shared" si="23"/>
        <v>63.0201066885515</v>
      </c>
      <c r="D57" s="195">
        <f t="shared" si="23"/>
        <v>34.936397209684039</v>
      </c>
      <c r="E57" s="195">
        <f t="shared" si="23"/>
        <v>65.063602790315969</v>
      </c>
      <c r="F57" s="195">
        <f t="shared" si="23"/>
        <v>69.363972096840371</v>
      </c>
      <c r="G57" s="195">
        <f t="shared" si="23"/>
        <v>30.636027903159622</v>
      </c>
      <c r="H57" s="195">
        <f t="shared" si="23"/>
        <v>44.784571194091093</v>
      </c>
      <c r="I57" s="195">
        <f t="shared" si="23"/>
        <v>25.752974969224457</v>
      </c>
      <c r="J57" s="197">
        <f t="shared" si="23"/>
        <v>29.46245383668445</v>
      </c>
      <c r="K57" s="106"/>
    </row>
    <row r="58" spans="1:11" ht="12" customHeight="1">
      <c r="A58" s="129" t="s">
        <v>148</v>
      </c>
      <c r="B58" s="195">
        <f t="shared" ref="B58:J58" si="24">B28/$K28*100</f>
        <v>62.050534499514086</v>
      </c>
      <c r="C58" s="195">
        <f t="shared" si="24"/>
        <v>37.949465500485907</v>
      </c>
      <c r="D58" s="195">
        <f t="shared" si="24"/>
        <v>17.589893100097182</v>
      </c>
      <c r="E58" s="195">
        <f t="shared" si="24"/>
        <v>82.410106899902814</v>
      </c>
      <c r="F58" s="195">
        <f t="shared" si="24"/>
        <v>99.951409135082599</v>
      </c>
      <c r="G58" s="195">
        <f t="shared" si="24"/>
        <v>4.8590864917395525E-2</v>
      </c>
      <c r="H58" s="195">
        <f t="shared" si="24"/>
        <v>88.289601554907676</v>
      </c>
      <c r="I58" s="195">
        <f t="shared" si="24"/>
        <v>11.710398445092322</v>
      </c>
      <c r="J58" s="197">
        <f t="shared" si="24"/>
        <v>0</v>
      </c>
      <c r="K58" s="106"/>
    </row>
    <row r="59" spans="1:11" s="22" customFormat="1" ht="15" customHeight="1">
      <c r="A59" s="188" t="s">
        <v>21</v>
      </c>
      <c r="B59" s="295">
        <f t="shared" ref="B59:J59" si="25">B29/$K29*100</f>
        <v>48.237863929367911</v>
      </c>
      <c r="C59" s="295">
        <f t="shared" si="25"/>
        <v>51.762136070632081</v>
      </c>
      <c r="D59" s="295">
        <f t="shared" si="25"/>
        <v>19.0776891821709</v>
      </c>
      <c r="E59" s="295">
        <f t="shared" si="25"/>
        <v>80.9223108178291</v>
      </c>
      <c r="F59" s="295">
        <f t="shared" si="25"/>
        <v>61.918400391042681</v>
      </c>
      <c r="G59" s="295">
        <f t="shared" si="25"/>
        <v>38.081599608957326</v>
      </c>
      <c r="H59" s="295">
        <f t="shared" si="25"/>
        <v>32.135765129991142</v>
      </c>
      <c r="I59" s="295">
        <f t="shared" si="25"/>
        <v>20.624599028503347</v>
      </c>
      <c r="J59" s="294">
        <f t="shared" si="25"/>
        <v>47.23963584150551</v>
      </c>
      <c r="K59" s="116"/>
    </row>
    <row r="60" spans="1:11" s="22" customFormat="1" ht="15" customHeight="1">
      <c r="A60" s="170" t="s">
        <v>38</v>
      </c>
      <c r="B60" s="295">
        <f t="shared" ref="B60:J60" si="26">B30/$K30*100</f>
        <v>50.937175160521996</v>
      </c>
      <c r="C60" s="295">
        <f t="shared" si="26"/>
        <v>49.062824839478004</v>
      </c>
      <c r="D60" s="295">
        <f t="shared" si="26"/>
        <v>36.433773480928799</v>
      </c>
      <c r="E60" s="295">
        <f t="shared" si="26"/>
        <v>63.566226519071201</v>
      </c>
      <c r="F60" s="295">
        <f t="shared" si="26"/>
        <v>78.926122885801647</v>
      </c>
      <c r="G60" s="295">
        <f t="shared" si="26"/>
        <v>21.073877114198346</v>
      </c>
      <c r="H60" s="295">
        <f t="shared" si="26"/>
        <v>41.316124733507806</v>
      </c>
      <c r="I60" s="295">
        <f t="shared" si="26"/>
        <v>28.647086911326682</v>
      </c>
      <c r="J60" s="294">
        <f t="shared" si="26"/>
        <v>30.036788355165513</v>
      </c>
      <c r="K60" s="116"/>
    </row>
    <row r="61" spans="1:11" s="22" customFormat="1" ht="15" customHeight="1">
      <c r="A61" s="170" t="s">
        <v>39</v>
      </c>
      <c r="B61" s="295">
        <f t="shared" ref="B61:J62" si="27">B31/$K31*100</f>
        <v>49.20103159644291</v>
      </c>
      <c r="C61" s="295">
        <f t="shared" si="27"/>
        <v>50.798968403557097</v>
      </c>
      <c r="D61" s="295">
        <f t="shared" si="27"/>
        <v>33.422758634879088</v>
      </c>
      <c r="E61" s="295">
        <f t="shared" si="27"/>
        <v>66.577241365120912</v>
      </c>
      <c r="F61" s="295">
        <f t="shared" si="27"/>
        <v>67.853318650766312</v>
      </c>
      <c r="G61" s="295">
        <f t="shared" si="27"/>
        <v>32.146681349233681</v>
      </c>
      <c r="H61" s="295">
        <f t="shared" si="27"/>
        <v>45.600463019700697</v>
      </c>
      <c r="I61" s="295">
        <f t="shared" si="27"/>
        <v>28.580642448780235</v>
      </c>
      <c r="J61" s="294">
        <f t="shared" si="27"/>
        <v>25.818894531519064</v>
      </c>
      <c r="K61" s="117"/>
    </row>
    <row r="62" spans="1:11" s="22" customFormat="1" ht="15" customHeight="1">
      <c r="A62" s="190" t="s">
        <v>71</v>
      </c>
      <c r="B62" s="295">
        <f t="shared" ref="B62:G62" si="28">B32/$K32*100</f>
        <v>50.063873744781993</v>
      </c>
      <c r="C62" s="295">
        <f t="shared" si="28"/>
        <v>49.936126255218007</v>
      </c>
      <c r="D62" s="295">
        <f t="shared" si="28"/>
        <v>32.964928792079654</v>
      </c>
      <c r="E62" s="295">
        <f t="shared" si="28"/>
        <v>67.035071207920353</v>
      </c>
      <c r="F62" s="295">
        <f t="shared" si="28"/>
        <v>73.388436214340686</v>
      </c>
      <c r="G62" s="295">
        <f t="shared" si="28"/>
        <v>26.61156378565931</v>
      </c>
      <c r="H62" s="295">
        <f t="shared" si="27"/>
        <v>41.028635786819962</v>
      </c>
      <c r="I62" s="295">
        <f t="shared" si="27"/>
        <v>27.392627575558027</v>
      </c>
      <c r="J62" s="294">
        <f t="shared" si="27"/>
        <v>31.578736637622011</v>
      </c>
      <c r="K62" s="106"/>
    </row>
    <row r="63" spans="1:11" s="82" customFormat="1" ht="18" customHeight="1">
      <c r="A63" s="447" t="s">
        <v>150</v>
      </c>
      <c r="B63" s="447"/>
      <c r="C63" s="447"/>
      <c r="D63" s="447"/>
      <c r="E63" s="447"/>
      <c r="F63" s="447"/>
      <c r="G63" s="447"/>
      <c r="H63" s="447"/>
      <c r="I63" s="447"/>
      <c r="J63" s="447"/>
      <c r="K63" s="102"/>
    </row>
    <row r="64" spans="1:11" s="56" customFormat="1" ht="9" customHeight="1">
      <c r="A64" s="112" t="s">
        <v>159</v>
      </c>
      <c r="B64" s="112"/>
      <c r="C64" s="112"/>
      <c r="D64" s="112"/>
      <c r="E64" s="112"/>
      <c r="F64" s="112"/>
      <c r="G64" s="112"/>
      <c r="H64" s="112"/>
      <c r="I64" s="112"/>
      <c r="J64" s="112"/>
      <c r="K64" s="112"/>
    </row>
    <row r="65" ht="11.25" customHeight="1"/>
  </sheetData>
  <mergeCells count="13">
    <mergeCell ref="A63:J63"/>
    <mergeCell ref="A34:K34"/>
    <mergeCell ref="A37:A38"/>
    <mergeCell ref="B37:C37"/>
    <mergeCell ref="D37:E37"/>
    <mergeCell ref="F37:G37"/>
    <mergeCell ref="H37:J37"/>
    <mergeCell ref="K7:K8"/>
    <mergeCell ref="A7:A8"/>
    <mergeCell ref="B7:C7"/>
    <mergeCell ref="D7:E7"/>
    <mergeCell ref="F7:G7"/>
    <mergeCell ref="H7:J7"/>
  </mergeCells>
  <hyperlinks>
    <hyperlink ref="K1" location="F!A1" display="Retour au menu" xr:uid="{00000000-0004-0000-0E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70"/>
  <sheetViews>
    <sheetView showGridLines="0" zoomScaleNormal="100" zoomScaleSheetLayoutView="80" workbookViewId="0"/>
  </sheetViews>
  <sheetFormatPr baseColWidth="10" defaultColWidth="10.28515625" defaultRowHeight="11.25"/>
  <cols>
    <col min="1" max="1" width="23" style="5" customWidth="1"/>
    <col min="2" max="14" width="8" style="5" customWidth="1"/>
    <col min="15" max="17" width="7.85546875" style="5" customWidth="1"/>
    <col min="18" max="16384" width="10.28515625" style="5"/>
  </cols>
  <sheetData>
    <row r="1" spans="1:19" ht="23.25">
      <c r="A1" s="57" t="s">
        <v>109</v>
      </c>
      <c r="Q1" s="55" t="s">
        <v>107</v>
      </c>
    </row>
    <row r="2" spans="1:19" ht="3" customHeight="1"/>
    <row r="3" spans="1:19" s="21" customFormat="1" ht="15.75" customHeight="1">
      <c r="A3" s="64" t="s">
        <v>119</v>
      </c>
    </row>
    <row r="4" spans="1:19" s="21" customFormat="1" ht="4.5" customHeight="1">
      <c r="A4" s="64"/>
    </row>
    <row r="5" spans="1:19" ht="19.5" customHeight="1">
      <c r="A5" s="123" t="s">
        <v>199</v>
      </c>
      <c r="B5" s="123"/>
      <c r="C5" s="123"/>
      <c r="D5" s="123"/>
      <c r="E5" s="123"/>
      <c r="F5" s="123"/>
      <c r="G5" s="123"/>
      <c r="H5" s="123"/>
      <c r="I5" s="123"/>
      <c r="J5" s="123"/>
      <c r="K5" s="123"/>
      <c r="L5" s="123"/>
      <c r="M5" s="123"/>
      <c r="N5" s="95"/>
      <c r="O5" s="95"/>
      <c r="P5" s="95"/>
      <c r="Q5" s="95"/>
    </row>
    <row r="6" spans="1:19" ht="4.5" customHeight="1">
      <c r="A6" s="17"/>
      <c r="B6" s="17"/>
      <c r="C6" s="17"/>
      <c r="D6" s="17"/>
      <c r="E6" s="17"/>
      <c r="F6" s="17"/>
      <c r="G6" s="17"/>
      <c r="H6" s="17"/>
      <c r="I6" s="17"/>
      <c r="J6" s="17"/>
      <c r="K6" s="17"/>
      <c r="L6" s="17"/>
      <c r="M6" s="17"/>
      <c r="N6" s="17"/>
      <c r="O6" s="17"/>
      <c r="P6" s="17"/>
    </row>
    <row r="7" spans="1:19" s="18" customFormat="1" ht="12.75" customHeight="1">
      <c r="A7" s="460" t="s">
        <v>8</v>
      </c>
      <c r="B7" s="458">
        <v>1992</v>
      </c>
      <c r="C7" s="458">
        <v>1993</v>
      </c>
      <c r="D7" s="458">
        <v>1994</v>
      </c>
      <c r="E7" s="458">
        <v>1995</v>
      </c>
      <c r="F7" s="458">
        <v>1996</v>
      </c>
      <c r="G7" s="458">
        <v>1997</v>
      </c>
      <c r="H7" s="458">
        <v>1998</v>
      </c>
      <c r="I7" s="458">
        <v>1999</v>
      </c>
      <c r="J7" s="458">
        <v>2000</v>
      </c>
      <c r="K7" s="458">
        <v>2001</v>
      </c>
      <c r="L7" s="458">
        <v>2002</v>
      </c>
      <c r="M7" s="458">
        <v>2003</v>
      </c>
      <c r="N7" s="458">
        <v>2004</v>
      </c>
      <c r="O7" s="462">
        <v>2005</v>
      </c>
      <c r="P7" s="462">
        <v>2006</v>
      </c>
      <c r="Q7" s="462">
        <v>2007</v>
      </c>
    </row>
    <row r="8" spans="1:19" s="18" customFormat="1" ht="12.75" customHeight="1">
      <c r="A8" s="461"/>
      <c r="B8" s="459"/>
      <c r="C8" s="459"/>
      <c r="D8" s="459"/>
      <c r="E8" s="459"/>
      <c r="F8" s="459"/>
      <c r="G8" s="459"/>
      <c r="H8" s="459"/>
      <c r="I8" s="459"/>
      <c r="J8" s="459"/>
      <c r="K8" s="459"/>
      <c r="L8" s="459"/>
      <c r="M8" s="459"/>
      <c r="N8" s="459"/>
      <c r="O8" s="463"/>
      <c r="P8" s="463"/>
      <c r="Q8" s="463"/>
    </row>
    <row r="9" spans="1:19" ht="12" customHeight="1">
      <c r="A9" s="129" t="s">
        <v>9</v>
      </c>
      <c r="B9" s="192">
        <v>2506</v>
      </c>
      <c r="C9" s="192">
        <v>2528</v>
      </c>
      <c r="D9" s="192">
        <v>2485</v>
      </c>
      <c r="E9" s="192">
        <v>2492</v>
      </c>
      <c r="F9" s="192">
        <v>2504</v>
      </c>
      <c r="G9" s="192">
        <v>2484</v>
      </c>
      <c r="H9" s="192">
        <v>2503</v>
      </c>
      <c r="I9" s="192">
        <v>2517</v>
      </c>
      <c r="J9" s="192">
        <v>2553</v>
      </c>
      <c r="K9" s="192">
        <v>2589</v>
      </c>
      <c r="L9" s="192">
        <v>2560</v>
      </c>
      <c r="M9" s="192">
        <v>2518</v>
      </c>
      <c r="N9" s="192">
        <v>2627</v>
      </c>
      <c r="O9" s="199">
        <v>2573</v>
      </c>
      <c r="P9" s="199">
        <v>2530</v>
      </c>
      <c r="Q9" s="199">
        <v>2589</v>
      </c>
    </row>
    <row r="10" spans="1:19" ht="12" customHeight="1">
      <c r="A10" s="129" t="s">
        <v>10</v>
      </c>
      <c r="B10" s="192">
        <v>849</v>
      </c>
      <c r="C10" s="192">
        <v>862</v>
      </c>
      <c r="D10" s="192">
        <v>857</v>
      </c>
      <c r="E10" s="192">
        <v>841</v>
      </c>
      <c r="F10" s="192">
        <v>833</v>
      </c>
      <c r="G10" s="192">
        <v>802</v>
      </c>
      <c r="H10" s="192">
        <v>812</v>
      </c>
      <c r="I10" s="192">
        <v>826</v>
      </c>
      <c r="J10" s="192">
        <v>850</v>
      </c>
      <c r="K10" s="192">
        <v>868</v>
      </c>
      <c r="L10" s="192">
        <v>842</v>
      </c>
      <c r="M10" s="192">
        <v>819</v>
      </c>
      <c r="N10" s="192">
        <v>816</v>
      </c>
      <c r="O10" s="199">
        <v>804</v>
      </c>
      <c r="P10" s="199">
        <v>825</v>
      </c>
      <c r="Q10" s="199">
        <v>858</v>
      </c>
    </row>
    <row r="11" spans="1:19" ht="12" customHeight="1">
      <c r="A11" s="129" t="s">
        <v>23</v>
      </c>
      <c r="B11" s="192">
        <v>441</v>
      </c>
      <c r="C11" s="192">
        <v>437</v>
      </c>
      <c r="D11" s="192">
        <v>439</v>
      </c>
      <c r="E11" s="192">
        <v>443</v>
      </c>
      <c r="F11" s="192">
        <v>430</v>
      </c>
      <c r="G11" s="192">
        <v>429</v>
      </c>
      <c r="H11" s="192">
        <v>450</v>
      </c>
      <c r="I11" s="192">
        <v>443</v>
      </c>
      <c r="J11" s="192">
        <v>466</v>
      </c>
      <c r="K11" s="192">
        <v>469</v>
      </c>
      <c r="L11" s="192">
        <v>450</v>
      </c>
      <c r="M11" s="192">
        <v>435</v>
      </c>
      <c r="N11" s="192">
        <v>460</v>
      </c>
      <c r="O11" s="199">
        <v>441</v>
      </c>
      <c r="P11" s="199">
        <v>453</v>
      </c>
      <c r="Q11" s="199">
        <v>454</v>
      </c>
    </row>
    <row r="12" spans="1:19" ht="12" customHeight="1">
      <c r="A12" s="129" t="s">
        <v>11</v>
      </c>
      <c r="B12" s="192">
        <v>9390</v>
      </c>
      <c r="C12" s="192">
        <v>9189</v>
      </c>
      <c r="D12" s="192">
        <v>9070</v>
      </c>
      <c r="E12" s="192">
        <v>9055</v>
      </c>
      <c r="F12" s="192">
        <v>9022</v>
      </c>
      <c r="G12" s="192">
        <v>8977</v>
      </c>
      <c r="H12" s="192">
        <v>9098</v>
      </c>
      <c r="I12" s="192">
        <v>9166</v>
      </c>
      <c r="J12" s="192">
        <v>9209</v>
      </c>
      <c r="K12" s="192">
        <v>9332</v>
      </c>
      <c r="L12" s="192">
        <v>9330</v>
      </c>
      <c r="M12" s="192">
        <v>9282</v>
      </c>
      <c r="N12" s="192">
        <v>9436</v>
      </c>
      <c r="O12" s="199">
        <v>9127</v>
      </c>
      <c r="P12" s="199">
        <v>9294</v>
      </c>
      <c r="Q12" s="199">
        <v>9714</v>
      </c>
    </row>
    <row r="13" spans="1:19" ht="12" customHeight="1">
      <c r="A13" s="129" t="s">
        <v>12</v>
      </c>
      <c r="B13" s="192">
        <v>1468</v>
      </c>
      <c r="C13" s="192">
        <v>1482</v>
      </c>
      <c r="D13" s="192">
        <v>1462</v>
      </c>
      <c r="E13" s="192">
        <v>1432</v>
      </c>
      <c r="F13" s="192">
        <v>1445</v>
      </c>
      <c r="G13" s="192">
        <v>1402</v>
      </c>
      <c r="H13" s="192">
        <v>1440</v>
      </c>
      <c r="I13" s="192">
        <v>1410</v>
      </c>
      <c r="J13" s="192">
        <v>1412</v>
      </c>
      <c r="K13" s="192">
        <v>1392</v>
      </c>
      <c r="L13" s="192">
        <v>1395</v>
      </c>
      <c r="M13" s="192">
        <v>1405</v>
      </c>
      <c r="N13" s="192">
        <v>1413</v>
      </c>
      <c r="O13" s="199">
        <v>1416</v>
      </c>
      <c r="P13" s="199">
        <v>1467</v>
      </c>
      <c r="Q13" s="199">
        <v>1459</v>
      </c>
    </row>
    <row r="14" spans="1:19" ht="12" customHeight="1">
      <c r="A14" s="129" t="s">
        <v>13</v>
      </c>
      <c r="B14" s="192">
        <v>712</v>
      </c>
      <c r="C14" s="192">
        <v>720</v>
      </c>
      <c r="D14" s="192">
        <v>737</v>
      </c>
      <c r="E14" s="192">
        <v>721</v>
      </c>
      <c r="F14" s="192">
        <v>725</v>
      </c>
      <c r="G14" s="192">
        <v>683</v>
      </c>
      <c r="H14" s="192">
        <v>696</v>
      </c>
      <c r="I14" s="192">
        <v>713</v>
      </c>
      <c r="J14" s="192">
        <v>717</v>
      </c>
      <c r="K14" s="192">
        <v>744</v>
      </c>
      <c r="L14" s="192">
        <v>723</v>
      </c>
      <c r="M14" s="192">
        <v>734</v>
      </c>
      <c r="N14" s="192">
        <v>708</v>
      </c>
      <c r="O14" s="199">
        <v>704</v>
      </c>
      <c r="P14" s="199">
        <v>728</v>
      </c>
      <c r="Q14" s="199">
        <v>732</v>
      </c>
    </row>
    <row r="15" spans="1:19" ht="12" customHeight="1">
      <c r="A15" s="129" t="s">
        <v>143</v>
      </c>
      <c r="B15" s="192">
        <v>1201</v>
      </c>
      <c r="C15" s="192">
        <v>1189</v>
      </c>
      <c r="D15" s="192">
        <v>1166</v>
      </c>
      <c r="E15" s="192">
        <v>1175</v>
      </c>
      <c r="F15" s="192">
        <v>1199</v>
      </c>
      <c r="G15" s="192">
        <v>1166</v>
      </c>
      <c r="H15" s="192">
        <v>1179</v>
      </c>
      <c r="I15" s="192">
        <v>1180</v>
      </c>
      <c r="J15" s="192">
        <v>1190</v>
      </c>
      <c r="K15" s="192">
        <v>1203</v>
      </c>
      <c r="L15" s="192">
        <v>1215</v>
      </c>
      <c r="M15" s="192">
        <v>1168</v>
      </c>
      <c r="N15" s="192">
        <v>1129</v>
      </c>
      <c r="O15" s="199">
        <v>1096</v>
      </c>
      <c r="P15" s="199">
        <v>1137</v>
      </c>
      <c r="Q15" s="199">
        <v>1124</v>
      </c>
      <c r="S15" s="362"/>
    </row>
    <row r="16" spans="1:19" ht="12" customHeight="1">
      <c r="A16" s="129" t="s">
        <v>15</v>
      </c>
      <c r="B16" s="192">
        <v>388</v>
      </c>
      <c r="C16" s="192">
        <v>398</v>
      </c>
      <c r="D16" s="192">
        <v>411</v>
      </c>
      <c r="E16" s="192">
        <v>407</v>
      </c>
      <c r="F16" s="192">
        <v>403</v>
      </c>
      <c r="G16" s="192">
        <v>395</v>
      </c>
      <c r="H16" s="192">
        <v>391</v>
      </c>
      <c r="I16" s="192">
        <v>392</v>
      </c>
      <c r="J16" s="192">
        <v>396</v>
      </c>
      <c r="K16" s="192">
        <v>385</v>
      </c>
      <c r="L16" s="192">
        <v>383</v>
      </c>
      <c r="M16" s="192">
        <v>390</v>
      </c>
      <c r="N16" s="192">
        <v>382</v>
      </c>
      <c r="O16" s="199">
        <v>381</v>
      </c>
      <c r="P16" s="199">
        <v>375</v>
      </c>
      <c r="Q16" s="199">
        <v>374</v>
      </c>
    </row>
    <row r="17" spans="1:17" ht="12" customHeight="1">
      <c r="A17" s="129" t="s">
        <v>5</v>
      </c>
      <c r="B17" s="192">
        <v>3388</v>
      </c>
      <c r="C17" s="192">
        <v>3292</v>
      </c>
      <c r="D17" s="192">
        <v>3203</v>
      </c>
      <c r="E17" s="192">
        <v>3147</v>
      </c>
      <c r="F17" s="192">
        <v>3125</v>
      </c>
      <c r="G17" s="192">
        <v>3134</v>
      </c>
      <c r="H17" s="192">
        <v>3210</v>
      </c>
      <c r="I17" s="192">
        <v>3167</v>
      </c>
      <c r="J17" s="192">
        <v>3284</v>
      </c>
      <c r="K17" s="192">
        <v>3215</v>
      </c>
      <c r="L17" s="192">
        <v>3185</v>
      </c>
      <c r="M17" s="192">
        <v>3211</v>
      </c>
      <c r="N17" s="192">
        <v>3281</v>
      </c>
      <c r="O17" s="199">
        <v>3461</v>
      </c>
      <c r="P17" s="199">
        <v>3627</v>
      </c>
      <c r="Q17" s="199">
        <v>3576</v>
      </c>
    </row>
    <row r="18" spans="1:17" ht="12" customHeight="1">
      <c r="A18" s="129" t="s">
        <v>16</v>
      </c>
      <c r="B18" s="192">
        <v>847</v>
      </c>
      <c r="C18" s="192">
        <v>858</v>
      </c>
      <c r="D18" s="192">
        <v>832</v>
      </c>
      <c r="E18" s="192">
        <v>811</v>
      </c>
      <c r="F18" s="192">
        <v>817</v>
      </c>
      <c r="G18" s="192">
        <v>825</v>
      </c>
      <c r="H18" s="192">
        <v>845</v>
      </c>
      <c r="I18" s="192">
        <v>842</v>
      </c>
      <c r="J18" s="192">
        <v>854</v>
      </c>
      <c r="K18" s="192">
        <v>857</v>
      </c>
      <c r="L18" s="192">
        <v>847</v>
      </c>
      <c r="M18" s="192">
        <v>818</v>
      </c>
      <c r="N18" s="192">
        <v>836</v>
      </c>
      <c r="O18" s="199">
        <v>798</v>
      </c>
      <c r="P18" s="199">
        <v>823</v>
      </c>
      <c r="Q18" s="199">
        <v>844</v>
      </c>
    </row>
    <row r="19" spans="1:17" ht="12" customHeight="1">
      <c r="A19" s="129" t="s">
        <v>17</v>
      </c>
      <c r="B19" s="192">
        <v>406</v>
      </c>
      <c r="C19" s="192">
        <v>423</v>
      </c>
      <c r="D19" s="192">
        <v>403</v>
      </c>
      <c r="E19" s="192">
        <v>377</v>
      </c>
      <c r="F19" s="192">
        <v>366</v>
      </c>
      <c r="G19" s="192">
        <v>346</v>
      </c>
      <c r="H19" s="192">
        <v>342</v>
      </c>
      <c r="I19" s="192">
        <v>354</v>
      </c>
      <c r="J19" s="192">
        <v>352</v>
      </c>
      <c r="K19" s="192">
        <v>351</v>
      </c>
      <c r="L19" s="192">
        <v>331</v>
      </c>
      <c r="M19" s="192">
        <v>326</v>
      </c>
      <c r="N19" s="192">
        <v>330</v>
      </c>
      <c r="O19" s="199">
        <v>317</v>
      </c>
      <c r="P19" s="199">
        <v>347</v>
      </c>
      <c r="Q19" s="199">
        <v>336</v>
      </c>
    </row>
    <row r="20" spans="1:17" ht="12" customHeight="1">
      <c r="A20" s="129" t="s">
        <v>24</v>
      </c>
      <c r="B20" s="192">
        <v>1435</v>
      </c>
      <c r="C20" s="192">
        <v>1417</v>
      </c>
      <c r="D20" s="192">
        <v>1411</v>
      </c>
      <c r="E20" s="192">
        <v>1391</v>
      </c>
      <c r="F20" s="192">
        <v>1405</v>
      </c>
      <c r="G20" s="192">
        <v>1410</v>
      </c>
      <c r="H20" s="192">
        <v>1431</v>
      </c>
      <c r="I20" s="192">
        <v>1417</v>
      </c>
      <c r="J20" s="192">
        <v>1405</v>
      </c>
      <c r="K20" s="192">
        <v>1449</v>
      </c>
      <c r="L20" s="192">
        <v>1476</v>
      </c>
      <c r="M20" s="192">
        <v>1417</v>
      </c>
      <c r="N20" s="192">
        <v>1466</v>
      </c>
      <c r="O20" s="199">
        <v>1467</v>
      </c>
      <c r="P20" s="199">
        <v>1438</v>
      </c>
      <c r="Q20" s="199">
        <v>1479</v>
      </c>
    </row>
    <row r="21" spans="1:17" ht="12" customHeight="1">
      <c r="A21" s="129" t="s">
        <v>28</v>
      </c>
      <c r="B21" s="192">
        <v>1519</v>
      </c>
      <c r="C21" s="192">
        <v>1467</v>
      </c>
      <c r="D21" s="192">
        <v>1459</v>
      </c>
      <c r="E21" s="192">
        <v>1460</v>
      </c>
      <c r="F21" s="192">
        <v>1446</v>
      </c>
      <c r="G21" s="192">
        <v>1469</v>
      </c>
      <c r="H21" s="192">
        <v>1496</v>
      </c>
      <c r="I21" s="192">
        <v>1493</v>
      </c>
      <c r="J21" s="192">
        <v>1483</v>
      </c>
      <c r="K21" s="192">
        <v>1489</v>
      </c>
      <c r="L21" s="192">
        <v>1453</v>
      </c>
      <c r="M21" s="192">
        <v>1469</v>
      </c>
      <c r="N21" s="192">
        <v>1476</v>
      </c>
      <c r="O21" s="199">
        <v>1421</v>
      </c>
      <c r="P21" s="199">
        <v>1446</v>
      </c>
      <c r="Q21" s="199">
        <v>1430</v>
      </c>
    </row>
    <row r="22" spans="1:17" ht="12" customHeight="1">
      <c r="A22" s="129" t="s">
        <v>42</v>
      </c>
      <c r="B22" s="192">
        <v>811</v>
      </c>
      <c r="C22" s="192">
        <v>765</v>
      </c>
      <c r="D22" s="192">
        <v>734</v>
      </c>
      <c r="E22" s="192">
        <v>724</v>
      </c>
      <c r="F22" s="192">
        <v>712</v>
      </c>
      <c r="G22" s="192">
        <v>727</v>
      </c>
      <c r="H22" s="192">
        <v>722</v>
      </c>
      <c r="I22" s="192">
        <v>694</v>
      </c>
      <c r="J22" s="192">
        <v>719</v>
      </c>
      <c r="K22" s="192">
        <v>721</v>
      </c>
      <c r="L22" s="192">
        <v>704</v>
      </c>
      <c r="M22" s="192">
        <v>712</v>
      </c>
      <c r="N22" s="192">
        <v>716</v>
      </c>
      <c r="O22" s="199">
        <v>706</v>
      </c>
      <c r="P22" s="199">
        <v>732</v>
      </c>
      <c r="Q22" s="199">
        <v>740</v>
      </c>
    </row>
    <row r="23" spans="1:17" ht="12" customHeight="1">
      <c r="A23" s="129" t="s">
        <v>18</v>
      </c>
      <c r="B23" s="192">
        <v>2454</v>
      </c>
      <c r="C23" s="192">
        <v>2451</v>
      </c>
      <c r="D23" s="192">
        <v>2411</v>
      </c>
      <c r="E23" s="192">
        <v>2387</v>
      </c>
      <c r="F23" s="192">
        <v>2491</v>
      </c>
      <c r="G23" s="192">
        <v>2460</v>
      </c>
      <c r="H23" s="192">
        <v>2453</v>
      </c>
      <c r="I23" s="192">
        <v>2453</v>
      </c>
      <c r="J23" s="192">
        <v>2439</v>
      </c>
      <c r="K23" s="192">
        <v>2527</v>
      </c>
      <c r="L23" s="192">
        <v>2494</v>
      </c>
      <c r="M23" s="192">
        <v>2454</v>
      </c>
      <c r="N23" s="192">
        <v>2507</v>
      </c>
      <c r="O23" s="199">
        <v>2494</v>
      </c>
      <c r="P23" s="199">
        <v>2521</v>
      </c>
      <c r="Q23" s="199">
        <v>2547</v>
      </c>
    </row>
    <row r="24" spans="1:17" ht="12" customHeight="1">
      <c r="A24" s="129" t="s">
        <v>19</v>
      </c>
      <c r="B24" s="192">
        <v>2720</v>
      </c>
      <c r="C24" s="192">
        <v>2671</v>
      </c>
      <c r="D24" s="192">
        <v>2712</v>
      </c>
      <c r="E24" s="192">
        <v>2653</v>
      </c>
      <c r="F24" s="192">
        <v>2606</v>
      </c>
      <c r="G24" s="192">
        <v>2610</v>
      </c>
      <c r="H24" s="192">
        <v>2601</v>
      </c>
      <c r="I24" s="192">
        <v>2602</v>
      </c>
      <c r="J24" s="192">
        <v>2661</v>
      </c>
      <c r="K24" s="192">
        <v>2673</v>
      </c>
      <c r="L24" s="192">
        <v>2621</v>
      </c>
      <c r="M24" s="192">
        <v>2559</v>
      </c>
      <c r="N24" s="192">
        <v>2629</v>
      </c>
      <c r="O24" s="199">
        <v>2572</v>
      </c>
      <c r="P24" s="199">
        <v>2583</v>
      </c>
      <c r="Q24" s="199">
        <v>2634</v>
      </c>
    </row>
    <row r="25" spans="1:17" ht="12" customHeight="1">
      <c r="A25" s="129" t="s">
        <v>144</v>
      </c>
      <c r="B25" s="192">
        <v>622</v>
      </c>
      <c r="C25" s="192">
        <v>630</v>
      </c>
      <c r="D25" s="192">
        <v>638</v>
      </c>
      <c r="E25" s="192">
        <v>638</v>
      </c>
      <c r="F25" s="192">
        <v>626</v>
      </c>
      <c r="G25" s="192">
        <v>624</v>
      </c>
      <c r="H25" s="192">
        <v>649</v>
      </c>
      <c r="I25" s="192">
        <v>640</v>
      </c>
      <c r="J25" s="192">
        <v>655</v>
      </c>
      <c r="K25" s="192">
        <v>672</v>
      </c>
      <c r="L25" s="192">
        <v>646</v>
      </c>
      <c r="M25" s="192">
        <v>628</v>
      </c>
      <c r="N25" s="192">
        <v>626</v>
      </c>
      <c r="O25" s="199">
        <v>595</v>
      </c>
      <c r="P25" s="199">
        <v>618</v>
      </c>
      <c r="Q25" s="199">
        <v>661</v>
      </c>
    </row>
    <row r="26" spans="1:17" ht="12" customHeight="1">
      <c r="A26" s="129" t="s">
        <v>40</v>
      </c>
      <c r="B26" s="192">
        <v>1414</v>
      </c>
      <c r="C26" s="192">
        <v>1426</v>
      </c>
      <c r="D26" s="192">
        <v>1492</v>
      </c>
      <c r="E26" s="192">
        <v>1492</v>
      </c>
      <c r="F26" s="192">
        <v>1516</v>
      </c>
      <c r="G26" s="192">
        <v>1555</v>
      </c>
      <c r="H26" s="192">
        <v>1512</v>
      </c>
      <c r="I26" s="192">
        <v>1526</v>
      </c>
      <c r="J26" s="192">
        <v>1522</v>
      </c>
      <c r="K26" s="192">
        <v>1557</v>
      </c>
      <c r="L26" s="192">
        <v>1549</v>
      </c>
      <c r="M26" s="192">
        <v>1511</v>
      </c>
      <c r="N26" s="192">
        <v>1507</v>
      </c>
      <c r="O26" s="199">
        <v>1464</v>
      </c>
      <c r="P26" s="199">
        <v>1468</v>
      </c>
      <c r="Q26" s="199">
        <v>1501</v>
      </c>
    </row>
    <row r="27" spans="1:17" ht="12" customHeight="1">
      <c r="A27" s="129" t="s">
        <v>41</v>
      </c>
      <c r="B27" s="192">
        <v>1174</v>
      </c>
      <c r="C27" s="192">
        <v>1169</v>
      </c>
      <c r="D27" s="192">
        <v>1163</v>
      </c>
      <c r="E27" s="192">
        <v>1159</v>
      </c>
      <c r="F27" s="192">
        <v>1176</v>
      </c>
      <c r="G27" s="192">
        <v>1161</v>
      </c>
      <c r="H27" s="192">
        <v>1165</v>
      </c>
      <c r="I27" s="192">
        <v>1205</v>
      </c>
      <c r="J27" s="192">
        <v>1205</v>
      </c>
      <c r="K27" s="192">
        <v>1188</v>
      </c>
      <c r="L27" s="192">
        <v>1145</v>
      </c>
      <c r="M27" s="192">
        <v>1122</v>
      </c>
      <c r="N27" s="192">
        <v>1119</v>
      </c>
      <c r="O27" s="199">
        <v>1097</v>
      </c>
      <c r="P27" s="199">
        <v>1100</v>
      </c>
      <c r="Q27" s="199">
        <v>1099</v>
      </c>
    </row>
    <row r="28" spans="1:17" ht="12" customHeight="1">
      <c r="A28" s="129" t="s">
        <v>148</v>
      </c>
      <c r="B28" s="192" t="s">
        <v>149</v>
      </c>
      <c r="C28" s="192" t="s">
        <v>149</v>
      </c>
      <c r="D28" s="192" t="s">
        <v>149</v>
      </c>
      <c r="E28" s="192" t="s">
        <v>149</v>
      </c>
      <c r="F28" s="192" t="s">
        <v>149</v>
      </c>
      <c r="G28" s="192" t="s">
        <v>149</v>
      </c>
      <c r="H28" s="192" t="s">
        <v>149</v>
      </c>
      <c r="I28" s="192" t="s">
        <v>149</v>
      </c>
      <c r="J28" s="192" t="s">
        <v>149</v>
      </c>
      <c r="K28" s="192" t="s">
        <v>149</v>
      </c>
      <c r="L28" s="192" t="s">
        <v>149</v>
      </c>
      <c r="M28" s="192" t="s">
        <v>149</v>
      </c>
      <c r="N28" s="192" t="s">
        <v>149</v>
      </c>
      <c r="O28" s="199" t="s">
        <v>149</v>
      </c>
      <c r="P28" s="199" t="s">
        <v>149</v>
      </c>
      <c r="Q28" s="199" t="s">
        <v>149</v>
      </c>
    </row>
    <row r="29" spans="1:17" ht="15" customHeight="1">
      <c r="A29" s="170" t="s">
        <v>21</v>
      </c>
      <c r="B29" s="194">
        <v>33745</v>
      </c>
      <c r="C29" s="194">
        <v>33374</v>
      </c>
      <c r="D29" s="194">
        <v>33085</v>
      </c>
      <c r="E29" s="194">
        <v>32805</v>
      </c>
      <c r="F29" s="194">
        <v>32847</v>
      </c>
      <c r="G29" s="194">
        <v>32659</v>
      </c>
      <c r="H29" s="194">
        <v>32995</v>
      </c>
      <c r="I29" s="194">
        <v>32995</v>
      </c>
      <c r="J29" s="194">
        <v>33372</v>
      </c>
      <c r="K29" s="194">
        <v>33681</v>
      </c>
      <c r="L29" s="194">
        <v>33349</v>
      </c>
      <c r="M29" s="194">
        <v>32978</v>
      </c>
      <c r="N29" s="194">
        <v>33464</v>
      </c>
      <c r="O29" s="200">
        <v>32934</v>
      </c>
      <c r="P29" s="200">
        <v>33512</v>
      </c>
      <c r="Q29" s="200">
        <v>34151</v>
      </c>
    </row>
    <row r="30" spans="1:17" ht="15" customHeight="1">
      <c r="A30" s="170" t="s">
        <v>38</v>
      </c>
      <c r="B30" s="194">
        <v>136401</v>
      </c>
      <c r="C30" s="194">
        <v>138074</v>
      </c>
      <c r="D30" s="194">
        <v>140564</v>
      </c>
      <c r="E30" s="194">
        <v>143554</v>
      </c>
      <c r="F30" s="194">
        <v>145120</v>
      </c>
      <c r="G30" s="194">
        <v>145969</v>
      </c>
      <c r="H30" s="194">
        <v>147227</v>
      </c>
      <c r="I30" s="194">
        <v>148998</v>
      </c>
      <c r="J30" s="194">
        <v>150786</v>
      </c>
      <c r="K30" s="194">
        <v>150559</v>
      </c>
      <c r="L30" s="194">
        <v>151017</v>
      </c>
      <c r="M30" s="194">
        <v>150858</v>
      </c>
      <c r="N30" s="194">
        <v>151653</v>
      </c>
      <c r="O30" s="200">
        <v>152078</v>
      </c>
      <c r="P30" s="200">
        <v>154956</v>
      </c>
      <c r="Q30" s="200">
        <v>156461</v>
      </c>
    </row>
    <row r="31" spans="1:17" ht="15" customHeight="1">
      <c r="A31" s="170" t="s">
        <v>39</v>
      </c>
      <c r="B31" s="194">
        <v>69033</v>
      </c>
      <c r="C31" s="194">
        <v>69322</v>
      </c>
      <c r="D31" s="194">
        <v>70113</v>
      </c>
      <c r="E31" s="194">
        <v>70291</v>
      </c>
      <c r="F31" s="194">
        <v>70505</v>
      </c>
      <c r="G31" s="194">
        <v>70000</v>
      </c>
      <c r="H31" s="194">
        <v>70246</v>
      </c>
      <c r="I31" s="194">
        <v>71466</v>
      </c>
      <c r="J31" s="194">
        <v>72658</v>
      </c>
      <c r="K31" s="194">
        <v>73117</v>
      </c>
      <c r="L31" s="194">
        <v>73007</v>
      </c>
      <c r="M31" s="194">
        <v>71016</v>
      </c>
      <c r="N31" s="194">
        <v>72978</v>
      </c>
      <c r="O31" s="200">
        <v>73463</v>
      </c>
      <c r="P31" s="200">
        <v>75166</v>
      </c>
      <c r="Q31" s="200">
        <v>77466</v>
      </c>
    </row>
    <row r="32" spans="1:17" s="6" customFormat="1" ht="15" customHeight="1">
      <c r="A32" s="170" t="s">
        <v>71</v>
      </c>
      <c r="B32" s="194">
        <v>239179</v>
      </c>
      <c r="C32" s="194">
        <v>240770</v>
      </c>
      <c r="D32" s="194">
        <v>243762</v>
      </c>
      <c r="E32" s="194">
        <v>246650</v>
      </c>
      <c r="F32" s="194">
        <v>248472</v>
      </c>
      <c r="G32" s="194">
        <v>248628</v>
      </c>
      <c r="H32" s="194">
        <v>250468</v>
      </c>
      <c r="I32" s="194">
        <v>253504</v>
      </c>
      <c r="J32" s="194">
        <v>256816</v>
      </c>
      <c r="K32" s="194">
        <v>257357</v>
      </c>
      <c r="L32" s="194">
        <v>257373</v>
      </c>
      <c r="M32" s="194">
        <v>254852</v>
      </c>
      <c r="N32" s="194">
        <v>258095</v>
      </c>
      <c r="O32" s="200">
        <v>258475</v>
      </c>
      <c r="P32" s="200">
        <v>263634</v>
      </c>
      <c r="Q32" s="200">
        <v>266903</v>
      </c>
    </row>
    <row r="33" spans="1:21" s="121" customFormat="1" ht="15" customHeight="1">
      <c r="A33" s="198" t="s">
        <v>72</v>
      </c>
      <c r="B33" s="201">
        <v>14.108680109875868</v>
      </c>
      <c r="C33" s="201">
        <v>13.861361465298833</v>
      </c>
      <c r="D33" s="201">
        <v>13.572665140587951</v>
      </c>
      <c r="E33" s="201">
        <v>13.300222988039733</v>
      </c>
      <c r="F33" s="201">
        <v>13.219598184101228</v>
      </c>
      <c r="G33" s="202">
        <v>13.135688659362582</v>
      </c>
      <c r="H33" s="202">
        <v>13.173339508440199</v>
      </c>
      <c r="I33" s="202">
        <v>13.033324917950011</v>
      </c>
      <c r="J33" s="202">
        <v>12.994517475546694</v>
      </c>
      <c r="K33" s="202">
        <v>13.087267880803708</v>
      </c>
      <c r="L33" s="202">
        <v>12.957458630081634</v>
      </c>
      <c r="M33" s="202">
        <v>12.940059328551474</v>
      </c>
      <c r="N33" s="202">
        <v>12.965768418605553</v>
      </c>
      <c r="O33" s="203">
        <v>12.741657800560983</v>
      </c>
      <c r="P33" s="290">
        <v>12.741657800560983</v>
      </c>
      <c r="Q33" s="290">
        <v>12.795285178510547</v>
      </c>
    </row>
    <row r="34" spans="1:21" s="82" customFormat="1" ht="9" customHeight="1">
      <c r="A34" s="447" t="s">
        <v>151</v>
      </c>
      <c r="B34" s="447"/>
      <c r="C34" s="447"/>
      <c r="D34" s="447"/>
      <c r="E34" s="447"/>
      <c r="F34" s="447"/>
      <c r="G34" s="447"/>
      <c r="H34" s="447"/>
      <c r="I34" s="447"/>
      <c r="J34" s="447"/>
      <c r="K34" s="447"/>
      <c r="L34" s="447"/>
      <c r="M34" s="447"/>
      <c r="N34" s="447"/>
      <c r="O34" s="447"/>
      <c r="P34" s="107"/>
    </row>
    <row r="35" spans="1:21" s="82" customFormat="1" ht="9" customHeight="1">
      <c r="A35" s="82" t="s">
        <v>58</v>
      </c>
      <c r="B35" s="91"/>
      <c r="C35" s="91"/>
      <c r="D35" s="108"/>
      <c r="E35" s="108"/>
      <c r="H35" s="91"/>
      <c r="I35" s="91"/>
      <c r="J35" s="91"/>
      <c r="K35" s="91"/>
      <c r="L35" s="91"/>
      <c r="M35" s="91"/>
      <c r="N35" s="91"/>
      <c r="O35" s="91"/>
      <c r="P35" s="91"/>
    </row>
    <row r="36" spans="1:21" s="86" customFormat="1" ht="9" customHeight="1">
      <c r="A36" s="86" t="s">
        <v>159</v>
      </c>
      <c r="B36" s="92"/>
      <c r="C36" s="92"/>
      <c r="D36" s="92"/>
      <c r="E36" s="92"/>
      <c r="F36" s="92"/>
      <c r="G36" s="92"/>
      <c r="J36" s="92"/>
      <c r="K36" s="92"/>
      <c r="L36" s="92"/>
      <c r="M36" s="92"/>
      <c r="N36" s="92"/>
      <c r="O36" s="92"/>
      <c r="P36" s="92"/>
    </row>
    <row r="37" spans="1:21" ht="4.5" customHeight="1">
      <c r="A37" s="17"/>
      <c r="B37" s="17"/>
      <c r="C37" s="17"/>
      <c r="D37" s="17"/>
      <c r="E37" s="17"/>
      <c r="F37" s="17"/>
      <c r="G37" s="17"/>
      <c r="H37" s="17"/>
      <c r="I37" s="17"/>
      <c r="J37" s="17"/>
      <c r="K37" s="17"/>
      <c r="L37" s="17"/>
      <c r="M37" s="17"/>
      <c r="N37" s="17"/>
      <c r="O37" s="17"/>
      <c r="P37" s="17"/>
    </row>
    <row r="38" spans="1:21" s="18" customFormat="1" ht="20.25" customHeight="1">
      <c r="A38" s="460" t="s">
        <v>8</v>
      </c>
      <c r="B38" s="458">
        <v>2008</v>
      </c>
      <c r="C38" s="458">
        <v>2009</v>
      </c>
      <c r="D38" s="458">
        <v>2010</v>
      </c>
      <c r="E38" s="458">
        <v>2011</v>
      </c>
      <c r="F38" s="458">
        <v>2012</v>
      </c>
      <c r="G38" s="458">
        <v>2013</v>
      </c>
      <c r="H38" s="458">
        <v>2014</v>
      </c>
      <c r="I38" s="458">
        <v>2015</v>
      </c>
      <c r="J38" s="458">
        <v>2016</v>
      </c>
      <c r="K38" s="462">
        <v>2017</v>
      </c>
      <c r="L38" s="462">
        <v>2018</v>
      </c>
      <c r="M38" s="462">
        <v>2019</v>
      </c>
      <c r="N38" s="437">
        <v>2020</v>
      </c>
      <c r="O38" s="437">
        <v>2021</v>
      </c>
      <c r="P38" s="437">
        <v>2022</v>
      </c>
      <c r="Q38" s="437">
        <v>2023</v>
      </c>
      <c r="R38" s="442" t="s">
        <v>196</v>
      </c>
      <c r="S38" s="440" t="s">
        <v>181</v>
      </c>
      <c r="T38" s="441"/>
      <c r="U38" s="122"/>
    </row>
    <row r="39" spans="1:21" s="18" customFormat="1" ht="29.25" customHeight="1">
      <c r="A39" s="461"/>
      <c r="B39" s="459"/>
      <c r="C39" s="459"/>
      <c r="D39" s="459"/>
      <c r="E39" s="459"/>
      <c r="F39" s="459"/>
      <c r="G39" s="459"/>
      <c r="H39" s="459"/>
      <c r="I39" s="459"/>
      <c r="J39" s="459"/>
      <c r="K39" s="463"/>
      <c r="L39" s="463"/>
      <c r="M39" s="463"/>
      <c r="N39" s="438"/>
      <c r="O39" s="438"/>
      <c r="P39" s="438"/>
      <c r="Q39" s="438"/>
      <c r="R39" s="443"/>
      <c r="S39" s="185" t="s">
        <v>114</v>
      </c>
      <c r="T39" s="186" t="s">
        <v>27</v>
      </c>
      <c r="U39" s="122"/>
    </row>
    <row r="40" spans="1:21" ht="12" customHeight="1">
      <c r="A40" s="129" t="s">
        <v>9</v>
      </c>
      <c r="B40" s="192">
        <v>2551</v>
      </c>
      <c r="C40" s="192">
        <v>2583</v>
      </c>
      <c r="D40" s="130">
        <v>2608</v>
      </c>
      <c r="E40" s="130">
        <v>2609</v>
      </c>
      <c r="F40" s="130">
        <v>2615</v>
      </c>
      <c r="G40" s="130">
        <v>2468</v>
      </c>
      <c r="H40" s="130">
        <v>2661</v>
      </c>
      <c r="I40" s="130">
        <v>2638</v>
      </c>
      <c r="J40" s="130">
        <v>2745</v>
      </c>
      <c r="K40" s="130">
        <v>2782</v>
      </c>
      <c r="L40" s="130">
        <v>2814</v>
      </c>
      <c r="M40" s="130">
        <v>2856</v>
      </c>
      <c r="N40" s="305">
        <v>2836</v>
      </c>
      <c r="O40" s="305">
        <v>2891</v>
      </c>
      <c r="P40" s="305">
        <v>2936</v>
      </c>
      <c r="Q40" s="305">
        <v>2944</v>
      </c>
      <c r="R40" s="137">
        <f>Q40/Q$60*100</f>
        <v>7.663673044383704</v>
      </c>
      <c r="S40" s="135">
        <f t="shared" ref="S40:S63" si="0">Q40-P40</f>
        <v>8</v>
      </c>
      <c r="T40" s="152">
        <f t="shared" ref="T40:T63" si="1">((Q40/P40)-1)*100</f>
        <v>0.27247956403269047</v>
      </c>
      <c r="U40" s="19"/>
    </row>
    <row r="41" spans="1:21" ht="12" customHeight="1">
      <c r="A41" s="129" t="s">
        <v>10</v>
      </c>
      <c r="B41" s="192">
        <v>868</v>
      </c>
      <c r="C41" s="192">
        <v>884</v>
      </c>
      <c r="D41" s="130">
        <v>891</v>
      </c>
      <c r="E41" s="130">
        <v>886</v>
      </c>
      <c r="F41" s="130">
        <v>902</v>
      </c>
      <c r="G41" s="130">
        <v>930</v>
      </c>
      <c r="H41" s="130">
        <v>906</v>
      </c>
      <c r="I41" s="130">
        <v>917</v>
      </c>
      <c r="J41" s="130">
        <v>908</v>
      </c>
      <c r="K41" s="130">
        <v>936</v>
      </c>
      <c r="L41" s="130">
        <v>958</v>
      </c>
      <c r="M41" s="130">
        <v>956</v>
      </c>
      <c r="N41" s="306">
        <v>927</v>
      </c>
      <c r="O41" s="306">
        <v>952</v>
      </c>
      <c r="P41" s="306">
        <v>921</v>
      </c>
      <c r="Q41" s="306">
        <v>888</v>
      </c>
      <c r="R41" s="137">
        <f t="shared" ref="R41:R60" si="2">Q41/Q$60*100</f>
        <v>2.3115970324092152</v>
      </c>
      <c r="S41" s="135">
        <f t="shared" si="0"/>
        <v>-33</v>
      </c>
      <c r="T41" s="152">
        <f t="shared" si="1"/>
        <v>-3.5830618892508159</v>
      </c>
      <c r="U41" s="19"/>
    </row>
    <row r="42" spans="1:21" ht="12" customHeight="1">
      <c r="A42" s="129" t="s">
        <v>23</v>
      </c>
      <c r="B42" s="192">
        <v>468</v>
      </c>
      <c r="C42" s="192">
        <v>497</v>
      </c>
      <c r="D42" s="130">
        <v>480</v>
      </c>
      <c r="E42" s="130">
        <v>468</v>
      </c>
      <c r="F42" s="130">
        <v>490</v>
      </c>
      <c r="G42" s="130">
        <v>505</v>
      </c>
      <c r="H42" s="130">
        <v>500</v>
      </c>
      <c r="I42" s="130">
        <v>508</v>
      </c>
      <c r="J42" s="130">
        <v>513</v>
      </c>
      <c r="K42" s="130">
        <v>517</v>
      </c>
      <c r="L42" s="130">
        <v>546</v>
      </c>
      <c r="M42" s="130">
        <v>573</v>
      </c>
      <c r="N42" s="306">
        <v>581</v>
      </c>
      <c r="O42" s="306">
        <v>604</v>
      </c>
      <c r="P42" s="306">
        <v>579</v>
      </c>
      <c r="Q42" s="306">
        <v>587</v>
      </c>
      <c r="R42" s="137">
        <f t="shared" si="2"/>
        <v>1.528048939216452</v>
      </c>
      <c r="S42" s="135">
        <f t="shared" si="0"/>
        <v>8</v>
      </c>
      <c r="T42" s="152">
        <f t="shared" si="1"/>
        <v>1.3816925734024155</v>
      </c>
      <c r="U42" s="19"/>
    </row>
    <row r="43" spans="1:21" ht="12" customHeight="1">
      <c r="A43" s="129" t="s">
        <v>11</v>
      </c>
      <c r="B43" s="192">
        <v>9869</v>
      </c>
      <c r="C43" s="192">
        <v>10471</v>
      </c>
      <c r="D43" s="130">
        <v>10605</v>
      </c>
      <c r="E43" s="130">
        <v>10870</v>
      </c>
      <c r="F43" s="130">
        <v>11081</v>
      </c>
      <c r="G43" s="130">
        <v>11649</v>
      </c>
      <c r="H43" s="130">
        <v>10154</v>
      </c>
      <c r="I43" s="130">
        <v>10253</v>
      </c>
      <c r="J43" s="130">
        <v>10408</v>
      </c>
      <c r="K43" s="130">
        <v>10557</v>
      </c>
      <c r="L43" s="130">
        <v>10729</v>
      </c>
      <c r="M43" s="130">
        <v>10848</v>
      </c>
      <c r="N43" s="306">
        <v>10723</v>
      </c>
      <c r="O43" s="306">
        <v>10975</v>
      </c>
      <c r="P43" s="306">
        <v>10985</v>
      </c>
      <c r="Q43" s="306">
        <v>11104</v>
      </c>
      <c r="R43" s="137">
        <f t="shared" si="2"/>
        <v>28.905375504360276</v>
      </c>
      <c r="S43" s="135">
        <f t="shared" si="0"/>
        <v>119</v>
      </c>
      <c r="T43" s="152">
        <f t="shared" si="1"/>
        <v>1.0832954028220376</v>
      </c>
      <c r="U43" s="19"/>
    </row>
    <row r="44" spans="1:21" ht="12" customHeight="1">
      <c r="A44" s="129" t="s">
        <v>12</v>
      </c>
      <c r="B44" s="192">
        <v>1434</v>
      </c>
      <c r="C44" s="192">
        <v>1358</v>
      </c>
      <c r="D44" s="130">
        <v>1355</v>
      </c>
      <c r="E44" s="130">
        <v>1375</v>
      </c>
      <c r="F44" s="130">
        <v>1419</v>
      </c>
      <c r="G44" s="130">
        <v>1418</v>
      </c>
      <c r="H44" s="130">
        <v>1525</v>
      </c>
      <c r="I44" s="130">
        <v>1501</v>
      </c>
      <c r="J44" s="130">
        <v>1540</v>
      </c>
      <c r="K44" s="130">
        <v>1596</v>
      </c>
      <c r="L44" s="130">
        <v>1612</v>
      </c>
      <c r="M44" s="130">
        <v>1623</v>
      </c>
      <c r="N44" s="306">
        <v>1602</v>
      </c>
      <c r="O44" s="306">
        <v>1609</v>
      </c>
      <c r="P44" s="306">
        <v>1619</v>
      </c>
      <c r="Q44" s="306">
        <v>1576</v>
      </c>
      <c r="R44" s="137">
        <f t="shared" si="2"/>
        <v>4.1025641025641022</v>
      </c>
      <c r="S44" s="135">
        <f t="shared" si="0"/>
        <v>-43</v>
      </c>
      <c r="T44" s="152">
        <f t="shared" si="1"/>
        <v>-2.6559604694255667</v>
      </c>
      <c r="U44" s="19"/>
    </row>
    <row r="45" spans="1:21" ht="12" customHeight="1">
      <c r="A45" s="129" t="s">
        <v>13</v>
      </c>
      <c r="B45" s="192">
        <v>730</v>
      </c>
      <c r="C45" s="192">
        <v>755</v>
      </c>
      <c r="D45" s="130">
        <v>738</v>
      </c>
      <c r="E45" s="130">
        <v>750</v>
      </c>
      <c r="F45" s="130">
        <v>741</v>
      </c>
      <c r="G45" s="130">
        <v>776</v>
      </c>
      <c r="H45" s="130">
        <v>749</v>
      </c>
      <c r="I45" s="130">
        <v>768</v>
      </c>
      <c r="J45" s="130">
        <v>805</v>
      </c>
      <c r="K45" s="130">
        <v>805</v>
      </c>
      <c r="L45" s="130">
        <v>840</v>
      </c>
      <c r="M45" s="130">
        <v>835</v>
      </c>
      <c r="N45" s="306">
        <v>857</v>
      </c>
      <c r="O45" s="306">
        <v>900</v>
      </c>
      <c r="P45" s="306">
        <v>906</v>
      </c>
      <c r="Q45" s="306">
        <v>902</v>
      </c>
      <c r="R45" s="137">
        <f t="shared" si="2"/>
        <v>2.3480411297670178</v>
      </c>
      <c r="S45" s="135">
        <f t="shared" si="0"/>
        <v>-4</v>
      </c>
      <c r="T45" s="152">
        <f t="shared" si="1"/>
        <v>-0.44150110375276164</v>
      </c>
      <c r="U45" s="19"/>
    </row>
    <row r="46" spans="1:21" ht="12" customHeight="1">
      <c r="A46" s="129" t="s">
        <v>143</v>
      </c>
      <c r="B46" s="192">
        <v>1122</v>
      </c>
      <c r="C46" s="192">
        <v>1117</v>
      </c>
      <c r="D46" s="130">
        <v>1101</v>
      </c>
      <c r="E46" s="130">
        <v>1124</v>
      </c>
      <c r="F46" s="130">
        <v>1100</v>
      </c>
      <c r="G46" s="130">
        <v>1036</v>
      </c>
      <c r="H46" s="130">
        <v>1071</v>
      </c>
      <c r="I46" s="130">
        <v>1064</v>
      </c>
      <c r="J46" s="130">
        <v>1117</v>
      </c>
      <c r="K46" s="130">
        <v>1129</v>
      </c>
      <c r="L46" s="130">
        <v>1142</v>
      </c>
      <c r="M46" s="130">
        <v>1176</v>
      </c>
      <c r="N46" s="306">
        <v>1161</v>
      </c>
      <c r="O46" s="306">
        <v>1210</v>
      </c>
      <c r="P46" s="306">
        <v>1206</v>
      </c>
      <c r="Q46" s="306">
        <v>1219</v>
      </c>
      <c r="R46" s="137">
        <f t="shared" si="2"/>
        <v>3.1732396199401278</v>
      </c>
      <c r="S46" s="135">
        <f t="shared" si="0"/>
        <v>13</v>
      </c>
      <c r="T46" s="152">
        <f t="shared" si="1"/>
        <v>1.0779436152570376</v>
      </c>
      <c r="U46" s="19"/>
    </row>
    <row r="47" spans="1:21" ht="12" customHeight="1">
      <c r="A47" s="129" t="s">
        <v>15</v>
      </c>
      <c r="B47" s="192">
        <v>374</v>
      </c>
      <c r="C47" s="192">
        <v>384</v>
      </c>
      <c r="D47" s="130">
        <v>395</v>
      </c>
      <c r="E47" s="130">
        <v>387</v>
      </c>
      <c r="F47" s="130">
        <v>379</v>
      </c>
      <c r="G47" s="130">
        <v>369</v>
      </c>
      <c r="H47" s="130">
        <v>372</v>
      </c>
      <c r="I47" s="130">
        <v>376</v>
      </c>
      <c r="J47" s="130">
        <v>394</v>
      </c>
      <c r="K47" s="130">
        <v>405</v>
      </c>
      <c r="L47" s="130">
        <v>392</v>
      </c>
      <c r="M47" s="130">
        <v>402</v>
      </c>
      <c r="N47" s="306">
        <v>389</v>
      </c>
      <c r="O47" s="306">
        <v>401</v>
      </c>
      <c r="P47" s="306">
        <v>394</v>
      </c>
      <c r="Q47" s="306">
        <v>373</v>
      </c>
      <c r="R47" s="137">
        <f t="shared" si="2"/>
        <v>0.97097487960432127</v>
      </c>
      <c r="S47" s="135">
        <f t="shared" si="0"/>
        <v>-21</v>
      </c>
      <c r="T47" s="152">
        <f t="shared" si="1"/>
        <v>-5.3299492385786795</v>
      </c>
      <c r="U47" s="19"/>
    </row>
    <row r="48" spans="1:21" ht="12" customHeight="1">
      <c r="A48" s="129" t="s">
        <v>5</v>
      </c>
      <c r="B48" s="192">
        <v>3450</v>
      </c>
      <c r="C48" s="192">
        <v>3128</v>
      </c>
      <c r="D48" s="130">
        <v>3079</v>
      </c>
      <c r="E48" s="130">
        <v>3032</v>
      </c>
      <c r="F48" s="130">
        <v>3010</v>
      </c>
      <c r="G48" s="130">
        <v>2917</v>
      </c>
      <c r="H48" s="130">
        <v>3411</v>
      </c>
      <c r="I48" s="130">
        <v>3475</v>
      </c>
      <c r="J48" s="130">
        <v>3660</v>
      </c>
      <c r="K48" s="130">
        <v>3722</v>
      </c>
      <c r="L48" s="130">
        <v>3810</v>
      </c>
      <c r="M48" s="130">
        <v>3835</v>
      </c>
      <c r="N48" s="306">
        <v>3835</v>
      </c>
      <c r="O48" s="306">
        <v>3924</v>
      </c>
      <c r="P48" s="306">
        <v>3927</v>
      </c>
      <c r="Q48" s="306">
        <v>3933</v>
      </c>
      <c r="R48" s="137">
        <f t="shared" si="2"/>
        <v>10.238188207731355</v>
      </c>
      <c r="S48" s="135">
        <f t="shared" si="0"/>
        <v>6</v>
      </c>
      <c r="T48" s="152">
        <f t="shared" si="1"/>
        <v>0.15278838808250317</v>
      </c>
      <c r="U48" s="19"/>
    </row>
    <row r="49" spans="1:21" ht="12" customHeight="1">
      <c r="A49" s="129" t="s">
        <v>16</v>
      </c>
      <c r="B49" s="192">
        <v>827</v>
      </c>
      <c r="C49" s="192">
        <v>840</v>
      </c>
      <c r="D49" s="130">
        <v>861</v>
      </c>
      <c r="E49" s="130">
        <v>857</v>
      </c>
      <c r="F49" s="130">
        <v>825</v>
      </c>
      <c r="G49" s="130">
        <v>819</v>
      </c>
      <c r="H49" s="130">
        <v>816</v>
      </c>
      <c r="I49" s="130">
        <v>821</v>
      </c>
      <c r="J49" s="130">
        <v>856</v>
      </c>
      <c r="K49" s="130">
        <v>873</v>
      </c>
      <c r="L49" s="130">
        <v>874</v>
      </c>
      <c r="M49" s="130">
        <v>879</v>
      </c>
      <c r="N49" s="306">
        <v>865</v>
      </c>
      <c r="O49" s="306">
        <v>897</v>
      </c>
      <c r="P49" s="306">
        <v>869</v>
      </c>
      <c r="Q49" s="306">
        <v>887</v>
      </c>
      <c r="R49" s="137">
        <f t="shared" si="2"/>
        <v>2.3089938825979437</v>
      </c>
      <c r="S49" s="135">
        <f t="shared" si="0"/>
        <v>18</v>
      </c>
      <c r="T49" s="152">
        <f t="shared" si="1"/>
        <v>2.0713463751438344</v>
      </c>
      <c r="U49" s="19"/>
    </row>
    <row r="50" spans="1:21" ht="12" customHeight="1">
      <c r="A50" s="129" t="s">
        <v>17</v>
      </c>
      <c r="B50" s="192">
        <v>332</v>
      </c>
      <c r="C50" s="192">
        <v>320</v>
      </c>
      <c r="D50" s="130">
        <v>323</v>
      </c>
      <c r="E50" s="130">
        <v>325</v>
      </c>
      <c r="F50" s="130">
        <v>311</v>
      </c>
      <c r="G50" s="130">
        <v>286</v>
      </c>
      <c r="H50" s="130">
        <v>299</v>
      </c>
      <c r="I50" s="130">
        <v>289</v>
      </c>
      <c r="J50" s="130">
        <v>305</v>
      </c>
      <c r="K50" s="130">
        <v>305</v>
      </c>
      <c r="L50" s="130">
        <v>318</v>
      </c>
      <c r="M50" s="130">
        <v>327</v>
      </c>
      <c r="N50" s="306">
        <v>306</v>
      </c>
      <c r="O50" s="306">
        <v>310</v>
      </c>
      <c r="P50" s="306">
        <v>322</v>
      </c>
      <c r="Q50" s="306">
        <v>338</v>
      </c>
      <c r="R50" s="137">
        <f t="shared" si="2"/>
        <v>0.87986463620981381</v>
      </c>
      <c r="S50" s="135">
        <f t="shared" si="0"/>
        <v>16</v>
      </c>
      <c r="T50" s="152">
        <f t="shared" si="1"/>
        <v>4.9689440993788914</v>
      </c>
      <c r="U50" s="19"/>
    </row>
    <row r="51" spans="1:21" ht="12" customHeight="1">
      <c r="A51" s="129" t="s">
        <v>24</v>
      </c>
      <c r="B51" s="192">
        <v>1486</v>
      </c>
      <c r="C51" s="192">
        <v>1515</v>
      </c>
      <c r="D51" s="130">
        <v>1544</v>
      </c>
      <c r="E51" s="130">
        <v>1581</v>
      </c>
      <c r="F51" s="130">
        <v>1552</v>
      </c>
      <c r="G51" s="130">
        <v>1544</v>
      </c>
      <c r="H51" s="130">
        <v>1564</v>
      </c>
      <c r="I51" s="130">
        <v>1547</v>
      </c>
      <c r="J51" s="130">
        <v>1583</v>
      </c>
      <c r="K51" s="130">
        <v>1628</v>
      </c>
      <c r="L51" s="130">
        <v>1610</v>
      </c>
      <c r="M51" s="130">
        <v>1650</v>
      </c>
      <c r="N51" s="306">
        <v>1661</v>
      </c>
      <c r="O51" s="306">
        <v>1724</v>
      </c>
      <c r="P51" s="306">
        <v>1728</v>
      </c>
      <c r="Q51" s="306">
        <v>1741</v>
      </c>
      <c r="R51" s="137">
        <f t="shared" si="2"/>
        <v>4.5320838214239236</v>
      </c>
      <c r="S51" s="135">
        <f t="shared" si="0"/>
        <v>13</v>
      </c>
      <c r="T51" s="152">
        <f t="shared" si="1"/>
        <v>0.75231481481481399</v>
      </c>
      <c r="U51" s="19"/>
    </row>
    <row r="52" spans="1:21" ht="12" customHeight="1">
      <c r="A52" s="129" t="s">
        <v>28</v>
      </c>
      <c r="B52" s="192">
        <v>1425</v>
      </c>
      <c r="C52" s="192">
        <v>1452</v>
      </c>
      <c r="D52" s="130">
        <v>1454</v>
      </c>
      <c r="E52" s="130">
        <v>1435</v>
      </c>
      <c r="F52" s="130">
        <v>1408</v>
      </c>
      <c r="G52" s="130">
        <v>1435</v>
      </c>
      <c r="H52" s="130">
        <v>1461</v>
      </c>
      <c r="I52" s="130">
        <v>1459</v>
      </c>
      <c r="J52" s="130">
        <v>1564</v>
      </c>
      <c r="K52" s="130">
        <v>1615</v>
      </c>
      <c r="L52" s="130">
        <v>1609</v>
      </c>
      <c r="M52" s="130">
        <v>1636</v>
      </c>
      <c r="N52" s="306">
        <v>1619</v>
      </c>
      <c r="O52" s="306">
        <v>1709</v>
      </c>
      <c r="P52" s="306">
        <v>1687</v>
      </c>
      <c r="Q52" s="306">
        <v>1690</v>
      </c>
      <c r="R52" s="137">
        <f t="shared" si="2"/>
        <v>4.3993231810490698</v>
      </c>
      <c r="S52" s="135">
        <f t="shared" si="0"/>
        <v>3</v>
      </c>
      <c r="T52" s="152">
        <f t="shared" si="1"/>
        <v>0.17783046828689919</v>
      </c>
      <c r="U52" s="19"/>
    </row>
    <row r="53" spans="1:21" ht="12" customHeight="1">
      <c r="A53" s="129" t="s">
        <v>42</v>
      </c>
      <c r="B53" s="192">
        <v>744</v>
      </c>
      <c r="C53" s="192">
        <v>739</v>
      </c>
      <c r="D53" s="130">
        <v>724</v>
      </c>
      <c r="E53" s="130">
        <v>750</v>
      </c>
      <c r="F53" s="130">
        <v>721</v>
      </c>
      <c r="G53" s="130">
        <v>745</v>
      </c>
      <c r="H53" s="130">
        <v>725</v>
      </c>
      <c r="I53" s="130">
        <v>738</v>
      </c>
      <c r="J53" s="130">
        <v>734</v>
      </c>
      <c r="K53" s="130">
        <v>740</v>
      </c>
      <c r="L53" s="130">
        <v>739</v>
      </c>
      <c r="M53" s="130">
        <v>776</v>
      </c>
      <c r="N53" s="306">
        <v>779</v>
      </c>
      <c r="O53" s="306">
        <v>801</v>
      </c>
      <c r="P53" s="306">
        <v>832</v>
      </c>
      <c r="Q53" s="306">
        <v>833</v>
      </c>
      <c r="R53" s="137">
        <f t="shared" si="2"/>
        <v>2.1684237927892749</v>
      </c>
      <c r="S53" s="135">
        <f t="shared" si="0"/>
        <v>1</v>
      </c>
      <c r="T53" s="152">
        <f t="shared" si="1"/>
        <v>0.12019230769231282</v>
      </c>
      <c r="U53" s="19"/>
    </row>
    <row r="54" spans="1:21" ht="12" customHeight="1">
      <c r="A54" s="129" t="s">
        <v>18</v>
      </c>
      <c r="B54" s="192">
        <v>2531</v>
      </c>
      <c r="C54" s="192">
        <v>2496</v>
      </c>
      <c r="D54" s="130">
        <v>2462</v>
      </c>
      <c r="E54" s="130">
        <v>2528</v>
      </c>
      <c r="F54" s="130">
        <v>2507</v>
      </c>
      <c r="G54" s="130">
        <v>2368</v>
      </c>
      <c r="H54" s="130">
        <v>2662</v>
      </c>
      <c r="I54" s="130">
        <v>2623</v>
      </c>
      <c r="J54" s="130">
        <v>2715</v>
      </c>
      <c r="K54" s="130">
        <v>2722</v>
      </c>
      <c r="L54" s="130">
        <v>2778</v>
      </c>
      <c r="M54" s="130">
        <v>2797</v>
      </c>
      <c r="N54" s="306">
        <v>2746</v>
      </c>
      <c r="O54" s="306">
        <v>2806</v>
      </c>
      <c r="P54" s="306">
        <v>2760</v>
      </c>
      <c r="Q54" s="306">
        <v>2728</v>
      </c>
      <c r="R54" s="137">
        <f t="shared" si="2"/>
        <v>7.1013926851490297</v>
      </c>
      <c r="S54" s="135">
        <f t="shared" si="0"/>
        <v>-32</v>
      </c>
      <c r="T54" s="152">
        <f t="shared" si="1"/>
        <v>-1.1594202898550732</v>
      </c>
      <c r="U54" s="19"/>
    </row>
    <row r="55" spans="1:21" ht="12" customHeight="1">
      <c r="A55" s="129" t="s">
        <v>19</v>
      </c>
      <c r="B55" s="192">
        <v>2640</v>
      </c>
      <c r="C55" s="192">
        <v>2630</v>
      </c>
      <c r="D55" s="130">
        <v>2647</v>
      </c>
      <c r="E55" s="130">
        <v>2665</v>
      </c>
      <c r="F55" s="130">
        <v>2616</v>
      </c>
      <c r="G55" s="130">
        <v>2500</v>
      </c>
      <c r="H55" s="130">
        <v>2527</v>
      </c>
      <c r="I55" s="130">
        <v>2503</v>
      </c>
      <c r="J55" s="130">
        <v>2636</v>
      </c>
      <c r="K55" s="130">
        <v>2670</v>
      </c>
      <c r="L55" s="130">
        <v>2723</v>
      </c>
      <c r="M55" s="130">
        <v>2714</v>
      </c>
      <c r="N55" s="306">
        <v>2637</v>
      </c>
      <c r="O55" s="306">
        <v>2652</v>
      </c>
      <c r="P55" s="306">
        <v>2618</v>
      </c>
      <c r="Q55" s="306">
        <v>2546</v>
      </c>
      <c r="R55" s="137">
        <f t="shared" si="2"/>
        <v>6.6276194194975924</v>
      </c>
      <c r="S55" s="135">
        <f t="shared" si="0"/>
        <v>-72</v>
      </c>
      <c r="T55" s="152">
        <f t="shared" si="1"/>
        <v>-2.7501909854851014</v>
      </c>
      <c r="U55" s="19"/>
    </row>
    <row r="56" spans="1:21" ht="12" customHeight="1">
      <c r="A56" s="129" t="s">
        <v>144</v>
      </c>
      <c r="B56" s="192">
        <v>665</v>
      </c>
      <c r="C56" s="192">
        <v>685</v>
      </c>
      <c r="D56" s="130">
        <v>672</v>
      </c>
      <c r="E56" s="130">
        <v>646</v>
      </c>
      <c r="F56" s="130">
        <v>649</v>
      </c>
      <c r="G56" s="130">
        <v>633</v>
      </c>
      <c r="H56" s="130">
        <v>610</v>
      </c>
      <c r="I56" s="130">
        <v>616</v>
      </c>
      <c r="J56" s="130">
        <v>640</v>
      </c>
      <c r="K56" s="130">
        <v>636</v>
      </c>
      <c r="L56" s="130">
        <v>631</v>
      </c>
      <c r="M56" s="130">
        <v>655</v>
      </c>
      <c r="N56" s="306">
        <v>714</v>
      </c>
      <c r="O56" s="306">
        <v>745</v>
      </c>
      <c r="P56" s="306">
        <v>726</v>
      </c>
      <c r="Q56" s="306">
        <v>730</v>
      </c>
      <c r="R56" s="137">
        <f t="shared" si="2"/>
        <v>1.9002993622282964</v>
      </c>
      <c r="S56" s="135">
        <f t="shared" si="0"/>
        <v>4</v>
      </c>
      <c r="T56" s="152">
        <f t="shared" si="1"/>
        <v>0.55096418732782926</v>
      </c>
      <c r="U56" s="19"/>
    </row>
    <row r="57" spans="1:21" ht="12" customHeight="1">
      <c r="A57" s="129" t="s">
        <v>40</v>
      </c>
      <c r="B57" s="192">
        <v>1480</v>
      </c>
      <c r="C57" s="192">
        <v>1452</v>
      </c>
      <c r="D57" s="130">
        <v>1408</v>
      </c>
      <c r="E57" s="130">
        <v>1423</v>
      </c>
      <c r="F57" s="130">
        <v>1405</v>
      </c>
      <c r="G57" s="130">
        <v>1435</v>
      </c>
      <c r="H57" s="130">
        <v>1459</v>
      </c>
      <c r="I57" s="130">
        <v>1458</v>
      </c>
      <c r="J57" s="130">
        <v>1464</v>
      </c>
      <c r="K57" s="130">
        <v>1470</v>
      </c>
      <c r="L57" s="130">
        <v>1473</v>
      </c>
      <c r="M57" s="130">
        <v>1489</v>
      </c>
      <c r="N57" s="306">
        <v>1432</v>
      </c>
      <c r="O57" s="306">
        <v>1391</v>
      </c>
      <c r="P57" s="306">
        <v>1367</v>
      </c>
      <c r="Q57" s="306">
        <v>1363</v>
      </c>
      <c r="R57" s="137">
        <f t="shared" si="2"/>
        <v>3.5480931927632438</v>
      </c>
      <c r="S57" s="135">
        <f t="shared" si="0"/>
        <v>-4</v>
      </c>
      <c r="T57" s="152">
        <f t="shared" si="1"/>
        <v>-0.29261155815655249</v>
      </c>
      <c r="U57" s="19"/>
    </row>
    <row r="58" spans="1:21" ht="12" customHeight="1">
      <c r="A58" s="129" t="s">
        <v>41</v>
      </c>
      <c r="B58" s="192">
        <v>1127</v>
      </c>
      <c r="C58" s="192">
        <v>1122</v>
      </c>
      <c r="D58" s="130">
        <v>1115</v>
      </c>
      <c r="E58" s="130">
        <v>1114</v>
      </c>
      <c r="F58" s="130">
        <v>1089</v>
      </c>
      <c r="G58" s="130">
        <v>1048</v>
      </c>
      <c r="H58" s="130">
        <v>1020</v>
      </c>
      <c r="I58" s="130">
        <v>1032</v>
      </c>
      <c r="J58" s="130">
        <v>1075</v>
      </c>
      <c r="K58" s="130">
        <v>1082</v>
      </c>
      <c r="L58" s="130">
        <v>1099</v>
      </c>
      <c r="M58" s="130">
        <v>1104</v>
      </c>
      <c r="N58" s="306">
        <v>1115</v>
      </c>
      <c r="O58" s="306">
        <v>1115</v>
      </c>
      <c r="P58" s="306">
        <v>1109</v>
      </c>
      <c r="Q58" s="306">
        <v>1121</v>
      </c>
      <c r="R58" s="137">
        <f>Q58/Q$60*100</f>
        <v>2.9181309384355072</v>
      </c>
      <c r="S58" s="135">
        <f t="shared" si="0"/>
        <v>12</v>
      </c>
      <c r="T58" s="152">
        <f t="shared" si="1"/>
        <v>1.0820559062218127</v>
      </c>
      <c r="U58" s="19"/>
    </row>
    <row r="59" spans="1:21" ht="12" customHeight="1">
      <c r="A59" s="129" t="s">
        <v>148</v>
      </c>
      <c r="B59" s="192" t="s">
        <v>149</v>
      </c>
      <c r="C59" s="192" t="s">
        <v>149</v>
      </c>
      <c r="D59" s="327" t="s">
        <v>149</v>
      </c>
      <c r="E59" s="327" t="s">
        <v>149</v>
      </c>
      <c r="F59" s="327" t="s">
        <v>149</v>
      </c>
      <c r="G59" s="327" t="s">
        <v>149</v>
      </c>
      <c r="H59" s="130">
        <v>856</v>
      </c>
      <c r="I59" s="130">
        <v>689</v>
      </c>
      <c r="J59" s="327">
        <v>732</v>
      </c>
      <c r="K59" s="327">
        <v>716</v>
      </c>
      <c r="L59" s="327">
        <v>765</v>
      </c>
      <c r="M59" s="327">
        <v>776</v>
      </c>
      <c r="N59" s="306">
        <v>799</v>
      </c>
      <c r="O59" s="306">
        <v>877</v>
      </c>
      <c r="P59" s="306">
        <v>921</v>
      </c>
      <c r="Q59" s="306">
        <v>912</v>
      </c>
      <c r="R59" s="137">
        <f t="shared" si="2"/>
        <v>2.3740726278797348</v>
      </c>
      <c r="S59" s="135">
        <f t="shared" si="0"/>
        <v>-9</v>
      </c>
      <c r="T59" s="152">
        <f t="shared" si="1"/>
        <v>-0.97719869706840434</v>
      </c>
      <c r="U59" s="19"/>
    </row>
    <row r="60" spans="1:21" ht="15" customHeight="1">
      <c r="A60" s="170" t="s">
        <v>21</v>
      </c>
      <c r="B60" s="194">
        <v>34123</v>
      </c>
      <c r="C60" s="194">
        <v>34428</v>
      </c>
      <c r="D60" s="194">
        <v>34462</v>
      </c>
      <c r="E60" s="194">
        <v>34825</v>
      </c>
      <c r="F60" s="194">
        <v>34820</v>
      </c>
      <c r="G60" s="194">
        <v>34881</v>
      </c>
      <c r="H60" s="194">
        <v>35348</v>
      </c>
      <c r="I60" s="200">
        <v>35275</v>
      </c>
      <c r="J60" s="194">
        <v>36394</v>
      </c>
      <c r="K60" s="194">
        <f t="shared" ref="K60:O60" si="3">SUM(K40:K59)</f>
        <v>36906</v>
      </c>
      <c r="L60" s="194">
        <f t="shared" si="3"/>
        <v>37462</v>
      </c>
      <c r="M60" s="194">
        <f t="shared" si="3"/>
        <v>37907</v>
      </c>
      <c r="N60" s="132">
        <f t="shared" si="3"/>
        <v>37584</v>
      </c>
      <c r="O60" s="132">
        <f t="shared" si="3"/>
        <v>38493</v>
      </c>
      <c r="P60" s="132">
        <f t="shared" ref="P60" si="4">SUM(P40:P59)</f>
        <v>38412</v>
      </c>
      <c r="Q60" s="132">
        <v>38415</v>
      </c>
      <c r="R60" s="132">
        <f t="shared" si="2"/>
        <v>100</v>
      </c>
      <c r="S60" s="132">
        <f t="shared" si="0"/>
        <v>3</v>
      </c>
      <c r="T60" s="343">
        <f t="shared" si="1"/>
        <v>7.8100593564611742E-3</v>
      </c>
      <c r="U60" s="20"/>
    </row>
    <row r="61" spans="1:21" ht="15" customHeight="1">
      <c r="A61" s="170" t="s">
        <v>38</v>
      </c>
      <c r="B61" s="194">
        <v>157342</v>
      </c>
      <c r="C61" s="194">
        <v>159404</v>
      </c>
      <c r="D61" s="194">
        <v>159356</v>
      </c>
      <c r="E61" s="194">
        <v>158498</v>
      </c>
      <c r="F61" s="194">
        <v>158016</v>
      </c>
      <c r="G61" s="194">
        <v>158418</v>
      </c>
      <c r="H61" s="194">
        <v>161642</v>
      </c>
      <c r="I61" s="328">
        <v>162041</v>
      </c>
      <c r="J61" s="194">
        <v>165861</v>
      </c>
      <c r="K61" s="194">
        <v>168054</v>
      </c>
      <c r="L61" s="194">
        <v>170048</v>
      </c>
      <c r="M61" s="194">
        <v>172162</v>
      </c>
      <c r="N61" s="244">
        <v>172507</v>
      </c>
      <c r="O61" s="244">
        <v>176599</v>
      </c>
      <c r="P61" s="244">
        <v>176328</v>
      </c>
      <c r="Q61" s="244">
        <v>175233</v>
      </c>
      <c r="R61" s="342"/>
      <c r="S61" s="132">
        <f t="shared" si="0"/>
        <v>-1095</v>
      </c>
      <c r="T61" s="343">
        <f t="shared" si="1"/>
        <v>-0.62100176942969654</v>
      </c>
      <c r="U61" s="20"/>
    </row>
    <row r="62" spans="1:21" ht="15" customHeight="1">
      <c r="A62" s="170" t="s">
        <v>39</v>
      </c>
      <c r="B62" s="194">
        <v>78257</v>
      </c>
      <c r="C62" s="194">
        <v>79566</v>
      </c>
      <c r="D62" s="194">
        <v>80618</v>
      </c>
      <c r="E62" s="194">
        <v>81076</v>
      </c>
      <c r="F62" s="194">
        <v>80722</v>
      </c>
      <c r="G62" s="194">
        <v>80839</v>
      </c>
      <c r="H62" s="194">
        <v>83245</v>
      </c>
      <c r="I62" s="200">
        <v>83745</v>
      </c>
      <c r="J62" s="194">
        <v>86585</v>
      </c>
      <c r="K62" s="194">
        <v>87836</v>
      </c>
      <c r="L62" s="194">
        <v>88180</v>
      </c>
      <c r="M62" s="194">
        <v>88515</v>
      </c>
      <c r="N62" s="171">
        <v>88259</v>
      </c>
      <c r="O62" s="171">
        <v>90601</v>
      </c>
      <c r="P62" s="171">
        <v>90614</v>
      </c>
      <c r="Q62" s="171">
        <v>89683</v>
      </c>
      <c r="R62" s="310"/>
      <c r="S62" s="132">
        <f t="shared" si="0"/>
        <v>-931</v>
      </c>
      <c r="T62" s="343">
        <f t="shared" si="1"/>
        <v>-1.0274350541858879</v>
      </c>
      <c r="U62" s="20"/>
    </row>
    <row r="63" spans="1:21" s="6" customFormat="1" ht="15" customHeight="1">
      <c r="A63" s="170" t="s">
        <v>71</v>
      </c>
      <c r="B63" s="194">
        <v>269736</v>
      </c>
      <c r="C63" s="194">
        <v>273398</v>
      </c>
      <c r="D63" s="194">
        <v>274436</v>
      </c>
      <c r="E63" s="194">
        <v>274399</v>
      </c>
      <c r="F63" s="194">
        <v>273558</v>
      </c>
      <c r="G63" s="194">
        <v>274138</v>
      </c>
      <c r="H63" s="194">
        <v>279379</v>
      </c>
      <c r="I63" s="200">
        <v>281061</v>
      </c>
      <c r="J63" s="194">
        <v>288840</v>
      </c>
      <c r="K63" s="194">
        <f t="shared" ref="K63:O63" si="5">SUM(K60:K62)</f>
        <v>292796</v>
      </c>
      <c r="L63" s="194">
        <f t="shared" si="5"/>
        <v>295690</v>
      </c>
      <c r="M63" s="194">
        <f t="shared" si="5"/>
        <v>298584</v>
      </c>
      <c r="N63" s="171">
        <f t="shared" si="5"/>
        <v>298350</v>
      </c>
      <c r="O63" s="171">
        <f t="shared" si="5"/>
        <v>305693</v>
      </c>
      <c r="P63" s="171">
        <f t="shared" ref="P63" si="6">SUM(P60:P62)</f>
        <v>305354</v>
      </c>
      <c r="Q63" s="171">
        <v>303331</v>
      </c>
      <c r="R63" s="310"/>
      <c r="S63" s="132">
        <f t="shared" si="0"/>
        <v>-2023</v>
      </c>
      <c r="T63" s="343">
        <f t="shared" si="1"/>
        <v>-0.66250974279034036</v>
      </c>
      <c r="U63" s="20"/>
    </row>
    <row r="64" spans="1:21" s="121" customFormat="1" ht="15" customHeight="1">
      <c r="A64" s="198" t="s">
        <v>72</v>
      </c>
      <c r="B64" s="201">
        <v>12.739202769343249</v>
      </c>
      <c r="C64" s="201">
        <v>12.592630523997981</v>
      </c>
      <c r="D64" s="201">
        <v>12.691372781970781</v>
      </c>
      <c r="E64" s="201">
        <v>12.691372781970781</v>
      </c>
      <c r="F64" s="201">
        <v>12.728562133075986</v>
      </c>
      <c r="G64" s="201">
        <v>12.723883591475825</v>
      </c>
      <c r="H64" s="201">
        <v>12.345952988592558</v>
      </c>
      <c r="I64" s="290">
        <v>12.550656263231113</v>
      </c>
      <c r="J64" s="201">
        <v>12.60005539398975</v>
      </c>
      <c r="K64" s="201">
        <f t="shared" ref="K64:Q64" si="7">K60/K63*100</f>
        <v>12.604680391808632</v>
      </c>
      <c r="L64" s="201">
        <f t="shared" si="7"/>
        <v>12.669349656735093</v>
      </c>
      <c r="M64" s="201">
        <f t="shared" si="7"/>
        <v>12.695589850762264</v>
      </c>
      <c r="N64" s="311">
        <f t="shared" si="7"/>
        <v>12.597285067873305</v>
      </c>
      <c r="O64" s="311">
        <f t="shared" si="7"/>
        <v>12.592044960139749</v>
      </c>
      <c r="P64" s="311">
        <f t="shared" ref="P64" si="8">P60/P63*100</f>
        <v>12.579497894247332</v>
      </c>
      <c r="Q64" s="311">
        <f t="shared" si="7"/>
        <v>12.664383132617504</v>
      </c>
      <c r="R64" s="289"/>
      <c r="S64" s="264"/>
      <c r="T64" s="180"/>
      <c r="U64" s="120"/>
    </row>
    <row r="65" spans="1:16" s="82" customFormat="1" ht="9" customHeight="1">
      <c r="A65" s="457" t="s">
        <v>151</v>
      </c>
      <c r="B65" s="457"/>
      <c r="C65" s="457"/>
      <c r="D65" s="457"/>
      <c r="E65" s="457"/>
      <c r="F65" s="457"/>
      <c r="G65" s="457"/>
      <c r="H65" s="457"/>
      <c r="I65" s="457"/>
      <c r="J65" s="457"/>
      <c r="K65" s="457"/>
      <c r="L65" s="457"/>
      <c r="M65" s="457"/>
      <c r="N65" s="457"/>
      <c r="O65" s="457"/>
      <c r="P65" s="107"/>
    </row>
    <row r="66" spans="1:16" s="82" customFormat="1" ht="9" customHeight="1">
      <c r="A66" s="82" t="s">
        <v>58</v>
      </c>
      <c r="B66" s="91"/>
      <c r="C66" s="91"/>
      <c r="D66" s="108"/>
      <c r="E66" s="108"/>
      <c r="I66" s="91"/>
      <c r="J66" s="91"/>
      <c r="K66" s="91"/>
      <c r="L66" s="91"/>
      <c r="M66" s="91"/>
      <c r="N66" s="91"/>
      <c r="O66" s="91"/>
      <c r="P66" s="91"/>
    </row>
    <row r="67" spans="1:16" s="86" customFormat="1" ht="9" customHeight="1">
      <c r="A67" s="86" t="s">
        <v>159</v>
      </c>
      <c r="B67" s="92"/>
      <c r="C67" s="92"/>
      <c r="D67" s="92"/>
      <c r="E67" s="92"/>
      <c r="F67" s="92"/>
      <c r="G67" s="92"/>
      <c r="J67" s="229"/>
      <c r="K67" s="92"/>
      <c r="L67" s="92"/>
      <c r="M67" s="92"/>
      <c r="N67" s="92"/>
      <c r="O67" s="92"/>
      <c r="P67" s="92"/>
    </row>
    <row r="68" spans="1:16" ht="11.25" customHeight="1">
      <c r="J68" s="229"/>
    </row>
    <row r="69" spans="1:16">
      <c r="J69" s="230"/>
    </row>
    <row r="70" spans="1:16">
      <c r="J70" s="231"/>
    </row>
  </sheetData>
  <mergeCells count="38">
    <mergeCell ref="P7:P8"/>
    <mergeCell ref="O7:O8"/>
    <mergeCell ref="A7:A8"/>
    <mergeCell ref="B7:B8"/>
    <mergeCell ref="M7:M8"/>
    <mergeCell ref="D7:D8"/>
    <mergeCell ref="O38:O39"/>
    <mergeCell ref="S38:T38"/>
    <mergeCell ref="A34:O34"/>
    <mergeCell ref="G7:G8"/>
    <mergeCell ref="H7:H8"/>
    <mergeCell ref="I7:I8"/>
    <mergeCell ref="J7:J8"/>
    <mergeCell ref="K7:K8"/>
    <mergeCell ref="L7:L8"/>
    <mergeCell ref="C7:C8"/>
    <mergeCell ref="Q38:Q39"/>
    <mergeCell ref="E7:E8"/>
    <mergeCell ref="Q7:Q8"/>
    <mergeCell ref="F7:F8"/>
    <mergeCell ref="R38:R39"/>
    <mergeCell ref="N7:N8"/>
    <mergeCell ref="P38:P39"/>
    <mergeCell ref="A65:O65"/>
    <mergeCell ref="D38:D39"/>
    <mergeCell ref="E38:E39"/>
    <mergeCell ref="F38:F39"/>
    <mergeCell ref="G38:G39"/>
    <mergeCell ref="H38:H39"/>
    <mergeCell ref="I38:I39"/>
    <mergeCell ref="A38:A39"/>
    <mergeCell ref="B38:B39"/>
    <mergeCell ref="C38:C39"/>
    <mergeCell ref="L38:L39"/>
    <mergeCell ref="M38:M39"/>
    <mergeCell ref="N38:N39"/>
    <mergeCell ref="K38:K39"/>
    <mergeCell ref="J38:J39"/>
  </mergeCells>
  <hyperlinks>
    <hyperlink ref="Q1" location="F!A1" display="Retour au menu" xr:uid="{00000000-0004-0000-0F00-000000000000}"/>
  </hyperlinks>
  <pageMargins left="0.7" right="0.7" top="0.75" bottom="0.75" header="0.3" footer="0.3"/>
  <pageSetup paperSize="9" scale="73"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1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64"/>
  <sheetViews>
    <sheetView showGridLines="0" topLeftCell="A18" zoomScaleNormal="100" zoomScaleSheetLayoutView="80" workbookViewId="0"/>
  </sheetViews>
  <sheetFormatPr baseColWidth="10" defaultColWidth="10.28515625" defaultRowHeight="11.25"/>
  <cols>
    <col min="1" max="1" width="23" style="105" customWidth="1"/>
    <col min="2" max="7" width="12.7109375" style="5" customWidth="1"/>
    <col min="8" max="8" width="20.7109375" style="5" customWidth="1"/>
    <col min="9" max="9" width="11.7109375" style="5" customWidth="1"/>
    <col min="10" max="16384" width="10.28515625" style="5"/>
  </cols>
  <sheetData>
    <row r="1" spans="1:10" ht="23.25">
      <c r="A1" s="57" t="s">
        <v>109</v>
      </c>
      <c r="I1" s="55" t="s">
        <v>107</v>
      </c>
    </row>
    <row r="2" spans="1:10" ht="3" customHeight="1"/>
    <row r="3" spans="1:10" s="21" customFormat="1" ht="15.75" customHeight="1">
      <c r="A3" s="64" t="s">
        <v>119</v>
      </c>
    </row>
    <row r="4" spans="1:10" s="21" customFormat="1" ht="4.5" customHeight="1">
      <c r="A4" s="64"/>
    </row>
    <row r="5" spans="1:10" ht="12.75">
      <c r="A5" s="89" t="s">
        <v>200</v>
      </c>
      <c r="B5" s="89"/>
      <c r="C5" s="89"/>
      <c r="D5" s="89"/>
      <c r="E5" s="89"/>
      <c r="F5" s="89"/>
      <c r="G5" s="89"/>
      <c r="H5" s="89"/>
      <c r="I5" s="89"/>
    </row>
    <row r="7" spans="1:10" ht="11.25" customHeight="1">
      <c r="A7" s="466" t="s">
        <v>59</v>
      </c>
      <c r="B7" s="468" t="s">
        <v>8</v>
      </c>
      <c r="C7" s="470" t="s">
        <v>104</v>
      </c>
      <c r="D7" s="471"/>
      <c r="E7" s="472"/>
      <c r="F7" s="470" t="s">
        <v>105</v>
      </c>
      <c r="G7" s="472"/>
      <c r="H7" s="464" t="s">
        <v>122</v>
      </c>
      <c r="I7" s="6"/>
    </row>
    <row r="8" spans="1:10">
      <c r="A8" s="467"/>
      <c r="B8" s="469"/>
      <c r="C8" s="205" t="s">
        <v>68</v>
      </c>
      <c r="D8" s="211" t="s">
        <v>49</v>
      </c>
      <c r="E8" s="344" t="s">
        <v>30</v>
      </c>
      <c r="F8" s="345" t="s">
        <v>64</v>
      </c>
      <c r="G8" s="345" t="s">
        <v>65</v>
      </c>
      <c r="H8" s="465"/>
      <c r="I8" s="100"/>
    </row>
    <row r="9" spans="1:10">
      <c r="A9" s="129" t="s">
        <v>9</v>
      </c>
      <c r="B9" s="130">
        <v>2944</v>
      </c>
      <c r="C9" s="296">
        <v>2779</v>
      </c>
      <c r="D9" s="296">
        <v>117</v>
      </c>
      <c r="E9" s="296">
        <v>48</v>
      </c>
      <c r="F9" s="296">
        <v>2702</v>
      </c>
      <c r="G9" s="296">
        <v>242</v>
      </c>
      <c r="H9" s="193">
        <f>'F.4.3'!K9/'F.5.2'!B9</f>
        <v>18.433763586956523</v>
      </c>
      <c r="I9" s="329"/>
      <c r="J9" s="362"/>
    </row>
    <row r="10" spans="1:10">
      <c r="A10" s="129" t="s">
        <v>10</v>
      </c>
      <c r="B10" s="130">
        <v>888</v>
      </c>
      <c r="C10" s="296">
        <v>835</v>
      </c>
      <c r="D10" s="296">
        <v>48</v>
      </c>
      <c r="E10" s="296">
        <v>5</v>
      </c>
      <c r="F10" s="296">
        <v>794</v>
      </c>
      <c r="G10" s="296">
        <v>94</v>
      </c>
      <c r="H10" s="193">
        <f>'F.4.3'!K10/'F.5.2'!B10</f>
        <v>16.281531531531531</v>
      </c>
      <c r="I10" s="329"/>
      <c r="J10" s="362"/>
    </row>
    <row r="11" spans="1:10">
      <c r="A11" s="129" t="s">
        <v>23</v>
      </c>
      <c r="B11" s="130">
        <v>587</v>
      </c>
      <c r="C11" s="296">
        <v>553</v>
      </c>
      <c r="D11" s="296">
        <v>28</v>
      </c>
      <c r="E11" s="296">
        <v>6</v>
      </c>
      <c r="F11" s="296">
        <v>524</v>
      </c>
      <c r="G11" s="296">
        <v>63</v>
      </c>
      <c r="H11" s="193">
        <f>'F.4.3'!K11/'F.5.2'!B11</f>
        <v>16.499148211243611</v>
      </c>
      <c r="I11" s="329"/>
      <c r="J11" s="362"/>
    </row>
    <row r="12" spans="1:10">
      <c r="A12" s="129" t="s">
        <v>11</v>
      </c>
      <c r="B12" s="130">
        <v>11104</v>
      </c>
      <c r="C12" s="296">
        <v>10427</v>
      </c>
      <c r="D12" s="296">
        <v>495</v>
      </c>
      <c r="E12" s="296">
        <v>182</v>
      </c>
      <c r="F12" s="296">
        <v>9989</v>
      </c>
      <c r="G12" s="296">
        <v>1115</v>
      </c>
      <c r="H12" s="193">
        <f>'F.4.3'!K12/'F.5.2'!B12</f>
        <v>21.850594380403457</v>
      </c>
      <c r="I12" s="329"/>
      <c r="J12" s="362"/>
    </row>
    <row r="13" spans="1:10">
      <c r="A13" s="129" t="s">
        <v>12</v>
      </c>
      <c r="B13" s="130">
        <v>1576</v>
      </c>
      <c r="C13" s="296">
        <v>1513</v>
      </c>
      <c r="D13" s="296">
        <v>52</v>
      </c>
      <c r="E13" s="296">
        <v>11</v>
      </c>
      <c r="F13" s="296">
        <v>1456</v>
      </c>
      <c r="G13" s="296">
        <v>120</v>
      </c>
      <c r="H13" s="193">
        <f>'F.4.3'!K13/'F.5.2'!B13</f>
        <v>13.144035532994923</v>
      </c>
      <c r="I13" s="329"/>
      <c r="J13" s="362"/>
    </row>
    <row r="14" spans="1:10">
      <c r="A14" s="129" t="s">
        <v>13</v>
      </c>
      <c r="B14" s="130">
        <v>902</v>
      </c>
      <c r="C14" s="296">
        <v>839</v>
      </c>
      <c r="D14" s="296">
        <v>52</v>
      </c>
      <c r="E14" s="296">
        <v>11</v>
      </c>
      <c r="F14" s="296">
        <v>804</v>
      </c>
      <c r="G14" s="296">
        <v>98</v>
      </c>
      <c r="H14" s="193">
        <f>'F.4.3'!K14/'F.5.2'!B14</f>
        <v>25.032150776053214</v>
      </c>
      <c r="I14" s="329"/>
      <c r="J14" s="362"/>
    </row>
    <row r="15" spans="1:10">
      <c r="A15" s="129" t="s">
        <v>14</v>
      </c>
      <c r="B15" s="130">
        <v>1219</v>
      </c>
      <c r="C15" s="296">
        <v>1168</v>
      </c>
      <c r="D15" s="296">
        <v>40</v>
      </c>
      <c r="E15" s="296">
        <v>11</v>
      </c>
      <c r="F15" s="296">
        <v>1095</v>
      </c>
      <c r="G15" s="296">
        <v>124</v>
      </c>
      <c r="H15" s="193">
        <f>'F.4.3'!K15/'F.5.2'!B15</f>
        <v>13.89909762100082</v>
      </c>
      <c r="I15" s="329"/>
      <c r="J15" s="362"/>
    </row>
    <row r="16" spans="1:10">
      <c r="A16" s="129" t="s">
        <v>15</v>
      </c>
      <c r="B16" s="130">
        <v>373</v>
      </c>
      <c r="C16" s="296">
        <v>354</v>
      </c>
      <c r="D16" s="296">
        <v>18</v>
      </c>
      <c r="E16" s="296">
        <v>1</v>
      </c>
      <c r="F16" s="296">
        <v>327</v>
      </c>
      <c r="G16" s="296">
        <v>46</v>
      </c>
      <c r="H16" s="193">
        <f>'F.4.3'!K16/'F.5.2'!B16</f>
        <v>10.710455764075068</v>
      </c>
      <c r="I16" s="329"/>
      <c r="J16" s="362"/>
    </row>
    <row r="17" spans="1:12" ht="9.75" customHeight="1">
      <c r="A17" s="129" t="s">
        <v>5</v>
      </c>
      <c r="B17" s="130">
        <v>3933</v>
      </c>
      <c r="C17" s="296">
        <v>3816</v>
      </c>
      <c r="D17" s="296">
        <v>96</v>
      </c>
      <c r="E17" s="296">
        <v>21</v>
      </c>
      <c r="F17" s="296">
        <v>3783</v>
      </c>
      <c r="G17" s="296">
        <v>150</v>
      </c>
      <c r="H17" s="193">
        <f>'F.4.3'!K17/'F.5.2'!B17</f>
        <v>10.51767098906687</v>
      </c>
      <c r="I17" s="329"/>
      <c r="J17" s="362"/>
    </row>
    <row r="18" spans="1:12" ht="12" customHeight="1">
      <c r="A18" s="129" t="s">
        <v>16</v>
      </c>
      <c r="B18" s="130">
        <v>887</v>
      </c>
      <c r="C18" s="296">
        <v>839</v>
      </c>
      <c r="D18" s="296">
        <v>41</v>
      </c>
      <c r="E18" s="296">
        <v>7</v>
      </c>
      <c r="F18" s="296">
        <v>793</v>
      </c>
      <c r="G18" s="296">
        <v>94</v>
      </c>
      <c r="H18" s="193">
        <f>'F.4.3'!K18/'F.5.2'!B18</f>
        <v>16.721533258173618</v>
      </c>
      <c r="I18" s="329"/>
      <c r="J18" s="362"/>
    </row>
    <row r="19" spans="1:12" ht="12" customHeight="1">
      <c r="A19" s="129" t="s">
        <v>17</v>
      </c>
      <c r="B19" s="130">
        <v>338</v>
      </c>
      <c r="C19" s="296">
        <v>328</v>
      </c>
      <c r="D19" s="296">
        <v>9</v>
      </c>
      <c r="E19" s="296">
        <v>1</v>
      </c>
      <c r="F19" s="296">
        <v>306</v>
      </c>
      <c r="G19" s="296">
        <v>32</v>
      </c>
      <c r="H19" s="193">
        <f>'F.4.3'!K19/'F.5.2'!B19</f>
        <v>7.8195266272189352</v>
      </c>
      <c r="I19" s="329"/>
      <c r="J19" s="362"/>
    </row>
    <row r="20" spans="1:12" ht="12" customHeight="1">
      <c r="A20" s="129" t="s">
        <v>24</v>
      </c>
      <c r="B20" s="130">
        <v>1741</v>
      </c>
      <c r="C20" s="296">
        <v>1663</v>
      </c>
      <c r="D20" s="296">
        <v>57</v>
      </c>
      <c r="E20" s="296">
        <v>21</v>
      </c>
      <c r="F20" s="296">
        <v>1542</v>
      </c>
      <c r="G20" s="296">
        <v>199</v>
      </c>
      <c r="H20" s="193">
        <f>'F.4.3'!K20/'F.5.2'!B20</f>
        <v>14.691556576680069</v>
      </c>
      <c r="I20" s="329"/>
      <c r="J20" s="362"/>
    </row>
    <row r="21" spans="1:12" ht="12" customHeight="1">
      <c r="A21" s="129" t="s">
        <v>28</v>
      </c>
      <c r="B21" s="130">
        <v>1690</v>
      </c>
      <c r="C21" s="296">
        <v>1601</v>
      </c>
      <c r="D21" s="296">
        <v>57</v>
      </c>
      <c r="E21" s="296">
        <v>32</v>
      </c>
      <c r="F21" s="296">
        <v>1547</v>
      </c>
      <c r="G21" s="296">
        <v>143</v>
      </c>
      <c r="H21" s="193">
        <f>'F.4.3'!K21/'F.5.2'!B21</f>
        <v>20.707692307692309</v>
      </c>
      <c r="I21" s="329"/>
      <c r="J21" s="362"/>
      <c r="L21" s="362"/>
    </row>
    <row r="22" spans="1:12" ht="12" customHeight="1">
      <c r="A22" s="129" t="s">
        <v>42</v>
      </c>
      <c r="B22" s="130">
        <v>833</v>
      </c>
      <c r="C22" s="296">
        <v>753</v>
      </c>
      <c r="D22" s="296">
        <v>49</v>
      </c>
      <c r="E22" s="296">
        <v>31</v>
      </c>
      <c r="F22" s="296">
        <v>746</v>
      </c>
      <c r="G22" s="296">
        <v>87</v>
      </c>
      <c r="H22" s="193">
        <f>'F.4.3'!K22/'F.5.2'!B22</f>
        <v>46.608643457382954</v>
      </c>
      <c r="I22" s="329"/>
      <c r="J22" s="362"/>
    </row>
    <row r="23" spans="1:12" ht="12" customHeight="1">
      <c r="A23" s="129" t="s">
        <v>18</v>
      </c>
      <c r="B23" s="130">
        <v>2728</v>
      </c>
      <c r="C23" s="296">
        <v>2625</v>
      </c>
      <c r="D23" s="296">
        <v>71</v>
      </c>
      <c r="E23" s="296">
        <v>32</v>
      </c>
      <c r="F23" s="296">
        <v>2495</v>
      </c>
      <c r="G23" s="296">
        <v>233</v>
      </c>
      <c r="H23" s="193">
        <f>'F.4.3'!K23/'F.5.2'!B23</f>
        <v>14.656524926686217</v>
      </c>
      <c r="I23" s="329"/>
      <c r="J23" s="362"/>
    </row>
    <row r="24" spans="1:12" ht="12" customHeight="1">
      <c r="A24" s="129" t="s">
        <v>19</v>
      </c>
      <c r="B24" s="130">
        <v>2546</v>
      </c>
      <c r="C24" s="296">
        <v>2459</v>
      </c>
      <c r="D24" s="296">
        <v>70</v>
      </c>
      <c r="E24" s="296">
        <v>17</v>
      </c>
      <c r="F24" s="296">
        <v>2347</v>
      </c>
      <c r="G24" s="296">
        <v>199</v>
      </c>
      <c r="H24" s="193">
        <f>'F.4.3'!K24/'F.5.2'!B24</f>
        <v>9.5212097407698355</v>
      </c>
      <c r="I24" s="329"/>
      <c r="J24" s="362"/>
      <c r="L24" s="362"/>
    </row>
    <row r="25" spans="1:12" ht="12" customHeight="1">
      <c r="A25" s="129" t="s">
        <v>20</v>
      </c>
      <c r="B25" s="130">
        <v>730</v>
      </c>
      <c r="C25" s="296">
        <v>688</v>
      </c>
      <c r="D25" s="296">
        <v>37</v>
      </c>
      <c r="E25" s="296">
        <v>5</v>
      </c>
      <c r="F25" s="296">
        <v>677</v>
      </c>
      <c r="G25" s="296">
        <v>53</v>
      </c>
      <c r="H25" s="193">
        <f>'F.4.3'!K25/'F.5.2'!B25</f>
        <v>11.512328767123288</v>
      </c>
      <c r="I25" s="329"/>
      <c r="J25" s="362"/>
    </row>
    <row r="26" spans="1:12" ht="12" customHeight="1">
      <c r="A26" s="129" t="s">
        <v>40</v>
      </c>
      <c r="B26" s="130">
        <v>1363</v>
      </c>
      <c r="C26" s="296">
        <v>1281</v>
      </c>
      <c r="D26" s="296">
        <v>66</v>
      </c>
      <c r="E26" s="296">
        <v>16</v>
      </c>
      <c r="F26" s="296">
        <v>1228</v>
      </c>
      <c r="G26" s="296">
        <v>135</v>
      </c>
      <c r="H26" s="193">
        <f>'F.4.3'!K26/'F.5.2'!B26</f>
        <v>17.810711665443876</v>
      </c>
      <c r="I26" s="329"/>
      <c r="J26" s="362"/>
    </row>
    <row r="27" spans="1:12" ht="12" customHeight="1">
      <c r="A27" s="129" t="s">
        <v>41</v>
      </c>
      <c r="B27" s="130">
        <v>1121</v>
      </c>
      <c r="C27" s="296">
        <v>1074</v>
      </c>
      <c r="D27" s="296">
        <v>35</v>
      </c>
      <c r="E27" s="296">
        <v>12</v>
      </c>
      <c r="F27" s="296">
        <v>1004</v>
      </c>
      <c r="G27" s="296">
        <v>117</v>
      </c>
      <c r="H27" s="193">
        <f>'F.4.3'!K27/'F.5.2'!B27</f>
        <v>10.869759143621767</v>
      </c>
      <c r="I27" s="329"/>
      <c r="J27" s="362"/>
    </row>
    <row r="28" spans="1:12" ht="12" customHeight="1">
      <c r="A28" s="129" t="s">
        <v>148</v>
      </c>
      <c r="B28" s="130">
        <v>912</v>
      </c>
      <c r="C28" s="130">
        <v>910</v>
      </c>
      <c r="D28" s="130">
        <v>2</v>
      </c>
      <c r="E28" s="130">
        <v>0</v>
      </c>
      <c r="F28" s="130">
        <v>911</v>
      </c>
      <c r="G28" s="130">
        <v>1</v>
      </c>
      <c r="H28" s="193">
        <f>'F.4.3'!K28/'F.5.2'!B28</f>
        <v>2.2565789473684212</v>
      </c>
      <c r="I28" s="329"/>
      <c r="J28" s="362"/>
    </row>
    <row r="29" spans="1:12" s="6" customFormat="1" ht="14.25" customHeight="1">
      <c r="A29" s="204" t="s">
        <v>21</v>
      </c>
      <c r="B29" s="297">
        <v>38415</v>
      </c>
      <c r="C29" s="297">
        <f>SUM(C9:C28)</f>
        <v>36505</v>
      </c>
      <c r="D29" s="297">
        <f>SUM(D9:D28)</f>
        <v>1440</v>
      </c>
      <c r="E29" s="297">
        <f>SUM(E9:E28)</f>
        <v>470</v>
      </c>
      <c r="F29" s="297">
        <f>SUM(F9:F28)</f>
        <v>35070</v>
      </c>
      <c r="G29" s="297">
        <f>SUM(G9:G28)</f>
        <v>3345</v>
      </c>
      <c r="H29" s="206">
        <f>'F.4.3'!K29/'F.5.2'!B29</f>
        <v>17.041780554470911</v>
      </c>
      <c r="I29" s="329"/>
      <c r="J29" s="362"/>
    </row>
    <row r="30" spans="1:12" s="6" customFormat="1" ht="15" customHeight="1">
      <c r="A30" s="170" t="s">
        <v>38</v>
      </c>
      <c r="B30" s="297">
        <v>175233</v>
      </c>
      <c r="C30" s="194">
        <v>166055</v>
      </c>
      <c r="D30" s="194">
        <v>7716</v>
      </c>
      <c r="E30" s="194">
        <v>1462</v>
      </c>
      <c r="F30" s="297">
        <v>161184</v>
      </c>
      <c r="G30" s="297">
        <v>14049</v>
      </c>
      <c r="H30" s="206"/>
      <c r="I30" s="124"/>
    </row>
    <row r="31" spans="1:12" s="6" customFormat="1" ht="15" customHeight="1">
      <c r="A31" s="170" t="s">
        <v>39</v>
      </c>
      <c r="B31" s="297">
        <v>89683</v>
      </c>
      <c r="C31" s="194">
        <v>85637</v>
      </c>
      <c r="D31" s="194">
        <v>3435</v>
      </c>
      <c r="E31" s="194">
        <v>611</v>
      </c>
      <c r="F31" s="297">
        <v>79962</v>
      </c>
      <c r="G31" s="297">
        <v>9721</v>
      </c>
      <c r="H31" s="206"/>
      <c r="I31" s="124"/>
    </row>
    <row r="32" spans="1:12" s="6" customFormat="1" ht="15" customHeight="1">
      <c r="A32" s="170" t="s">
        <v>71</v>
      </c>
      <c r="B32" s="297">
        <f>SUM(B29:B31)</f>
        <v>303331</v>
      </c>
      <c r="C32" s="297">
        <f>SUM(C29:C31)</f>
        <v>288197</v>
      </c>
      <c r="D32" s="297">
        <f>SUM(D29:D31)</f>
        <v>12591</v>
      </c>
      <c r="E32" s="297">
        <f>SUM(E29:E31)</f>
        <v>2543</v>
      </c>
      <c r="F32" s="297">
        <f t="shared" ref="F32:G32" si="0">SUM(F29:F31)</f>
        <v>276216</v>
      </c>
      <c r="G32" s="297">
        <f t="shared" si="0"/>
        <v>27115</v>
      </c>
      <c r="H32" s="206"/>
      <c r="I32" s="124"/>
    </row>
    <row r="33" spans="1:10" s="6" customFormat="1" ht="15" customHeight="1">
      <c r="A33" s="198" t="s">
        <v>72</v>
      </c>
      <c r="B33" s="207">
        <f>B29/B32*100</f>
        <v>12.664383132617504</v>
      </c>
      <c r="C33" s="207">
        <f t="shared" ref="C33:G33" si="1">C29/C32*100</f>
        <v>12.666682859294163</v>
      </c>
      <c r="D33" s="207">
        <f t="shared" si="1"/>
        <v>11.436740528949249</v>
      </c>
      <c r="E33" s="207">
        <f t="shared" si="1"/>
        <v>18.482107746755798</v>
      </c>
      <c r="F33" s="207">
        <f t="shared" si="1"/>
        <v>12.696585281084369</v>
      </c>
      <c r="G33" s="207">
        <f t="shared" si="1"/>
        <v>12.336345196385764</v>
      </c>
      <c r="H33" s="254"/>
      <c r="I33" s="125"/>
    </row>
    <row r="34" spans="1:10" s="86" customFormat="1" ht="9" customHeight="1">
      <c r="A34" s="447" t="s">
        <v>151</v>
      </c>
      <c r="B34" s="447"/>
      <c r="C34" s="447"/>
      <c r="D34" s="447"/>
      <c r="E34" s="447"/>
      <c r="F34" s="447"/>
      <c r="G34" s="447"/>
      <c r="H34" s="447"/>
      <c r="J34" s="6"/>
    </row>
    <row r="35" spans="1:10" s="86" customFormat="1" ht="9" customHeight="1">
      <c r="A35" s="104" t="s">
        <v>159</v>
      </c>
      <c r="J35" s="6"/>
    </row>
    <row r="36" spans="1:10" ht="4.5" customHeight="1"/>
    <row r="37" spans="1:10" ht="12.75" customHeight="1">
      <c r="A37" s="466" t="s">
        <v>60</v>
      </c>
      <c r="B37" s="468" t="s">
        <v>8</v>
      </c>
      <c r="C37" s="470" t="s">
        <v>104</v>
      </c>
      <c r="D37" s="471"/>
      <c r="E37" s="472"/>
      <c r="F37" s="470" t="s">
        <v>105</v>
      </c>
      <c r="G37" s="471"/>
      <c r="H37" s="473"/>
    </row>
    <row r="38" spans="1:10" ht="12.75" customHeight="1">
      <c r="A38" s="467"/>
      <c r="B38" s="469"/>
      <c r="C38" s="205" t="s">
        <v>68</v>
      </c>
      <c r="D38" s="211" t="s">
        <v>49</v>
      </c>
      <c r="E38" s="344" t="s">
        <v>30</v>
      </c>
      <c r="F38" s="345" t="s">
        <v>64</v>
      </c>
      <c r="G38" s="349" t="s">
        <v>65</v>
      </c>
      <c r="H38" s="473"/>
    </row>
    <row r="39" spans="1:10" ht="12" customHeight="1">
      <c r="A39" s="129" t="s">
        <v>9</v>
      </c>
      <c r="B39" s="152">
        <f>B9/B$29*100</f>
        <v>7.663673044383704</v>
      </c>
      <c r="C39" s="152">
        <f>C9/$B9*100</f>
        <v>94.395380434782609</v>
      </c>
      <c r="D39" s="152">
        <f t="shared" ref="D39:E39" si="2">D9/$B9*100</f>
        <v>3.9741847826086958</v>
      </c>
      <c r="E39" s="152">
        <f t="shared" si="2"/>
        <v>1.6304347826086956</v>
      </c>
      <c r="F39" s="152">
        <f t="shared" ref="F39:G39" si="3">F9/$B9*100</f>
        <v>91.779891304347828</v>
      </c>
      <c r="G39" s="152">
        <f t="shared" si="3"/>
        <v>8.2201086956521738</v>
      </c>
      <c r="H39" s="251"/>
    </row>
    <row r="40" spans="1:10" ht="12" customHeight="1">
      <c r="A40" s="129" t="s">
        <v>10</v>
      </c>
      <c r="B40" s="152">
        <f t="shared" ref="B40:B59" si="4">B10/B$29*100</f>
        <v>2.3115970324092152</v>
      </c>
      <c r="C40" s="152">
        <f t="shared" ref="C40:E40" si="5">C10/$B10*100</f>
        <v>94.031531531531527</v>
      </c>
      <c r="D40" s="152">
        <f t="shared" si="5"/>
        <v>5.4054054054054053</v>
      </c>
      <c r="E40" s="152">
        <f t="shared" si="5"/>
        <v>0.56306306306306309</v>
      </c>
      <c r="F40" s="152">
        <f t="shared" ref="F40:G40" si="6">F10/$B10*100</f>
        <v>89.414414414414409</v>
      </c>
      <c r="G40" s="152">
        <f t="shared" si="6"/>
        <v>10.585585585585585</v>
      </c>
      <c r="H40" s="251"/>
    </row>
    <row r="41" spans="1:10" ht="12" customHeight="1">
      <c r="A41" s="129" t="s">
        <v>23</v>
      </c>
      <c r="B41" s="152">
        <f t="shared" si="4"/>
        <v>1.528048939216452</v>
      </c>
      <c r="C41" s="152">
        <f t="shared" ref="C41:E41" si="7">C11/$B11*100</f>
        <v>94.207836456558766</v>
      </c>
      <c r="D41" s="152">
        <f t="shared" si="7"/>
        <v>4.7700170357751279</v>
      </c>
      <c r="E41" s="152">
        <f t="shared" si="7"/>
        <v>1.0221465076660987</v>
      </c>
      <c r="F41" s="152">
        <f t="shared" ref="F41:G41" si="8">F11/$B11*100</f>
        <v>89.267461669505963</v>
      </c>
      <c r="G41" s="152">
        <f t="shared" si="8"/>
        <v>10.732538330494037</v>
      </c>
      <c r="H41" s="251"/>
    </row>
    <row r="42" spans="1:10" ht="12" customHeight="1">
      <c r="A42" s="129" t="s">
        <v>11</v>
      </c>
      <c r="B42" s="152">
        <f t="shared" si="4"/>
        <v>28.905375504360276</v>
      </c>
      <c r="C42" s="152">
        <f t="shared" ref="C42:E42" si="9">C12/$B12*100</f>
        <v>93.903097982708942</v>
      </c>
      <c r="D42" s="152">
        <f t="shared" si="9"/>
        <v>4.4578530259365996</v>
      </c>
      <c r="E42" s="152">
        <f t="shared" si="9"/>
        <v>1.6390489913544668</v>
      </c>
      <c r="F42" s="152">
        <f t="shared" ref="F42:G42" si="10">F12/$B12*100</f>
        <v>89.9585734870317</v>
      </c>
      <c r="G42" s="152">
        <f t="shared" si="10"/>
        <v>10.0414265129683</v>
      </c>
      <c r="H42" s="251"/>
    </row>
    <row r="43" spans="1:10" ht="12" customHeight="1">
      <c r="A43" s="129" t="s">
        <v>12</v>
      </c>
      <c r="B43" s="152">
        <f t="shared" si="4"/>
        <v>4.1025641025641022</v>
      </c>
      <c r="C43" s="152">
        <f t="shared" ref="C43:E43" si="11">C13/$B13*100</f>
        <v>96.002538071065985</v>
      </c>
      <c r="D43" s="152">
        <f t="shared" si="11"/>
        <v>3.2994923857868024</v>
      </c>
      <c r="E43" s="152">
        <f t="shared" si="11"/>
        <v>0.69796954314720816</v>
      </c>
      <c r="F43" s="152">
        <f t="shared" ref="F43:G43" si="12">F13/$B13*100</f>
        <v>92.385786802030452</v>
      </c>
      <c r="G43" s="152">
        <f t="shared" si="12"/>
        <v>7.6142131979695442</v>
      </c>
      <c r="H43" s="251"/>
    </row>
    <row r="44" spans="1:10" ht="12" customHeight="1">
      <c r="A44" s="129" t="s">
        <v>13</v>
      </c>
      <c r="B44" s="152">
        <f t="shared" si="4"/>
        <v>2.3480411297670178</v>
      </c>
      <c r="C44" s="152">
        <f t="shared" ref="C44:E44" si="13">C14/$B14*100</f>
        <v>93.015521064301552</v>
      </c>
      <c r="D44" s="152">
        <f t="shared" si="13"/>
        <v>5.7649667405764964</v>
      </c>
      <c r="E44" s="152">
        <f t="shared" si="13"/>
        <v>1.2195121951219512</v>
      </c>
      <c r="F44" s="152">
        <f t="shared" ref="F44:G44" si="14">F14/$B14*100</f>
        <v>89.13525498891353</v>
      </c>
      <c r="G44" s="152">
        <f t="shared" si="14"/>
        <v>10.864745011086473</v>
      </c>
      <c r="H44" s="251"/>
    </row>
    <row r="45" spans="1:10" ht="12" customHeight="1">
      <c r="A45" s="129" t="s">
        <v>14</v>
      </c>
      <c r="B45" s="152">
        <f t="shared" si="4"/>
        <v>3.1732396199401278</v>
      </c>
      <c r="C45" s="152">
        <f t="shared" ref="C45:E45" si="15">C15/$B15*100</f>
        <v>95.816242821985227</v>
      </c>
      <c r="D45" s="152">
        <f t="shared" si="15"/>
        <v>3.2813781788351108</v>
      </c>
      <c r="E45" s="152">
        <f t="shared" si="15"/>
        <v>0.90237899917965558</v>
      </c>
      <c r="F45" s="152">
        <f t="shared" ref="F45:G45" si="16">F15/$B15*100</f>
        <v>89.827727645611162</v>
      </c>
      <c r="G45" s="152">
        <f t="shared" si="16"/>
        <v>10.172272354388843</v>
      </c>
      <c r="H45" s="251"/>
    </row>
    <row r="46" spans="1:10" ht="12" customHeight="1">
      <c r="A46" s="129" t="s">
        <v>15</v>
      </c>
      <c r="B46" s="152">
        <f t="shared" si="4"/>
        <v>0.97097487960432127</v>
      </c>
      <c r="C46" s="152">
        <f t="shared" ref="C46:E46" si="17">C16/$B16*100</f>
        <v>94.906166219839136</v>
      </c>
      <c r="D46" s="152">
        <f t="shared" si="17"/>
        <v>4.8257372654155493</v>
      </c>
      <c r="E46" s="152">
        <f t="shared" si="17"/>
        <v>0.26809651474530832</v>
      </c>
      <c r="F46" s="152">
        <f t="shared" ref="F46:G46" si="18">F16/$B16*100</f>
        <v>87.667560321715825</v>
      </c>
      <c r="G46" s="152">
        <f t="shared" si="18"/>
        <v>12.332439678284182</v>
      </c>
      <c r="H46" s="251"/>
    </row>
    <row r="47" spans="1:10" ht="12" customHeight="1">
      <c r="A47" s="129" t="s">
        <v>5</v>
      </c>
      <c r="B47" s="152">
        <f t="shared" si="4"/>
        <v>10.238188207731355</v>
      </c>
      <c r="C47" s="152">
        <f t="shared" ref="C47:E47" si="19">C17/$B17*100</f>
        <v>97.025171624713963</v>
      </c>
      <c r="D47" s="152">
        <f t="shared" si="19"/>
        <v>2.4408848207475211</v>
      </c>
      <c r="E47" s="152">
        <f t="shared" si="19"/>
        <v>0.53394355453852027</v>
      </c>
      <c r="F47" s="152">
        <f t="shared" ref="F47:G47" si="20">F17/$B17*100</f>
        <v>96.186117467581994</v>
      </c>
      <c r="G47" s="152">
        <f t="shared" si="20"/>
        <v>3.8138825324180017</v>
      </c>
      <c r="H47" s="251"/>
    </row>
    <row r="48" spans="1:10" ht="12" customHeight="1">
      <c r="A48" s="129" t="s">
        <v>16</v>
      </c>
      <c r="B48" s="152">
        <f t="shared" si="4"/>
        <v>2.3089938825979437</v>
      </c>
      <c r="C48" s="152">
        <f t="shared" ref="C48:E48" si="21">C18/$B18*100</f>
        <v>94.588500563697849</v>
      </c>
      <c r="D48" s="152">
        <f t="shared" si="21"/>
        <v>4.6223224351747465</v>
      </c>
      <c r="E48" s="152">
        <f t="shared" si="21"/>
        <v>0.78917700112739564</v>
      </c>
      <c r="F48" s="152">
        <f t="shared" ref="F48:G48" si="22">F18/$B18*100</f>
        <v>89.402480270574969</v>
      </c>
      <c r="G48" s="152">
        <f t="shared" si="22"/>
        <v>10.597519729425029</v>
      </c>
      <c r="H48" s="251"/>
    </row>
    <row r="49" spans="1:8">
      <c r="A49" s="129" t="s">
        <v>17</v>
      </c>
      <c r="B49" s="152">
        <f t="shared" si="4"/>
        <v>0.87986463620981381</v>
      </c>
      <c r="C49" s="152">
        <f t="shared" ref="C49:E49" si="23">C19/$B19*100</f>
        <v>97.041420118343197</v>
      </c>
      <c r="D49" s="152">
        <f t="shared" si="23"/>
        <v>2.6627218934911245</v>
      </c>
      <c r="E49" s="152">
        <f t="shared" si="23"/>
        <v>0.29585798816568049</v>
      </c>
      <c r="F49" s="152">
        <f t="shared" ref="F49:G49" si="24">F19/$B19*100</f>
        <v>90.532544378698219</v>
      </c>
      <c r="G49" s="152">
        <f t="shared" si="24"/>
        <v>9.4674556213017755</v>
      </c>
      <c r="H49" s="251"/>
    </row>
    <row r="50" spans="1:8">
      <c r="A50" s="129" t="s">
        <v>24</v>
      </c>
      <c r="B50" s="152">
        <f t="shared" si="4"/>
        <v>4.5320838214239236</v>
      </c>
      <c r="C50" s="152">
        <f t="shared" ref="C50:E50" si="25">C20/$B20*100</f>
        <v>95.519816197587588</v>
      </c>
      <c r="D50" s="152">
        <f t="shared" si="25"/>
        <v>3.2739804709936813</v>
      </c>
      <c r="E50" s="152">
        <f t="shared" si="25"/>
        <v>1.2062033314187248</v>
      </c>
      <c r="F50" s="152">
        <f t="shared" ref="F50:G50" si="26">F20/$B20*100</f>
        <v>88.569787478460654</v>
      </c>
      <c r="G50" s="152">
        <f t="shared" si="26"/>
        <v>11.430212521539346</v>
      </c>
      <c r="H50" s="251"/>
    </row>
    <row r="51" spans="1:8">
      <c r="A51" s="129" t="s">
        <v>28</v>
      </c>
      <c r="B51" s="152">
        <f t="shared" si="4"/>
        <v>4.3993231810490698</v>
      </c>
      <c r="C51" s="152">
        <f t="shared" ref="C51:E51" si="27">C21/$B21*100</f>
        <v>94.73372781065089</v>
      </c>
      <c r="D51" s="152">
        <f t="shared" si="27"/>
        <v>3.3727810650887577</v>
      </c>
      <c r="E51" s="152">
        <f t="shared" si="27"/>
        <v>1.8934911242603552</v>
      </c>
      <c r="F51" s="152">
        <f t="shared" ref="F51:G51" si="28">F21/$B21*100</f>
        <v>91.538461538461533</v>
      </c>
      <c r="G51" s="152">
        <f t="shared" si="28"/>
        <v>8.4615384615384617</v>
      </c>
      <c r="H51" s="251"/>
    </row>
    <row r="52" spans="1:8">
      <c r="A52" s="129" t="s">
        <v>42</v>
      </c>
      <c r="B52" s="152">
        <f t="shared" si="4"/>
        <v>2.1684237927892749</v>
      </c>
      <c r="C52" s="152">
        <f t="shared" ref="C52:E52" si="29">C22/$B22*100</f>
        <v>90.396158463385362</v>
      </c>
      <c r="D52" s="152">
        <f t="shared" si="29"/>
        <v>5.8823529411764701</v>
      </c>
      <c r="E52" s="152">
        <f t="shared" si="29"/>
        <v>3.7214885954381751</v>
      </c>
      <c r="F52" s="152">
        <f t="shared" ref="F52:G52" si="30">F22/$B22*100</f>
        <v>89.555822328931583</v>
      </c>
      <c r="G52" s="152">
        <f t="shared" si="30"/>
        <v>10.444177671068427</v>
      </c>
      <c r="H52" s="251"/>
    </row>
    <row r="53" spans="1:8">
      <c r="A53" s="129" t="s">
        <v>18</v>
      </c>
      <c r="B53" s="152">
        <f t="shared" si="4"/>
        <v>7.1013926851490297</v>
      </c>
      <c r="C53" s="152">
        <f t="shared" ref="C53:E53" si="31">C23/$B23*100</f>
        <v>96.224340175953088</v>
      </c>
      <c r="D53" s="152">
        <f t="shared" si="31"/>
        <v>2.6026392961876832</v>
      </c>
      <c r="E53" s="152">
        <f t="shared" si="31"/>
        <v>1.1730205278592376</v>
      </c>
      <c r="F53" s="152">
        <f t="shared" ref="F53:G53" si="32">F23/$B23*100</f>
        <v>91.458944281524921</v>
      </c>
      <c r="G53" s="152">
        <f t="shared" si="32"/>
        <v>8.5410557184750733</v>
      </c>
      <c r="H53" s="251"/>
    </row>
    <row r="54" spans="1:8">
      <c r="A54" s="129" t="s">
        <v>19</v>
      </c>
      <c r="B54" s="152">
        <f t="shared" si="4"/>
        <v>6.6276194194975924</v>
      </c>
      <c r="C54" s="152">
        <f t="shared" ref="C54:E54" si="33">C24/$B24*100</f>
        <v>96.582875098193242</v>
      </c>
      <c r="D54" s="152">
        <f t="shared" si="33"/>
        <v>2.7494108405341713</v>
      </c>
      <c r="E54" s="152">
        <f t="shared" si="33"/>
        <v>0.66771406127258448</v>
      </c>
      <c r="F54" s="152">
        <f t="shared" ref="F54:G54" si="34">F24/$B24*100</f>
        <v>92.183817753338573</v>
      </c>
      <c r="G54" s="152">
        <f t="shared" si="34"/>
        <v>7.8161822466614295</v>
      </c>
      <c r="H54" s="251"/>
    </row>
    <row r="55" spans="1:8">
      <c r="A55" s="129" t="s">
        <v>20</v>
      </c>
      <c r="B55" s="152">
        <f t="shared" si="4"/>
        <v>1.9002993622282964</v>
      </c>
      <c r="C55" s="152">
        <f t="shared" ref="C55:E55" si="35">C25/$B25*100</f>
        <v>94.246575342465761</v>
      </c>
      <c r="D55" s="152">
        <f t="shared" si="35"/>
        <v>5.0684931506849313</v>
      </c>
      <c r="E55" s="152">
        <f t="shared" si="35"/>
        <v>0.68493150684931503</v>
      </c>
      <c r="F55" s="152">
        <f t="shared" ref="F55:G55" si="36">F25/$B25*100</f>
        <v>92.739726027397268</v>
      </c>
      <c r="G55" s="152">
        <f t="shared" si="36"/>
        <v>7.2602739726027394</v>
      </c>
      <c r="H55" s="251"/>
    </row>
    <row r="56" spans="1:8">
      <c r="A56" s="129" t="s">
        <v>40</v>
      </c>
      <c r="B56" s="152">
        <f t="shared" si="4"/>
        <v>3.5480931927632438</v>
      </c>
      <c r="C56" s="152">
        <f t="shared" ref="C56:E56" si="37">C26/$B26*100</f>
        <v>93.983859134262659</v>
      </c>
      <c r="D56" s="152">
        <f t="shared" si="37"/>
        <v>4.8422597212032281</v>
      </c>
      <c r="E56" s="152">
        <f t="shared" si="37"/>
        <v>1.173881144534116</v>
      </c>
      <c r="F56" s="152">
        <f t="shared" ref="F56:G56" si="38">F26/$B26*100</f>
        <v>90.0953778429934</v>
      </c>
      <c r="G56" s="152">
        <f t="shared" si="38"/>
        <v>9.9046221570066031</v>
      </c>
      <c r="H56" s="251"/>
    </row>
    <row r="57" spans="1:8">
      <c r="A57" s="129" t="s">
        <v>41</v>
      </c>
      <c r="B57" s="152">
        <f t="shared" si="4"/>
        <v>2.9181309384355072</v>
      </c>
      <c r="C57" s="152">
        <f t="shared" ref="C57:E57" si="39">C27/$B27*100</f>
        <v>95.807314897413022</v>
      </c>
      <c r="D57" s="152">
        <f t="shared" si="39"/>
        <v>3.1222123104371096</v>
      </c>
      <c r="E57" s="152">
        <f t="shared" si="39"/>
        <v>1.070472792149866</v>
      </c>
      <c r="F57" s="152">
        <f t="shared" ref="F57:G57" si="40">F27/$B27*100</f>
        <v>89.562890276538809</v>
      </c>
      <c r="G57" s="152">
        <f t="shared" si="40"/>
        <v>10.437109723461194</v>
      </c>
      <c r="H57" s="251"/>
    </row>
    <row r="58" spans="1:8">
      <c r="A58" s="129" t="s">
        <v>148</v>
      </c>
      <c r="B58" s="152">
        <f t="shared" si="4"/>
        <v>2.3740726278797348</v>
      </c>
      <c r="C58" s="152">
        <f t="shared" ref="C58:E58" si="41">C28/$B28*100</f>
        <v>99.780701754385973</v>
      </c>
      <c r="D58" s="152">
        <f t="shared" si="41"/>
        <v>0.21929824561403508</v>
      </c>
      <c r="E58" s="152">
        <f t="shared" si="41"/>
        <v>0</v>
      </c>
      <c r="F58" s="152">
        <f t="shared" ref="F58:G58" si="42">F28/$B28*100</f>
        <v>99.890350877192986</v>
      </c>
      <c r="G58" s="152">
        <f t="shared" si="42"/>
        <v>0.10964912280701754</v>
      </c>
      <c r="H58" s="251"/>
    </row>
    <row r="59" spans="1:8" s="6" customFormat="1">
      <c r="A59" s="204" t="s">
        <v>21</v>
      </c>
      <c r="B59" s="279">
        <f t="shared" si="4"/>
        <v>100</v>
      </c>
      <c r="C59" s="279">
        <f t="shared" ref="C59:E59" si="43">C29/$B29*100</f>
        <v>95.027983860471167</v>
      </c>
      <c r="D59" s="279">
        <f t="shared" si="43"/>
        <v>3.7485357282311593</v>
      </c>
      <c r="E59" s="279">
        <f t="shared" si="43"/>
        <v>1.22348041129767</v>
      </c>
      <c r="F59" s="279">
        <f t="shared" ref="F59:G59" si="44">F29/$B29*100</f>
        <v>91.292463881296371</v>
      </c>
      <c r="G59" s="280">
        <f t="shared" si="44"/>
        <v>8.7075361187036311</v>
      </c>
      <c r="H59" s="252"/>
    </row>
    <row r="60" spans="1:8" s="6" customFormat="1">
      <c r="A60" s="170" t="s">
        <v>38</v>
      </c>
      <c r="B60" s="279"/>
      <c r="C60" s="279">
        <f t="shared" ref="C60:E60" si="45">C30/$B30*100</f>
        <v>94.76240205897291</v>
      </c>
      <c r="D60" s="279">
        <f t="shared" si="45"/>
        <v>4.4032802040711507</v>
      </c>
      <c r="E60" s="279">
        <f t="shared" si="45"/>
        <v>0.83431773695593869</v>
      </c>
      <c r="F60" s="279">
        <f t="shared" ref="F60:G60" si="46">F30/$B30*100</f>
        <v>91.98267449624214</v>
      </c>
      <c r="G60" s="280">
        <f t="shared" si="46"/>
        <v>8.0173255037578528</v>
      </c>
      <c r="H60" s="253"/>
    </row>
    <row r="61" spans="1:8" s="6" customFormat="1">
      <c r="A61" s="170" t="s">
        <v>39</v>
      </c>
      <c r="B61" s="279"/>
      <c r="C61" s="279">
        <f t="shared" ref="C61:E61" si="47">C31/$B31*100</f>
        <v>95.488554129545179</v>
      </c>
      <c r="D61" s="279">
        <f t="shared" si="47"/>
        <v>3.8301573319358182</v>
      </c>
      <c r="E61" s="279">
        <f t="shared" si="47"/>
        <v>0.68128853851900584</v>
      </c>
      <c r="F61" s="279">
        <f t="shared" ref="F61:G61" si="48">F31/$B31*100</f>
        <v>89.160710502547872</v>
      </c>
      <c r="G61" s="280">
        <f t="shared" si="48"/>
        <v>10.839289497452137</v>
      </c>
      <c r="H61" s="253"/>
    </row>
    <row r="62" spans="1:8" s="6" customFormat="1">
      <c r="A62" s="170" t="s">
        <v>71</v>
      </c>
      <c r="B62" s="279"/>
      <c r="C62" s="279">
        <f t="shared" ref="C62:E62" si="49">C32/$B32*100</f>
        <v>95.010730851775776</v>
      </c>
      <c r="D62" s="279">
        <f t="shared" si="49"/>
        <v>4.1509110509641278</v>
      </c>
      <c r="E62" s="279">
        <f t="shared" si="49"/>
        <v>0.83835809726008881</v>
      </c>
      <c r="F62" s="279">
        <f t="shared" ref="F62:G62" si="50">F32/$B32*100</f>
        <v>91.060920248837078</v>
      </c>
      <c r="G62" s="280">
        <f t="shared" si="50"/>
        <v>8.9390797511629199</v>
      </c>
      <c r="H62" s="252"/>
    </row>
    <row r="63" spans="1:8" s="86" customFormat="1" ht="9">
      <c r="A63" s="447" t="s">
        <v>151</v>
      </c>
      <c r="B63" s="447"/>
      <c r="C63" s="447"/>
      <c r="D63" s="447"/>
      <c r="E63" s="447"/>
      <c r="F63" s="447"/>
      <c r="G63" s="447"/>
      <c r="H63" s="103"/>
    </row>
    <row r="64" spans="1:8" s="86" customFormat="1" ht="9">
      <c r="A64" s="104" t="s">
        <v>159</v>
      </c>
    </row>
  </sheetData>
  <mergeCells count="12">
    <mergeCell ref="H7:H8"/>
    <mergeCell ref="A34:H34"/>
    <mergeCell ref="A63:G63"/>
    <mergeCell ref="A7:A8"/>
    <mergeCell ref="B7:B8"/>
    <mergeCell ref="C7:E7"/>
    <mergeCell ref="F7:G7"/>
    <mergeCell ref="A37:A38"/>
    <mergeCell ref="B37:B38"/>
    <mergeCell ref="C37:E37"/>
    <mergeCell ref="F37:G37"/>
    <mergeCell ref="H37:H38"/>
  </mergeCells>
  <hyperlinks>
    <hyperlink ref="I1" location="F!A1" display="Retour au menu" xr:uid="{00000000-0004-0000-10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75"/>
  <sheetViews>
    <sheetView showGridLines="0" zoomScale="80" zoomScaleNormal="80" zoomScaleSheetLayoutView="80" workbookViewId="0"/>
  </sheetViews>
  <sheetFormatPr baseColWidth="10" defaultColWidth="7.5703125" defaultRowHeight="11.25"/>
  <cols>
    <col min="1" max="1" width="19" style="24" customWidth="1"/>
    <col min="2" max="23" width="9.28515625" style="24" customWidth="1"/>
    <col min="24" max="24" width="7.5703125" style="24" customWidth="1"/>
    <col min="25" max="16384" width="7.5703125" style="24"/>
  </cols>
  <sheetData>
    <row r="1" spans="1:24" ht="23.25">
      <c r="A1" s="57" t="s">
        <v>109</v>
      </c>
      <c r="W1" s="55" t="s">
        <v>107</v>
      </c>
    </row>
    <row r="2" spans="1:24" ht="3" customHeight="1"/>
    <row r="3" spans="1:24" s="21" customFormat="1" ht="15.75" customHeight="1">
      <c r="A3" s="64" t="s">
        <v>119</v>
      </c>
    </row>
    <row r="4" spans="1:24" s="21" customFormat="1" ht="4.5" customHeight="1">
      <c r="A4" s="64"/>
    </row>
    <row r="5" spans="1:24" ht="19.5" customHeight="1">
      <c r="A5" s="113" t="s">
        <v>201</v>
      </c>
      <c r="B5" s="114"/>
      <c r="C5" s="114"/>
      <c r="D5" s="114"/>
      <c r="E5" s="114"/>
      <c r="F5" s="114"/>
      <c r="G5" s="114"/>
      <c r="H5" s="114"/>
      <c r="I5" s="114"/>
      <c r="J5" s="114"/>
      <c r="K5" s="114"/>
      <c r="L5" s="114"/>
      <c r="M5" s="114"/>
      <c r="N5" s="114"/>
      <c r="O5" s="114"/>
      <c r="P5" s="114"/>
      <c r="Q5" s="114"/>
      <c r="R5" s="114"/>
      <c r="S5" s="114"/>
      <c r="T5" s="114"/>
      <c r="U5" s="114"/>
      <c r="V5" s="114"/>
      <c r="W5" s="114"/>
    </row>
    <row r="6" spans="1:24" ht="4.5" customHeight="1">
      <c r="A6" s="25"/>
    </row>
    <row r="7" spans="1:24" ht="4.5" customHeight="1">
      <c r="A7" s="234"/>
      <c r="B7" s="235"/>
      <c r="C7" s="235"/>
      <c r="D7" s="235"/>
      <c r="E7" s="235"/>
      <c r="F7" s="235"/>
      <c r="G7" s="235"/>
      <c r="H7" s="235"/>
      <c r="I7" s="235"/>
      <c r="J7" s="235"/>
      <c r="K7" s="235"/>
      <c r="L7" s="235"/>
      <c r="M7" s="235"/>
      <c r="N7" s="235"/>
      <c r="O7" s="235"/>
      <c r="P7" s="235"/>
      <c r="Q7" s="235"/>
      <c r="R7" s="235"/>
      <c r="S7" s="235"/>
      <c r="T7" s="235"/>
      <c r="U7" s="235"/>
      <c r="V7" s="235"/>
      <c r="W7" s="235"/>
    </row>
    <row r="8" spans="1:24" s="27" customFormat="1" ht="102.75" customHeight="1">
      <c r="A8" s="312" t="s">
        <v>59</v>
      </c>
      <c r="B8" s="313" t="s">
        <v>162</v>
      </c>
      <c r="C8" s="313" t="s">
        <v>171</v>
      </c>
      <c r="D8" s="313" t="s">
        <v>170</v>
      </c>
      <c r="E8" s="313" t="s">
        <v>173</v>
      </c>
      <c r="F8" s="313" t="s">
        <v>172</v>
      </c>
      <c r="G8" s="313" t="s">
        <v>124</v>
      </c>
      <c r="H8" s="313" t="s">
        <v>169</v>
      </c>
      <c r="I8" s="313" t="s">
        <v>163</v>
      </c>
      <c r="J8" s="313" t="s">
        <v>137</v>
      </c>
      <c r="K8" s="313" t="s">
        <v>131</v>
      </c>
      <c r="L8" s="313" t="s">
        <v>138</v>
      </c>
      <c r="M8" s="313" t="s">
        <v>132</v>
      </c>
      <c r="N8" s="313" t="s">
        <v>164</v>
      </c>
      <c r="O8" s="313" t="s">
        <v>165</v>
      </c>
      <c r="P8" s="313" t="s">
        <v>168</v>
      </c>
      <c r="Q8" s="313" t="s">
        <v>133</v>
      </c>
      <c r="R8" s="313" t="s">
        <v>134</v>
      </c>
      <c r="S8" s="313" t="s">
        <v>135</v>
      </c>
      <c r="T8" s="313" t="s">
        <v>136</v>
      </c>
      <c r="U8" s="313" t="s">
        <v>166</v>
      </c>
      <c r="V8" s="313" t="s">
        <v>167</v>
      </c>
      <c r="W8" s="314" t="s">
        <v>174</v>
      </c>
      <c r="X8" s="26"/>
    </row>
    <row r="9" spans="1:24" s="27" customFormat="1" ht="4.5" customHeight="1">
      <c r="A9" s="315"/>
      <c r="B9" s="316"/>
      <c r="C9" s="316"/>
      <c r="D9" s="316"/>
      <c r="E9" s="316"/>
      <c r="F9" s="316"/>
      <c r="G9" s="316"/>
      <c r="H9" s="316"/>
      <c r="I9" s="316"/>
      <c r="J9" s="316"/>
      <c r="K9" s="316"/>
      <c r="L9" s="316"/>
      <c r="M9" s="316"/>
      <c r="N9" s="316"/>
      <c r="O9" s="316"/>
      <c r="P9" s="316"/>
      <c r="Q9" s="316"/>
      <c r="R9" s="316"/>
      <c r="S9" s="316"/>
      <c r="T9" s="316"/>
      <c r="U9" s="316"/>
      <c r="V9" s="316"/>
      <c r="W9" s="317"/>
      <c r="X9" s="26"/>
    </row>
    <row r="10" spans="1:24" s="27" customFormat="1" ht="4.5" customHeight="1">
      <c r="A10" s="312"/>
      <c r="B10" s="318"/>
      <c r="C10" s="318"/>
      <c r="D10" s="318"/>
      <c r="E10" s="318"/>
      <c r="F10" s="318"/>
      <c r="G10" s="318"/>
      <c r="H10" s="318"/>
      <c r="I10" s="318"/>
      <c r="J10" s="318"/>
      <c r="K10" s="318"/>
      <c r="L10" s="318"/>
      <c r="M10" s="318"/>
      <c r="N10" s="318"/>
      <c r="O10" s="318"/>
      <c r="P10" s="318"/>
      <c r="Q10" s="318"/>
      <c r="R10" s="318"/>
      <c r="S10" s="318"/>
      <c r="T10" s="318"/>
      <c r="U10" s="318"/>
      <c r="V10" s="318"/>
      <c r="W10" s="319"/>
      <c r="X10" s="26"/>
    </row>
    <row r="11" spans="1:24" ht="12" customHeight="1">
      <c r="A11" s="129" t="s">
        <v>9</v>
      </c>
      <c r="B11" s="135">
        <v>5</v>
      </c>
      <c r="C11" s="135"/>
      <c r="D11" s="135">
        <v>148</v>
      </c>
      <c r="E11" s="135">
        <v>2</v>
      </c>
      <c r="F11" s="135">
        <v>4</v>
      </c>
      <c r="G11" s="135">
        <v>246</v>
      </c>
      <c r="H11" s="135">
        <v>842</v>
      </c>
      <c r="I11" s="135">
        <v>223</v>
      </c>
      <c r="J11" s="135">
        <v>240</v>
      </c>
      <c r="K11" s="135">
        <v>77</v>
      </c>
      <c r="L11" s="135">
        <v>40</v>
      </c>
      <c r="M11" s="135">
        <v>98</v>
      </c>
      <c r="N11" s="135">
        <v>155</v>
      </c>
      <c r="O11" s="135">
        <v>155</v>
      </c>
      <c r="P11" s="135">
        <v>36</v>
      </c>
      <c r="Q11" s="135">
        <v>198</v>
      </c>
      <c r="R11" s="135">
        <v>238</v>
      </c>
      <c r="S11" s="135">
        <v>79</v>
      </c>
      <c r="T11" s="135">
        <v>153</v>
      </c>
      <c r="U11" s="135">
        <v>4</v>
      </c>
      <c r="V11" s="135">
        <v>1</v>
      </c>
      <c r="W11" s="130">
        <v>2944</v>
      </c>
      <c r="X11" s="267"/>
    </row>
    <row r="12" spans="1:24" ht="12" customHeight="1">
      <c r="A12" s="129" t="s">
        <v>10</v>
      </c>
      <c r="B12" s="135"/>
      <c r="C12" s="135">
        <v>1</v>
      </c>
      <c r="D12" s="135">
        <v>21</v>
      </c>
      <c r="E12" s="135"/>
      <c r="F12" s="135">
        <v>2</v>
      </c>
      <c r="G12" s="135">
        <v>44</v>
      </c>
      <c r="H12" s="135">
        <v>141</v>
      </c>
      <c r="I12" s="135">
        <v>13</v>
      </c>
      <c r="J12" s="135">
        <v>66</v>
      </c>
      <c r="K12" s="135">
        <v>47</v>
      </c>
      <c r="L12" s="135">
        <v>43</v>
      </c>
      <c r="M12" s="135">
        <v>61</v>
      </c>
      <c r="N12" s="135">
        <v>116</v>
      </c>
      <c r="O12" s="135">
        <v>49</v>
      </c>
      <c r="P12" s="135">
        <v>18</v>
      </c>
      <c r="Q12" s="135">
        <v>62</v>
      </c>
      <c r="R12" s="135">
        <v>69</v>
      </c>
      <c r="S12" s="135">
        <v>52</v>
      </c>
      <c r="T12" s="135">
        <v>69</v>
      </c>
      <c r="U12" s="135">
        <v>11</v>
      </c>
      <c r="V12" s="135">
        <v>3</v>
      </c>
      <c r="W12" s="130">
        <v>888</v>
      </c>
      <c r="X12" s="267"/>
    </row>
    <row r="13" spans="1:24" ht="10.5" customHeight="1">
      <c r="A13" s="129" t="s">
        <v>23</v>
      </c>
      <c r="B13" s="135"/>
      <c r="C13" s="135"/>
      <c r="D13" s="135">
        <v>26</v>
      </c>
      <c r="E13" s="135"/>
      <c r="F13" s="135"/>
      <c r="G13" s="135">
        <v>55</v>
      </c>
      <c r="H13" s="135">
        <v>128</v>
      </c>
      <c r="I13" s="135">
        <v>44</v>
      </c>
      <c r="J13" s="135">
        <v>33</v>
      </c>
      <c r="K13" s="135">
        <v>26</v>
      </c>
      <c r="L13" s="135">
        <v>23</v>
      </c>
      <c r="M13" s="135">
        <v>18</v>
      </c>
      <c r="N13" s="135">
        <v>54</v>
      </c>
      <c r="O13" s="135">
        <v>37</v>
      </c>
      <c r="P13" s="135">
        <v>14</v>
      </c>
      <c r="Q13" s="135">
        <v>39</v>
      </c>
      <c r="R13" s="135">
        <v>58</v>
      </c>
      <c r="S13" s="135">
        <v>12</v>
      </c>
      <c r="T13" s="135">
        <v>19</v>
      </c>
      <c r="U13" s="135">
        <v>1</v>
      </c>
      <c r="V13" s="135"/>
      <c r="W13" s="130">
        <v>587</v>
      </c>
      <c r="X13" s="267"/>
    </row>
    <row r="14" spans="1:24">
      <c r="A14" s="129" t="s">
        <v>11</v>
      </c>
      <c r="B14" s="135">
        <v>4</v>
      </c>
      <c r="C14" s="135"/>
      <c r="D14" s="135">
        <v>232</v>
      </c>
      <c r="E14" s="135">
        <v>18</v>
      </c>
      <c r="F14" s="135">
        <v>25</v>
      </c>
      <c r="G14" s="135">
        <v>319</v>
      </c>
      <c r="H14" s="135">
        <v>2023</v>
      </c>
      <c r="I14" s="135">
        <v>389</v>
      </c>
      <c r="J14" s="135">
        <v>1382</v>
      </c>
      <c r="K14" s="135">
        <v>498</v>
      </c>
      <c r="L14" s="135">
        <v>396</v>
      </c>
      <c r="M14" s="135">
        <v>391</v>
      </c>
      <c r="N14" s="135">
        <v>1144</v>
      </c>
      <c r="O14" s="135">
        <v>556</v>
      </c>
      <c r="P14" s="135">
        <v>453</v>
      </c>
      <c r="Q14" s="135">
        <v>558</v>
      </c>
      <c r="R14" s="135">
        <v>590</v>
      </c>
      <c r="S14" s="135">
        <v>399</v>
      </c>
      <c r="T14" s="135">
        <v>1485</v>
      </c>
      <c r="U14" s="135">
        <v>49</v>
      </c>
      <c r="V14" s="135">
        <v>193</v>
      </c>
      <c r="W14" s="130">
        <v>11104</v>
      </c>
      <c r="X14" s="267"/>
    </row>
    <row r="15" spans="1:24">
      <c r="A15" s="129" t="s">
        <v>12</v>
      </c>
      <c r="B15" s="135">
        <v>2</v>
      </c>
      <c r="C15" s="135"/>
      <c r="D15" s="135">
        <v>34</v>
      </c>
      <c r="E15" s="135">
        <v>1</v>
      </c>
      <c r="F15" s="135"/>
      <c r="G15" s="135">
        <v>54</v>
      </c>
      <c r="H15" s="135">
        <v>257</v>
      </c>
      <c r="I15" s="135">
        <v>54</v>
      </c>
      <c r="J15" s="135">
        <v>151</v>
      </c>
      <c r="K15" s="135">
        <v>84</v>
      </c>
      <c r="L15" s="135">
        <v>43</v>
      </c>
      <c r="M15" s="135">
        <v>85</v>
      </c>
      <c r="N15" s="135">
        <v>184</v>
      </c>
      <c r="O15" s="135">
        <v>71</v>
      </c>
      <c r="P15" s="135">
        <v>22</v>
      </c>
      <c r="Q15" s="135">
        <v>102</v>
      </c>
      <c r="R15" s="135">
        <v>139</v>
      </c>
      <c r="S15" s="135">
        <v>45</v>
      </c>
      <c r="T15" s="135">
        <v>210</v>
      </c>
      <c r="U15" s="135">
        <v>15</v>
      </c>
      <c r="V15" s="135">
        <v>23</v>
      </c>
      <c r="W15" s="130">
        <v>1576</v>
      </c>
      <c r="X15" s="267"/>
    </row>
    <row r="16" spans="1:24">
      <c r="A16" s="129" t="s">
        <v>13</v>
      </c>
      <c r="B16" s="135"/>
      <c r="C16" s="135"/>
      <c r="D16" s="135">
        <v>24</v>
      </c>
      <c r="E16" s="135"/>
      <c r="F16" s="135">
        <v>3</v>
      </c>
      <c r="G16" s="135">
        <v>84</v>
      </c>
      <c r="H16" s="135">
        <v>144</v>
      </c>
      <c r="I16" s="135">
        <v>57</v>
      </c>
      <c r="J16" s="135">
        <v>65</v>
      </c>
      <c r="K16" s="135">
        <v>70</v>
      </c>
      <c r="L16" s="135">
        <v>25</v>
      </c>
      <c r="M16" s="135">
        <v>38</v>
      </c>
      <c r="N16" s="135">
        <v>55</v>
      </c>
      <c r="O16" s="135">
        <v>80</v>
      </c>
      <c r="P16" s="135">
        <v>25</v>
      </c>
      <c r="Q16" s="135">
        <v>48</v>
      </c>
      <c r="R16" s="135">
        <v>74</v>
      </c>
      <c r="S16" s="135">
        <v>27</v>
      </c>
      <c r="T16" s="135">
        <v>63</v>
      </c>
      <c r="U16" s="135">
        <v>3</v>
      </c>
      <c r="V16" s="135">
        <v>17</v>
      </c>
      <c r="W16" s="130">
        <v>902</v>
      </c>
      <c r="X16" s="267"/>
    </row>
    <row r="17" spans="1:26">
      <c r="A17" s="129" t="s">
        <v>14</v>
      </c>
      <c r="B17" s="135"/>
      <c r="C17" s="135"/>
      <c r="D17" s="135">
        <v>50</v>
      </c>
      <c r="E17" s="135">
        <v>1</v>
      </c>
      <c r="F17" s="135">
        <v>10</v>
      </c>
      <c r="G17" s="135">
        <v>98</v>
      </c>
      <c r="H17" s="135">
        <v>190</v>
      </c>
      <c r="I17" s="135">
        <v>70</v>
      </c>
      <c r="J17" s="135">
        <v>84</v>
      </c>
      <c r="K17" s="135">
        <v>62</v>
      </c>
      <c r="L17" s="135">
        <v>16</v>
      </c>
      <c r="M17" s="135">
        <v>49</v>
      </c>
      <c r="N17" s="135">
        <v>116</v>
      </c>
      <c r="O17" s="135">
        <v>81</v>
      </c>
      <c r="P17" s="135">
        <v>26</v>
      </c>
      <c r="Q17" s="135">
        <v>91</v>
      </c>
      <c r="R17" s="135">
        <v>119</v>
      </c>
      <c r="S17" s="135">
        <v>82</v>
      </c>
      <c r="T17" s="135">
        <v>66</v>
      </c>
      <c r="U17" s="135">
        <v>7</v>
      </c>
      <c r="V17" s="135">
        <v>1</v>
      </c>
      <c r="W17" s="130">
        <v>1219</v>
      </c>
      <c r="X17" s="267"/>
    </row>
    <row r="18" spans="1:26">
      <c r="A18" s="129" t="s">
        <v>15</v>
      </c>
      <c r="B18" s="135"/>
      <c r="C18" s="135"/>
      <c r="D18" s="135">
        <v>13</v>
      </c>
      <c r="E18" s="135"/>
      <c r="F18" s="135"/>
      <c r="G18" s="135">
        <v>36</v>
      </c>
      <c r="H18" s="135">
        <v>49</v>
      </c>
      <c r="I18" s="135">
        <v>24</v>
      </c>
      <c r="J18" s="135">
        <v>22</v>
      </c>
      <c r="K18" s="135">
        <v>14</v>
      </c>
      <c r="L18" s="135">
        <v>6</v>
      </c>
      <c r="M18" s="135">
        <v>30</v>
      </c>
      <c r="N18" s="135">
        <v>25</v>
      </c>
      <c r="O18" s="135">
        <v>29</v>
      </c>
      <c r="P18" s="135">
        <v>5</v>
      </c>
      <c r="Q18" s="135">
        <v>36</v>
      </c>
      <c r="R18" s="135">
        <v>50</v>
      </c>
      <c r="S18" s="135">
        <v>9</v>
      </c>
      <c r="T18" s="135">
        <v>25</v>
      </c>
      <c r="U18" s="135"/>
      <c r="V18" s="135"/>
      <c r="W18" s="130">
        <v>373</v>
      </c>
      <c r="X18" s="267"/>
    </row>
    <row r="19" spans="1:26">
      <c r="A19" s="129" t="s">
        <v>5</v>
      </c>
      <c r="B19" s="135">
        <v>2</v>
      </c>
      <c r="C19" s="135"/>
      <c r="D19" s="135">
        <v>81</v>
      </c>
      <c r="E19" s="135">
        <v>4</v>
      </c>
      <c r="F19" s="135">
        <v>4</v>
      </c>
      <c r="G19" s="135">
        <v>93</v>
      </c>
      <c r="H19" s="135">
        <v>727</v>
      </c>
      <c r="I19" s="135">
        <v>84</v>
      </c>
      <c r="J19" s="135">
        <v>542</v>
      </c>
      <c r="K19" s="135">
        <v>226</v>
      </c>
      <c r="L19" s="135">
        <v>127</v>
      </c>
      <c r="M19" s="135">
        <v>282</v>
      </c>
      <c r="N19" s="135">
        <v>532</v>
      </c>
      <c r="O19" s="135">
        <v>191</v>
      </c>
      <c r="P19" s="135">
        <v>25</v>
      </c>
      <c r="Q19" s="135">
        <v>138</v>
      </c>
      <c r="R19" s="135">
        <v>213</v>
      </c>
      <c r="S19" s="135">
        <v>150</v>
      </c>
      <c r="T19" s="135">
        <v>407</v>
      </c>
      <c r="U19" s="135">
        <v>77</v>
      </c>
      <c r="V19" s="135">
        <v>28</v>
      </c>
      <c r="W19" s="130">
        <v>3933</v>
      </c>
      <c r="X19" s="267"/>
    </row>
    <row r="20" spans="1:26">
      <c r="A20" s="129" t="s">
        <v>16</v>
      </c>
      <c r="B20" s="135"/>
      <c r="C20" s="135"/>
      <c r="D20" s="135">
        <v>27</v>
      </c>
      <c r="E20" s="135">
        <v>1</v>
      </c>
      <c r="F20" s="135"/>
      <c r="G20" s="135">
        <v>78</v>
      </c>
      <c r="H20" s="135">
        <v>187</v>
      </c>
      <c r="I20" s="135">
        <v>53</v>
      </c>
      <c r="J20" s="135">
        <v>72</v>
      </c>
      <c r="K20" s="135">
        <v>19</v>
      </c>
      <c r="L20" s="135">
        <v>18</v>
      </c>
      <c r="M20" s="135">
        <v>37</v>
      </c>
      <c r="N20" s="135">
        <v>52</v>
      </c>
      <c r="O20" s="135">
        <v>73</v>
      </c>
      <c r="P20" s="135">
        <v>17</v>
      </c>
      <c r="Q20" s="135">
        <v>76</v>
      </c>
      <c r="R20" s="135">
        <v>89</v>
      </c>
      <c r="S20" s="135">
        <v>32</v>
      </c>
      <c r="T20" s="135">
        <v>52</v>
      </c>
      <c r="U20" s="135">
        <v>4</v>
      </c>
      <c r="V20" s="135"/>
      <c r="W20" s="130">
        <v>887</v>
      </c>
      <c r="X20" s="267"/>
    </row>
    <row r="21" spans="1:26">
      <c r="A21" s="129" t="s">
        <v>17</v>
      </c>
      <c r="B21" s="135"/>
      <c r="C21" s="135"/>
      <c r="D21" s="135">
        <v>12</v>
      </c>
      <c r="E21" s="135"/>
      <c r="F21" s="135"/>
      <c r="G21" s="135">
        <v>26</v>
      </c>
      <c r="H21" s="135">
        <v>61</v>
      </c>
      <c r="I21" s="135">
        <v>25</v>
      </c>
      <c r="J21" s="135">
        <v>25</v>
      </c>
      <c r="K21" s="135">
        <v>19</v>
      </c>
      <c r="L21" s="135">
        <v>7</v>
      </c>
      <c r="M21" s="135">
        <v>17</v>
      </c>
      <c r="N21" s="135">
        <v>33</v>
      </c>
      <c r="O21" s="135">
        <v>23</v>
      </c>
      <c r="P21" s="135">
        <v>6</v>
      </c>
      <c r="Q21" s="135">
        <v>27</v>
      </c>
      <c r="R21" s="135">
        <v>29</v>
      </c>
      <c r="S21" s="135">
        <v>9</v>
      </c>
      <c r="T21" s="135">
        <v>18</v>
      </c>
      <c r="U21" s="135">
        <v>1</v>
      </c>
      <c r="V21" s="135"/>
      <c r="W21" s="130">
        <v>338</v>
      </c>
      <c r="X21" s="267"/>
    </row>
    <row r="22" spans="1:26">
      <c r="A22" s="129" t="s">
        <v>24</v>
      </c>
      <c r="B22" s="135"/>
      <c r="C22" s="135"/>
      <c r="D22" s="135">
        <v>54</v>
      </c>
      <c r="E22" s="135"/>
      <c r="F22" s="135">
        <v>3</v>
      </c>
      <c r="G22" s="135">
        <v>98</v>
      </c>
      <c r="H22" s="135">
        <v>407</v>
      </c>
      <c r="I22" s="135">
        <v>165</v>
      </c>
      <c r="J22" s="135">
        <v>121</v>
      </c>
      <c r="K22" s="135">
        <v>36</v>
      </c>
      <c r="L22" s="135">
        <v>28</v>
      </c>
      <c r="M22" s="135">
        <v>53</v>
      </c>
      <c r="N22" s="135">
        <v>97</v>
      </c>
      <c r="O22" s="135">
        <v>90</v>
      </c>
      <c r="P22" s="135">
        <v>54</v>
      </c>
      <c r="Q22" s="135">
        <v>144</v>
      </c>
      <c r="R22" s="135">
        <v>209</v>
      </c>
      <c r="S22" s="135">
        <v>81</v>
      </c>
      <c r="T22" s="135">
        <v>91</v>
      </c>
      <c r="U22" s="135">
        <v>9</v>
      </c>
      <c r="V22" s="135">
        <v>1</v>
      </c>
      <c r="W22" s="130">
        <v>1741</v>
      </c>
      <c r="X22" s="267"/>
    </row>
    <row r="23" spans="1:26">
      <c r="A23" s="129" t="s">
        <v>28</v>
      </c>
      <c r="B23" s="135">
        <v>1</v>
      </c>
      <c r="C23" s="135"/>
      <c r="D23" s="135">
        <v>43</v>
      </c>
      <c r="E23" s="135">
        <v>1</v>
      </c>
      <c r="F23" s="135">
        <v>2</v>
      </c>
      <c r="G23" s="135">
        <v>60</v>
      </c>
      <c r="H23" s="135">
        <v>286</v>
      </c>
      <c r="I23" s="135">
        <v>66</v>
      </c>
      <c r="J23" s="135">
        <v>299</v>
      </c>
      <c r="K23" s="135">
        <v>65</v>
      </c>
      <c r="L23" s="135">
        <v>33</v>
      </c>
      <c r="M23" s="135">
        <v>52</v>
      </c>
      <c r="N23" s="135">
        <v>141</v>
      </c>
      <c r="O23" s="135">
        <v>78</v>
      </c>
      <c r="P23" s="135">
        <v>51</v>
      </c>
      <c r="Q23" s="135">
        <v>98</v>
      </c>
      <c r="R23" s="135">
        <v>139</v>
      </c>
      <c r="S23" s="135">
        <v>101</v>
      </c>
      <c r="T23" s="135">
        <v>157</v>
      </c>
      <c r="U23" s="135">
        <v>14</v>
      </c>
      <c r="V23" s="135">
        <v>3</v>
      </c>
      <c r="W23" s="130">
        <v>1690</v>
      </c>
      <c r="X23" s="267"/>
    </row>
    <row r="24" spans="1:26">
      <c r="A24" s="129" t="s">
        <v>42</v>
      </c>
      <c r="B24" s="135"/>
      <c r="C24" s="135"/>
      <c r="D24" s="135">
        <v>13</v>
      </c>
      <c r="E24" s="135">
        <v>3</v>
      </c>
      <c r="F24" s="135">
        <v>1</v>
      </c>
      <c r="G24" s="135">
        <v>37</v>
      </c>
      <c r="H24" s="135">
        <v>110</v>
      </c>
      <c r="I24" s="135">
        <v>21</v>
      </c>
      <c r="J24" s="135">
        <v>90</v>
      </c>
      <c r="K24" s="135">
        <v>27</v>
      </c>
      <c r="L24" s="135">
        <v>51</v>
      </c>
      <c r="M24" s="135">
        <v>17</v>
      </c>
      <c r="N24" s="135">
        <v>65</v>
      </c>
      <c r="O24" s="135">
        <v>59</v>
      </c>
      <c r="P24" s="135">
        <v>37</v>
      </c>
      <c r="Q24" s="135">
        <v>56</v>
      </c>
      <c r="R24" s="135">
        <v>75</v>
      </c>
      <c r="S24" s="135">
        <v>45</v>
      </c>
      <c r="T24" s="135">
        <v>126</v>
      </c>
      <c r="U24" s="135"/>
      <c r="V24" s="135"/>
      <c r="W24" s="130">
        <v>833</v>
      </c>
      <c r="X24" s="267"/>
    </row>
    <row r="25" spans="1:26">
      <c r="A25" s="129" t="s">
        <v>18</v>
      </c>
      <c r="B25" s="135">
        <v>2</v>
      </c>
      <c r="C25" s="135"/>
      <c r="D25" s="135">
        <v>65</v>
      </c>
      <c r="E25" s="135">
        <v>1</v>
      </c>
      <c r="F25" s="135">
        <v>7</v>
      </c>
      <c r="G25" s="135">
        <v>191</v>
      </c>
      <c r="H25" s="135">
        <v>539</v>
      </c>
      <c r="I25" s="135">
        <v>182</v>
      </c>
      <c r="J25" s="135">
        <v>259</v>
      </c>
      <c r="K25" s="135">
        <v>97</v>
      </c>
      <c r="L25" s="135">
        <v>45</v>
      </c>
      <c r="M25" s="135">
        <v>89</v>
      </c>
      <c r="N25" s="135">
        <v>173</v>
      </c>
      <c r="O25" s="135">
        <v>171</v>
      </c>
      <c r="P25" s="135">
        <v>69</v>
      </c>
      <c r="Q25" s="135">
        <v>201</v>
      </c>
      <c r="R25" s="135">
        <v>273</v>
      </c>
      <c r="S25" s="135">
        <v>115</v>
      </c>
      <c r="T25" s="135">
        <v>228</v>
      </c>
      <c r="U25" s="135">
        <v>12</v>
      </c>
      <c r="V25" s="135">
        <v>9</v>
      </c>
      <c r="W25" s="130">
        <v>2728</v>
      </c>
      <c r="X25" s="267"/>
    </row>
    <row r="26" spans="1:26">
      <c r="A26" s="129" t="s">
        <v>19</v>
      </c>
      <c r="B26" s="135">
        <v>4</v>
      </c>
      <c r="C26" s="135"/>
      <c r="D26" s="135">
        <v>50</v>
      </c>
      <c r="E26" s="135"/>
      <c r="F26" s="135">
        <v>5</v>
      </c>
      <c r="G26" s="135">
        <v>109</v>
      </c>
      <c r="H26" s="135">
        <v>512</v>
      </c>
      <c r="I26" s="135">
        <v>44</v>
      </c>
      <c r="J26" s="135">
        <v>200</v>
      </c>
      <c r="K26" s="135">
        <v>105</v>
      </c>
      <c r="L26" s="135">
        <v>65</v>
      </c>
      <c r="M26" s="135">
        <v>250</v>
      </c>
      <c r="N26" s="135">
        <v>314</v>
      </c>
      <c r="O26" s="135">
        <v>116</v>
      </c>
      <c r="P26" s="135">
        <v>22</v>
      </c>
      <c r="Q26" s="135">
        <v>173</v>
      </c>
      <c r="R26" s="135">
        <v>245</v>
      </c>
      <c r="S26" s="135">
        <v>87</v>
      </c>
      <c r="T26" s="135">
        <v>144</v>
      </c>
      <c r="U26" s="135">
        <v>90</v>
      </c>
      <c r="V26" s="135">
        <v>11</v>
      </c>
      <c r="W26" s="130">
        <v>2546</v>
      </c>
      <c r="X26" s="267"/>
    </row>
    <row r="27" spans="1:26">
      <c r="A27" s="129" t="s">
        <v>20</v>
      </c>
      <c r="B27" s="135">
        <v>3</v>
      </c>
      <c r="C27" s="135"/>
      <c r="D27" s="135">
        <v>12</v>
      </c>
      <c r="E27" s="135"/>
      <c r="F27" s="135"/>
      <c r="G27" s="135">
        <v>35</v>
      </c>
      <c r="H27" s="135">
        <v>103</v>
      </c>
      <c r="I27" s="135">
        <v>3</v>
      </c>
      <c r="J27" s="135">
        <v>57</v>
      </c>
      <c r="K27" s="135">
        <v>47</v>
      </c>
      <c r="L27" s="135">
        <v>39</v>
      </c>
      <c r="M27" s="135">
        <v>54</v>
      </c>
      <c r="N27" s="135">
        <v>173</v>
      </c>
      <c r="O27" s="135">
        <v>27</v>
      </c>
      <c r="P27" s="135">
        <v>9</v>
      </c>
      <c r="Q27" s="135">
        <v>32</v>
      </c>
      <c r="R27" s="135">
        <v>59</v>
      </c>
      <c r="S27" s="135">
        <v>19</v>
      </c>
      <c r="T27" s="135">
        <v>46</v>
      </c>
      <c r="U27" s="135">
        <v>9</v>
      </c>
      <c r="V27" s="135">
        <v>3</v>
      </c>
      <c r="W27" s="130">
        <v>730</v>
      </c>
      <c r="X27" s="267"/>
      <c r="Z27" s="267"/>
    </row>
    <row r="28" spans="1:26">
      <c r="A28" s="129" t="s">
        <v>40</v>
      </c>
      <c r="B28" s="135">
        <v>3</v>
      </c>
      <c r="C28" s="135"/>
      <c r="D28" s="135">
        <v>27</v>
      </c>
      <c r="E28" s="135"/>
      <c r="F28" s="135">
        <v>2</v>
      </c>
      <c r="G28" s="135">
        <v>47</v>
      </c>
      <c r="H28" s="135">
        <v>297</v>
      </c>
      <c r="I28" s="135">
        <v>20</v>
      </c>
      <c r="J28" s="135">
        <v>128</v>
      </c>
      <c r="K28" s="135">
        <v>60</v>
      </c>
      <c r="L28" s="135">
        <v>37</v>
      </c>
      <c r="M28" s="135">
        <v>107</v>
      </c>
      <c r="N28" s="135">
        <v>109</v>
      </c>
      <c r="O28" s="135">
        <v>70</v>
      </c>
      <c r="P28" s="135">
        <v>21</v>
      </c>
      <c r="Q28" s="135">
        <v>115</v>
      </c>
      <c r="R28" s="135">
        <v>137</v>
      </c>
      <c r="S28" s="135">
        <v>42</v>
      </c>
      <c r="T28" s="135">
        <v>121</v>
      </c>
      <c r="U28" s="135">
        <v>14</v>
      </c>
      <c r="V28" s="135">
        <v>6</v>
      </c>
      <c r="W28" s="130">
        <v>1363</v>
      </c>
      <c r="X28" s="267"/>
      <c r="Z28" s="267"/>
    </row>
    <row r="29" spans="1:26">
      <c r="A29" s="129" t="s">
        <v>41</v>
      </c>
      <c r="B29" s="135">
        <v>1</v>
      </c>
      <c r="C29" s="135"/>
      <c r="D29" s="135">
        <v>23</v>
      </c>
      <c r="E29" s="135"/>
      <c r="F29" s="135">
        <v>2</v>
      </c>
      <c r="G29" s="135">
        <v>35</v>
      </c>
      <c r="H29" s="135">
        <v>173</v>
      </c>
      <c r="I29" s="135">
        <v>9</v>
      </c>
      <c r="J29" s="135">
        <v>75</v>
      </c>
      <c r="K29" s="135">
        <v>44</v>
      </c>
      <c r="L29" s="135">
        <v>51</v>
      </c>
      <c r="M29" s="135">
        <v>102</v>
      </c>
      <c r="N29" s="135">
        <v>146</v>
      </c>
      <c r="O29" s="135">
        <v>54</v>
      </c>
      <c r="P29" s="135">
        <v>11</v>
      </c>
      <c r="Q29" s="135">
        <v>86</v>
      </c>
      <c r="R29" s="135">
        <v>107</v>
      </c>
      <c r="S29" s="135">
        <v>28</v>
      </c>
      <c r="T29" s="135">
        <v>105</v>
      </c>
      <c r="U29" s="135">
        <v>48</v>
      </c>
      <c r="V29" s="135">
        <v>21</v>
      </c>
      <c r="W29" s="130">
        <v>1121</v>
      </c>
      <c r="X29" s="267"/>
    </row>
    <row r="30" spans="1:26">
      <c r="A30" s="129" t="s">
        <v>148</v>
      </c>
      <c r="B30" s="320">
        <v>2</v>
      </c>
      <c r="C30" s="320">
        <v>2</v>
      </c>
      <c r="D30" s="320">
        <v>22</v>
      </c>
      <c r="E30" s="320">
        <v>6</v>
      </c>
      <c r="F30" s="320"/>
      <c r="G30" s="320">
        <v>10</v>
      </c>
      <c r="H30" s="320">
        <v>258</v>
      </c>
      <c r="I30" s="320">
        <v>15</v>
      </c>
      <c r="J30" s="320">
        <v>1</v>
      </c>
      <c r="K30" s="320">
        <v>113</v>
      </c>
      <c r="L30" s="320">
        <v>48</v>
      </c>
      <c r="M30" s="320">
        <v>1</v>
      </c>
      <c r="N30" s="320">
        <v>217</v>
      </c>
      <c r="O30" s="320">
        <v>30</v>
      </c>
      <c r="P30" s="320"/>
      <c r="Q30" s="320">
        <v>20</v>
      </c>
      <c r="R30" s="320">
        <v>8</v>
      </c>
      <c r="S30" s="320">
        <v>9</v>
      </c>
      <c r="T30" s="320">
        <v>121</v>
      </c>
      <c r="U30" s="320">
        <v>22</v>
      </c>
      <c r="V30" s="320">
        <v>7</v>
      </c>
      <c r="W30" s="361">
        <v>912</v>
      </c>
      <c r="X30" s="267"/>
    </row>
    <row r="31" spans="1:26">
      <c r="A31" s="187" t="s">
        <v>21</v>
      </c>
      <c r="B31" s="232">
        <v>29</v>
      </c>
      <c r="C31" s="232">
        <v>3</v>
      </c>
      <c r="D31" s="232">
        <v>977</v>
      </c>
      <c r="E31" s="232">
        <v>38</v>
      </c>
      <c r="F31" s="232">
        <v>70</v>
      </c>
      <c r="G31" s="232">
        <v>1755</v>
      </c>
      <c r="H31" s="232">
        <v>7434</v>
      </c>
      <c r="I31" s="232">
        <v>1561</v>
      </c>
      <c r="J31" s="232">
        <v>3912</v>
      </c>
      <c r="K31" s="232">
        <v>1736</v>
      </c>
      <c r="L31" s="232">
        <v>1141</v>
      </c>
      <c r="M31" s="232">
        <v>1831</v>
      </c>
      <c r="N31" s="232">
        <v>3901</v>
      </c>
      <c r="O31" s="232">
        <v>2040</v>
      </c>
      <c r="P31" s="232">
        <v>921</v>
      </c>
      <c r="Q31" s="232">
        <v>2300</v>
      </c>
      <c r="R31" s="232">
        <v>2920</v>
      </c>
      <c r="S31" s="232">
        <v>1423</v>
      </c>
      <c r="T31" s="232">
        <v>3706</v>
      </c>
      <c r="U31" s="232">
        <v>390</v>
      </c>
      <c r="V31" s="232">
        <v>327</v>
      </c>
      <c r="W31" s="298">
        <v>38415</v>
      </c>
      <c r="X31" s="267"/>
    </row>
    <row r="32" spans="1:26">
      <c r="A32" s="187" t="s">
        <v>38</v>
      </c>
      <c r="B32" s="321">
        <v>3667</v>
      </c>
      <c r="C32" s="321">
        <v>33</v>
      </c>
      <c r="D32" s="321">
        <v>11045</v>
      </c>
      <c r="E32" s="321">
        <v>134</v>
      </c>
      <c r="F32" s="321">
        <v>905</v>
      </c>
      <c r="G32" s="321">
        <v>18858</v>
      </c>
      <c r="H32" s="321">
        <v>40660</v>
      </c>
      <c r="I32" s="321">
        <v>7466</v>
      </c>
      <c r="J32" s="321">
        <v>16341</v>
      </c>
      <c r="K32" s="321">
        <v>4711</v>
      </c>
      <c r="L32" s="321">
        <v>6049</v>
      </c>
      <c r="M32" s="321">
        <v>3562</v>
      </c>
      <c r="N32" s="321">
        <v>13549</v>
      </c>
      <c r="O32" s="321">
        <v>10063</v>
      </c>
      <c r="P32" s="321">
        <v>3345</v>
      </c>
      <c r="Q32" s="321">
        <v>8565</v>
      </c>
      <c r="R32" s="321">
        <v>11737</v>
      </c>
      <c r="S32" s="321">
        <v>4308</v>
      </c>
      <c r="T32" s="321">
        <v>6561</v>
      </c>
      <c r="U32" s="321">
        <v>3662</v>
      </c>
      <c r="V32" s="321">
        <v>12</v>
      </c>
      <c r="W32" s="322">
        <v>175233</v>
      </c>
      <c r="X32" s="267"/>
    </row>
    <row r="33" spans="1:24">
      <c r="A33" s="187" t="s">
        <v>39</v>
      </c>
      <c r="B33" s="321">
        <v>1676</v>
      </c>
      <c r="C33" s="321">
        <v>81</v>
      </c>
      <c r="D33" s="321">
        <v>5131</v>
      </c>
      <c r="E33" s="321">
        <v>101</v>
      </c>
      <c r="F33" s="321">
        <v>625</v>
      </c>
      <c r="G33" s="321">
        <v>10118</v>
      </c>
      <c r="H33" s="321">
        <v>20455</v>
      </c>
      <c r="I33" s="321">
        <v>2532</v>
      </c>
      <c r="J33" s="321">
        <v>8051</v>
      </c>
      <c r="K33" s="321">
        <v>1736</v>
      </c>
      <c r="L33" s="321">
        <v>2409</v>
      </c>
      <c r="M33" s="321">
        <v>1735</v>
      </c>
      <c r="N33" s="321">
        <v>6642</v>
      </c>
      <c r="O33" s="321">
        <v>4726</v>
      </c>
      <c r="P33" s="321">
        <v>2647</v>
      </c>
      <c r="Q33" s="321">
        <v>5844</v>
      </c>
      <c r="R33" s="321">
        <v>6869</v>
      </c>
      <c r="S33" s="321">
        <v>2613</v>
      </c>
      <c r="T33" s="321">
        <v>5414</v>
      </c>
      <c r="U33" s="321">
        <v>269</v>
      </c>
      <c r="V33" s="321">
        <v>9</v>
      </c>
      <c r="W33" s="322">
        <v>89683</v>
      </c>
      <c r="X33" s="267"/>
    </row>
    <row r="34" spans="1:24" s="6" customFormat="1">
      <c r="A34" s="170" t="s">
        <v>71</v>
      </c>
      <c r="B34" s="176">
        <f>SUM(B31:B33)</f>
        <v>5372</v>
      </c>
      <c r="C34" s="176">
        <f t="shared" ref="C34:V34" si="0">SUM(C31:C33)</f>
        <v>117</v>
      </c>
      <c r="D34" s="176">
        <f t="shared" si="0"/>
        <v>17153</v>
      </c>
      <c r="E34" s="176">
        <f t="shared" si="0"/>
        <v>273</v>
      </c>
      <c r="F34" s="176">
        <f t="shared" si="0"/>
        <v>1600</v>
      </c>
      <c r="G34" s="176">
        <f t="shared" si="0"/>
        <v>30731</v>
      </c>
      <c r="H34" s="176">
        <f t="shared" si="0"/>
        <v>68549</v>
      </c>
      <c r="I34" s="176">
        <f t="shared" si="0"/>
        <v>11559</v>
      </c>
      <c r="J34" s="176">
        <f t="shared" si="0"/>
        <v>28304</v>
      </c>
      <c r="K34" s="176">
        <f t="shared" si="0"/>
        <v>8183</v>
      </c>
      <c r="L34" s="176">
        <f t="shared" si="0"/>
        <v>9599</v>
      </c>
      <c r="M34" s="176">
        <f t="shared" si="0"/>
        <v>7128</v>
      </c>
      <c r="N34" s="176">
        <f t="shared" si="0"/>
        <v>24092</v>
      </c>
      <c r="O34" s="176">
        <f t="shared" si="0"/>
        <v>16829</v>
      </c>
      <c r="P34" s="176">
        <f t="shared" si="0"/>
        <v>6913</v>
      </c>
      <c r="Q34" s="176">
        <f t="shared" si="0"/>
        <v>16709</v>
      </c>
      <c r="R34" s="176">
        <f t="shared" si="0"/>
        <v>21526</v>
      </c>
      <c r="S34" s="176">
        <f t="shared" si="0"/>
        <v>8344</v>
      </c>
      <c r="T34" s="176">
        <f t="shared" si="0"/>
        <v>15681</v>
      </c>
      <c r="U34" s="176">
        <f t="shared" si="0"/>
        <v>4321</v>
      </c>
      <c r="V34" s="176">
        <f t="shared" si="0"/>
        <v>348</v>
      </c>
      <c r="W34" s="177">
        <f t="shared" ref="W34" si="1">SUM(B34:V34)</f>
        <v>303331</v>
      </c>
      <c r="X34" s="267"/>
    </row>
    <row r="35" spans="1:24" s="29" customFormat="1" ht="22.5">
      <c r="A35" s="233" t="s">
        <v>72</v>
      </c>
      <c r="B35" s="285">
        <f>B31/B34*100</f>
        <v>0.53983618763961283</v>
      </c>
      <c r="C35" s="285">
        <f t="shared" ref="C35:W35" si="2">C31/C34*100</f>
        <v>2.5641025641025639</v>
      </c>
      <c r="D35" s="285">
        <f t="shared" si="2"/>
        <v>5.6957966536465925</v>
      </c>
      <c r="E35" s="285">
        <f t="shared" si="2"/>
        <v>13.91941391941392</v>
      </c>
      <c r="F35" s="285">
        <f t="shared" si="2"/>
        <v>4.375</v>
      </c>
      <c r="G35" s="285">
        <f t="shared" si="2"/>
        <v>5.7108457258143241</v>
      </c>
      <c r="H35" s="285">
        <f t="shared" si="2"/>
        <v>10.844797152401933</v>
      </c>
      <c r="I35" s="285">
        <f t="shared" si="2"/>
        <v>13.504628428064711</v>
      </c>
      <c r="J35" s="285">
        <f t="shared" si="2"/>
        <v>13.821368004522331</v>
      </c>
      <c r="K35" s="285">
        <f t="shared" si="2"/>
        <v>21.214713430282291</v>
      </c>
      <c r="L35" s="285">
        <f t="shared" si="2"/>
        <v>11.886654859881238</v>
      </c>
      <c r="M35" s="285">
        <f t="shared" si="2"/>
        <v>25.687429854096521</v>
      </c>
      <c r="N35" s="285">
        <f t="shared" si="2"/>
        <v>16.192096961647021</v>
      </c>
      <c r="O35" s="285">
        <f t="shared" si="2"/>
        <v>12.121932378632124</v>
      </c>
      <c r="P35" s="285">
        <f t="shared" si="2"/>
        <v>13.322725300159121</v>
      </c>
      <c r="Q35" s="285">
        <f t="shared" si="2"/>
        <v>13.765036806511461</v>
      </c>
      <c r="R35" s="285">
        <f t="shared" si="2"/>
        <v>13.564991173464646</v>
      </c>
      <c r="S35" s="285">
        <f t="shared" si="2"/>
        <v>17.054170661553211</v>
      </c>
      <c r="T35" s="285">
        <f t="shared" si="2"/>
        <v>23.633696830559277</v>
      </c>
      <c r="U35" s="285">
        <f t="shared" si="2"/>
        <v>9.0256884980328635</v>
      </c>
      <c r="V35" s="285">
        <f t="shared" si="2"/>
        <v>93.965517241379317</v>
      </c>
      <c r="W35" s="286">
        <f t="shared" si="2"/>
        <v>12.664383132617504</v>
      </c>
      <c r="X35" s="52"/>
    </row>
    <row r="36" spans="1:24" s="82" customFormat="1" ht="9" customHeight="1">
      <c r="A36" s="447" t="s">
        <v>150</v>
      </c>
      <c r="B36" s="447"/>
      <c r="C36" s="447"/>
      <c r="D36" s="447"/>
      <c r="E36" s="447"/>
      <c r="F36" s="447"/>
      <c r="G36" s="447"/>
      <c r="H36" s="447"/>
      <c r="I36" s="447"/>
      <c r="J36" s="447"/>
      <c r="K36" s="447"/>
      <c r="L36" s="447"/>
      <c r="M36" s="447"/>
      <c r="N36" s="447"/>
      <c r="O36" s="447"/>
      <c r="P36" s="447"/>
      <c r="Q36" s="447"/>
      <c r="R36" s="447"/>
      <c r="S36" s="447"/>
      <c r="T36" s="447"/>
      <c r="U36" s="447"/>
      <c r="V36" s="447"/>
      <c r="W36" s="447"/>
      <c r="X36" s="111"/>
    </row>
    <row r="37" spans="1:24" s="82" customFormat="1" ht="9">
      <c r="A37" s="236"/>
      <c r="B37" s="109"/>
      <c r="C37" s="109"/>
      <c r="D37" s="109"/>
      <c r="E37" s="109"/>
      <c r="F37" s="109"/>
      <c r="G37" s="109"/>
      <c r="H37" s="109"/>
      <c r="I37" s="109"/>
      <c r="J37" s="109"/>
      <c r="K37" s="109"/>
      <c r="L37" s="109"/>
      <c r="M37" s="109"/>
      <c r="N37" s="109"/>
      <c r="O37" s="102"/>
      <c r="P37" s="102"/>
      <c r="Q37" s="102"/>
      <c r="R37" s="102"/>
      <c r="S37" s="110"/>
      <c r="T37" s="110"/>
      <c r="U37" s="110"/>
      <c r="V37" s="110"/>
      <c r="W37" s="110"/>
      <c r="X37" s="111"/>
    </row>
    <row r="38" spans="1:24" s="56" customFormat="1" ht="9">
      <c r="A38" s="112" t="s">
        <v>159</v>
      </c>
      <c r="B38" s="112"/>
      <c r="C38" s="112"/>
      <c r="D38" s="112"/>
      <c r="E38" s="112"/>
      <c r="F38" s="112"/>
      <c r="G38" s="112"/>
      <c r="H38" s="112"/>
      <c r="I38" s="112"/>
      <c r="J38" s="112"/>
      <c r="K38" s="112"/>
      <c r="L38" s="112"/>
      <c r="M38" s="112"/>
      <c r="N38" s="112"/>
      <c r="O38" s="112"/>
      <c r="P38" s="112"/>
      <c r="Q38" s="112"/>
      <c r="R38" s="112"/>
    </row>
    <row r="39" spans="1:24" ht="12.75">
      <c r="A39" s="23"/>
    </row>
    <row r="40" spans="1:24" ht="12">
      <c r="A40" s="234"/>
      <c r="B40" s="235"/>
      <c r="C40" s="235"/>
      <c r="D40" s="235"/>
      <c r="E40" s="235"/>
      <c r="F40" s="235"/>
      <c r="G40" s="235"/>
      <c r="H40" s="235"/>
      <c r="I40" s="235"/>
      <c r="J40" s="235"/>
      <c r="K40" s="235"/>
      <c r="L40" s="235"/>
      <c r="M40" s="235"/>
      <c r="N40" s="235"/>
      <c r="O40" s="235"/>
      <c r="P40" s="235"/>
      <c r="Q40" s="235"/>
      <c r="R40" s="235"/>
      <c r="S40" s="235"/>
      <c r="T40" s="235"/>
      <c r="U40" s="235"/>
      <c r="V40" s="235"/>
      <c r="W40" s="235"/>
    </row>
    <row r="41" spans="1:24" s="27" customFormat="1" ht="176.25">
      <c r="A41" s="312" t="s">
        <v>60</v>
      </c>
      <c r="B41" s="313" t="s">
        <v>162</v>
      </c>
      <c r="C41" s="313" t="s">
        <v>171</v>
      </c>
      <c r="D41" s="313" t="s">
        <v>170</v>
      </c>
      <c r="E41" s="313" t="s">
        <v>173</v>
      </c>
      <c r="F41" s="313" t="s">
        <v>172</v>
      </c>
      <c r="G41" s="313" t="s">
        <v>124</v>
      </c>
      <c r="H41" s="313" t="s">
        <v>169</v>
      </c>
      <c r="I41" s="313" t="s">
        <v>163</v>
      </c>
      <c r="J41" s="313" t="s">
        <v>137</v>
      </c>
      <c r="K41" s="313" t="s">
        <v>131</v>
      </c>
      <c r="L41" s="313" t="s">
        <v>138</v>
      </c>
      <c r="M41" s="313" t="s">
        <v>132</v>
      </c>
      <c r="N41" s="313" t="s">
        <v>164</v>
      </c>
      <c r="O41" s="313" t="s">
        <v>165</v>
      </c>
      <c r="P41" s="313" t="s">
        <v>168</v>
      </c>
      <c r="Q41" s="313" t="s">
        <v>133</v>
      </c>
      <c r="R41" s="313" t="s">
        <v>134</v>
      </c>
      <c r="S41" s="313" t="s">
        <v>135</v>
      </c>
      <c r="T41" s="313" t="s">
        <v>136</v>
      </c>
      <c r="U41" s="313" t="s">
        <v>166</v>
      </c>
      <c r="V41" s="313" t="s">
        <v>167</v>
      </c>
      <c r="W41" s="314" t="s">
        <v>174</v>
      </c>
      <c r="X41" s="26"/>
    </row>
    <row r="42" spans="1:24" s="27" customFormat="1">
      <c r="A42" s="315"/>
      <c r="B42" s="316"/>
      <c r="C42" s="316"/>
      <c r="D42" s="316"/>
      <c r="E42" s="316"/>
      <c r="F42" s="316"/>
      <c r="G42" s="316"/>
      <c r="H42" s="316"/>
      <c r="I42" s="316"/>
      <c r="J42" s="316"/>
      <c r="K42" s="316"/>
      <c r="L42" s="316"/>
      <c r="M42" s="316"/>
      <c r="N42" s="316"/>
      <c r="O42" s="316"/>
      <c r="P42" s="316"/>
      <c r="Q42" s="316"/>
      <c r="R42" s="316"/>
      <c r="S42" s="316"/>
      <c r="T42" s="316"/>
      <c r="U42" s="316"/>
      <c r="V42" s="316"/>
      <c r="W42" s="317"/>
      <c r="X42" s="26"/>
    </row>
    <row r="43" spans="1:24" s="27" customFormat="1">
      <c r="A43" s="312"/>
      <c r="B43" s="318"/>
      <c r="C43" s="318"/>
      <c r="D43" s="318"/>
      <c r="E43" s="318"/>
      <c r="F43" s="318"/>
      <c r="G43" s="318"/>
      <c r="H43" s="318"/>
      <c r="I43" s="318"/>
      <c r="J43" s="318"/>
      <c r="K43" s="318"/>
      <c r="L43" s="318"/>
      <c r="M43" s="318"/>
      <c r="N43" s="318"/>
      <c r="O43" s="318"/>
      <c r="P43" s="318"/>
      <c r="Q43" s="318"/>
      <c r="R43" s="318"/>
      <c r="S43" s="318"/>
      <c r="T43" s="318"/>
      <c r="U43" s="318"/>
      <c r="V43" s="318"/>
      <c r="W43" s="323"/>
      <c r="X43" s="26"/>
    </row>
    <row r="44" spans="1:24">
      <c r="A44" s="129" t="s">
        <v>9</v>
      </c>
      <c r="B44" s="137">
        <f>B11/$W11*100</f>
        <v>0.16983695652173914</v>
      </c>
      <c r="C44" s="137">
        <f t="shared" ref="C44:W44" si="3">C11/$W11*100</f>
        <v>0</v>
      </c>
      <c r="D44" s="137">
        <f t="shared" si="3"/>
        <v>5.0271739130434785</v>
      </c>
      <c r="E44" s="137">
        <f t="shared" si="3"/>
        <v>6.7934782608695649E-2</v>
      </c>
      <c r="F44" s="137">
        <f t="shared" si="3"/>
        <v>0.1358695652173913</v>
      </c>
      <c r="G44" s="137">
        <f t="shared" si="3"/>
        <v>8.3559782608695645</v>
      </c>
      <c r="H44" s="137">
        <f t="shared" si="3"/>
        <v>28.600543478260871</v>
      </c>
      <c r="I44" s="137">
        <f t="shared" si="3"/>
        <v>7.5747282608695645</v>
      </c>
      <c r="J44" s="137">
        <f t="shared" si="3"/>
        <v>8.1521739130434785</v>
      </c>
      <c r="K44" s="137">
        <f t="shared" si="3"/>
        <v>2.6154891304347827</v>
      </c>
      <c r="L44" s="137">
        <f t="shared" si="3"/>
        <v>1.3586956521739131</v>
      </c>
      <c r="M44" s="137">
        <f t="shared" si="3"/>
        <v>3.3288043478260874</v>
      </c>
      <c r="N44" s="137">
        <f t="shared" si="3"/>
        <v>5.2649456521739131</v>
      </c>
      <c r="O44" s="137">
        <f t="shared" si="3"/>
        <v>5.2649456521739131</v>
      </c>
      <c r="P44" s="137">
        <f t="shared" si="3"/>
        <v>1.2228260869565217</v>
      </c>
      <c r="Q44" s="137">
        <f t="shared" si="3"/>
        <v>6.7255434782608692</v>
      </c>
      <c r="R44" s="137">
        <f t="shared" si="3"/>
        <v>8.0842391304347831</v>
      </c>
      <c r="S44" s="137">
        <f t="shared" si="3"/>
        <v>2.6834239130434785</v>
      </c>
      <c r="T44" s="137">
        <f t="shared" si="3"/>
        <v>5.1970108695652177</v>
      </c>
      <c r="U44" s="137">
        <f t="shared" si="3"/>
        <v>0.1358695652173913</v>
      </c>
      <c r="V44" s="137">
        <f t="shared" si="3"/>
        <v>3.3967391304347824E-2</v>
      </c>
      <c r="W44" s="152">
        <f t="shared" si="3"/>
        <v>100</v>
      </c>
    </row>
    <row r="45" spans="1:24">
      <c r="A45" s="129" t="s">
        <v>10</v>
      </c>
      <c r="B45" s="137">
        <f t="shared" ref="B45:W56" si="4">B12/$W12*100</f>
        <v>0</v>
      </c>
      <c r="C45" s="137">
        <f t="shared" si="4"/>
        <v>0.11261261261261261</v>
      </c>
      <c r="D45" s="137">
        <f t="shared" si="4"/>
        <v>2.3648648648648649</v>
      </c>
      <c r="E45" s="137">
        <f t="shared" si="4"/>
        <v>0</v>
      </c>
      <c r="F45" s="137">
        <f t="shared" si="4"/>
        <v>0.22522522522522523</v>
      </c>
      <c r="G45" s="137">
        <f t="shared" si="4"/>
        <v>4.954954954954955</v>
      </c>
      <c r="H45" s="137">
        <f t="shared" si="4"/>
        <v>15.878378378378377</v>
      </c>
      <c r="I45" s="137">
        <f t="shared" si="4"/>
        <v>1.4639639639639639</v>
      </c>
      <c r="J45" s="137">
        <f t="shared" si="4"/>
        <v>7.4324324324324325</v>
      </c>
      <c r="K45" s="137">
        <f t="shared" si="4"/>
        <v>5.2927927927927927</v>
      </c>
      <c r="L45" s="137">
        <f t="shared" si="4"/>
        <v>4.8423423423423424</v>
      </c>
      <c r="M45" s="137">
        <f t="shared" si="4"/>
        <v>6.8693693693693696</v>
      </c>
      <c r="N45" s="137">
        <f t="shared" si="4"/>
        <v>13.063063063063062</v>
      </c>
      <c r="O45" s="137">
        <f t="shared" si="4"/>
        <v>5.5180180180180178</v>
      </c>
      <c r="P45" s="137">
        <f t="shared" si="4"/>
        <v>2.0270270270270272</v>
      </c>
      <c r="Q45" s="137">
        <f t="shared" si="4"/>
        <v>6.9819819819819813</v>
      </c>
      <c r="R45" s="137">
        <f t="shared" si="4"/>
        <v>7.7702702702702702</v>
      </c>
      <c r="S45" s="137">
        <f t="shared" si="4"/>
        <v>5.8558558558558556</v>
      </c>
      <c r="T45" s="137">
        <f t="shared" si="4"/>
        <v>7.7702702702702702</v>
      </c>
      <c r="U45" s="137">
        <f t="shared" si="4"/>
        <v>1.2387387387387387</v>
      </c>
      <c r="V45" s="137">
        <f t="shared" si="4"/>
        <v>0.33783783783783783</v>
      </c>
      <c r="W45" s="152">
        <f t="shared" si="4"/>
        <v>100</v>
      </c>
    </row>
    <row r="46" spans="1:24">
      <c r="A46" s="129" t="s">
        <v>23</v>
      </c>
      <c r="B46" s="137">
        <f t="shared" si="4"/>
        <v>0</v>
      </c>
      <c r="C46" s="137">
        <f t="shared" si="4"/>
        <v>0</v>
      </c>
      <c r="D46" s="137">
        <f t="shared" si="4"/>
        <v>4.4293015332197614</v>
      </c>
      <c r="E46" s="137">
        <f t="shared" si="4"/>
        <v>0</v>
      </c>
      <c r="F46" s="137">
        <f t="shared" si="4"/>
        <v>0</v>
      </c>
      <c r="G46" s="137">
        <f t="shared" si="4"/>
        <v>9.369676320272573</v>
      </c>
      <c r="H46" s="137">
        <f t="shared" si="4"/>
        <v>21.80579216354344</v>
      </c>
      <c r="I46" s="137">
        <f t="shared" si="4"/>
        <v>7.4957410562180584</v>
      </c>
      <c r="J46" s="137">
        <f t="shared" si="4"/>
        <v>5.6218057921635438</v>
      </c>
      <c r="K46" s="137">
        <f t="shared" si="4"/>
        <v>4.4293015332197614</v>
      </c>
      <c r="L46" s="137">
        <f t="shared" si="4"/>
        <v>3.9182282793867125</v>
      </c>
      <c r="M46" s="137">
        <f t="shared" si="4"/>
        <v>3.0664395229982966</v>
      </c>
      <c r="N46" s="137">
        <f t="shared" si="4"/>
        <v>9.1993185689948902</v>
      </c>
      <c r="O46" s="137">
        <f t="shared" si="4"/>
        <v>6.3032367972742751</v>
      </c>
      <c r="P46" s="137">
        <f t="shared" si="4"/>
        <v>2.385008517887564</v>
      </c>
      <c r="Q46" s="137">
        <f t="shared" si="4"/>
        <v>6.6439522998296416</v>
      </c>
      <c r="R46" s="137">
        <f t="shared" si="4"/>
        <v>9.8807495741056215</v>
      </c>
      <c r="S46" s="137">
        <f t="shared" si="4"/>
        <v>2.0442930153321974</v>
      </c>
      <c r="T46" s="137">
        <f t="shared" si="4"/>
        <v>3.2367972742759794</v>
      </c>
      <c r="U46" s="137">
        <f t="shared" si="4"/>
        <v>0.17035775127768313</v>
      </c>
      <c r="V46" s="137">
        <f t="shared" si="4"/>
        <v>0</v>
      </c>
      <c r="W46" s="152">
        <f t="shared" si="4"/>
        <v>100</v>
      </c>
    </row>
    <row r="47" spans="1:24">
      <c r="A47" s="129" t="s">
        <v>11</v>
      </c>
      <c r="B47" s="137">
        <f t="shared" si="4"/>
        <v>3.6023054755043228E-2</v>
      </c>
      <c r="C47" s="137">
        <f t="shared" si="4"/>
        <v>0</v>
      </c>
      <c r="D47" s="137">
        <f t="shared" si="4"/>
        <v>2.0893371757925072</v>
      </c>
      <c r="E47" s="137">
        <f t="shared" si="4"/>
        <v>0.16210374639769454</v>
      </c>
      <c r="F47" s="137">
        <f t="shared" si="4"/>
        <v>0.22514409221902018</v>
      </c>
      <c r="G47" s="137">
        <f t="shared" si="4"/>
        <v>2.8728386167146973</v>
      </c>
      <c r="H47" s="137">
        <f t="shared" si="4"/>
        <v>18.218659942363114</v>
      </c>
      <c r="I47" s="137">
        <f t="shared" si="4"/>
        <v>3.5032420749279538</v>
      </c>
      <c r="J47" s="137">
        <f t="shared" si="4"/>
        <v>12.445965417867436</v>
      </c>
      <c r="K47" s="137">
        <f t="shared" si="4"/>
        <v>4.4848703170028825</v>
      </c>
      <c r="L47" s="137">
        <f t="shared" si="4"/>
        <v>3.5662824207492796</v>
      </c>
      <c r="M47" s="137">
        <f t="shared" si="4"/>
        <v>3.5212536023054755</v>
      </c>
      <c r="N47" s="137">
        <f t="shared" si="4"/>
        <v>10.302593659942364</v>
      </c>
      <c r="O47" s="137">
        <f t="shared" si="4"/>
        <v>5.0072046109510087</v>
      </c>
      <c r="P47" s="137">
        <f t="shared" si="4"/>
        <v>4.0796109510086458</v>
      </c>
      <c r="Q47" s="137">
        <f t="shared" si="4"/>
        <v>5.0252161383285303</v>
      </c>
      <c r="R47" s="137">
        <f t="shared" si="4"/>
        <v>5.3134005763688759</v>
      </c>
      <c r="S47" s="137">
        <f t="shared" si="4"/>
        <v>3.5932997118155621</v>
      </c>
      <c r="T47" s="137">
        <f t="shared" si="4"/>
        <v>13.3735590778098</v>
      </c>
      <c r="U47" s="137">
        <f t="shared" si="4"/>
        <v>0.44128242074927954</v>
      </c>
      <c r="V47" s="137">
        <f t="shared" si="4"/>
        <v>1.7381123919308357</v>
      </c>
      <c r="W47" s="152">
        <f t="shared" si="4"/>
        <v>100</v>
      </c>
    </row>
    <row r="48" spans="1:24">
      <c r="A48" s="129" t="s">
        <v>12</v>
      </c>
      <c r="B48" s="137">
        <f t="shared" si="4"/>
        <v>0.12690355329949238</v>
      </c>
      <c r="C48" s="137">
        <f t="shared" si="4"/>
        <v>0</v>
      </c>
      <c r="D48" s="137">
        <f t="shared" si="4"/>
        <v>2.1573604060913705</v>
      </c>
      <c r="E48" s="137">
        <f t="shared" si="4"/>
        <v>6.3451776649746189E-2</v>
      </c>
      <c r="F48" s="137">
        <f t="shared" si="4"/>
        <v>0</v>
      </c>
      <c r="G48" s="137">
        <f t="shared" si="4"/>
        <v>3.4263959390862944</v>
      </c>
      <c r="H48" s="137">
        <f t="shared" si="4"/>
        <v>16.30710659898477</v>
      </c>
      <c r="I48" s="137">
        <f t="shared" si="4"/>
        <v>3.4263959390862944</v>
      </c>
      <c r="J48" s="137">
        <f t="shared" si="4"/>
        <v>9.5812182741116754</v>
      </c>
      <c r="K48" s="137">
        <f t="shared" si="4"/>
        <v>5.3299492385786804</v>
      </c>
      <c r="L48" s="137">
        <f t="shared" si="4"/>
        <v>2.7284263959390862</v>
      </c>
      <c r="M48" s="137">
        <f t="shared" si="4"/>
        <v>5.3934010152284264</v>
      </c>
      <c r="N48" s="137">
        <f t="shared" si="4"/>
        <v>11.6751269035533</v>
      </c>
      <c r="O48" s="137">
        <f t="shared" si="4"/>
        <v>4.5050761421319798</v>
      </c>
      <c r="P48" s="137">
        <f t="shared" si="4"/>
        <v>1.3959390862944163</v>
      </c>
      <c r="Q48" s="137">
        <f t="shared" si="4"/>
        <v>6.4720812182741119</v>
      </c>
      <c r="R48" s="137">
        <f t="shared" si="4"/>
        <v>8.8197969543147217</v>
      </c>
      <c r="S48" s="137">
        <f t="shared" si="4"/>
        <v>2.8553299492385786</v>
      </c>
      <c r="T48" s="137">
        <f t="shared" si="4"/>
        <v>13.324873096446701</v>
      </c>
      <c r="U48" s="137">
        <f t="shared" si="4"/>
        <v>0.95177664974619303</v>
      </c>
      <c r="V48" s="137">
        <f t="shared" si="4"/>
        <v>1.4593908629441625</v>
      </c>
      <c r="W48" s="152">
        <f t="shared" si="4"/>
        <v>100</v>
      </c>
    </row>
    <row r="49" spans="1:23">
      <c r="A49" s="129" t="s">
        <v>13</v>
      </c>
      <c r="B49" s="137">
        <f t="shared" si="4"/>
        <v>0</v>
      </c>
      <c r="C49" s="137">
        <f t="shared" si="4"/>
        <v>0</v>
      </c>
      <c r="D49" s="137">
        <f t="shared" si="4"/>
        <v>2.6607538802660753</v>
      </c>
      <c r="E49" s="137">
        <f t="shared" si="4"/>
        <v>0</v>
      </c>
      <c r="F49" s="137">
        <f t="shared" si="4"/>
        <v>0.33259423503325941</v>
      </c>
      <c r="G49" s="137">
        <f t="shared" si="4"/>
        <v>9.3126385809312637</v>
      </c>
      <c r="H49" s="137">
        <f t="shared" si="4"/>
        <v>15.964523281596451</v>
      </c>
      <c r="I49" s="137">
        <f t="shared" si="4"/>
        <v>6.3192904656319282</v>
      </c>
      <c r="J49" s="137">
        <f t="shared" si="4"/>
        <v>7.2062084257206216</v>
      </c>
      <c r="K49" s="137">
        <f t="shared" si="4"/>
        <v>7.7605321507760534</v>
      </c>
      <c r="L49" s="137">
        <f t="shared" si="4"/>
        <v>2.7716186252771622</v>
      </c>
      <c r="M49" s="137">
        <f t="shared" si="4"/>
        <v>4.2128603104212861</v>
      </c>
      <c r="N49" s="137">
        <f t="shared" si="4"/>
        <v>6.0975609756097562</v>
      </c>
      <c r="O49" s="137">
        <f t="shared" si="4"/>
        <v>8.8691796008869179</v>
      </c>
      <c r="P49" s="137">
        <f t="shared" si="4"/>
        <v>2.7716186252771622</v>
      </c>
      <c r="Q49" s="137">
        <f t="shared" si="4"/>
        <v>5.3215077605321506</v>
      </c>
      <c r="R49" s="137">
        <f t="shared" si="4"/>
        <v>8.2039911308204001</v>
      </c>
      <c r="S49" s="137">
        <f t="shared" si="4"/>
        <v>2.9933481152993346</v>
      </c>
      <c r="T49" s="137">
        <f t="shared" si="4"/>
        <v>6.9844789356984478</v>
      </c>
      <c r="U49" s="137">
        <f t="shared" si="4"/>
        <v>0.33259423503325941</v>
      </c>
      <c r="V49" s="137">
        <f t="shared" si="4"/>
        <v>1.8847006651884701</v>
      </c>
      <c r="W49" s="152">
        <f t="shared" si="4"/>
        <v>100</v>
      </c>
    </row>
    <row r="50" spans="1:23">
      <c r="A50" s="129" t="s">
        <v>14</v>
      </c>
      <c r="B50" s="137">
        <f t="shared" si="4"/>
        <v>0</v>
      </c>
      <c r="C50" s="137">
        <f t="shared" si="4"/>
        <v>0</v>
      </c>
      <c r="D50" s="137">
        <f t="shared" si="4"/>
        <v>4.1017227235438884</v>
      </c>
      <c r="E50" s="137">
        <f t="shared" si="4"/>
        <v>8.2034454470877774E-2</v>
      </c>
      <c r="F50" s="137">
        <f t="shared" si="4"/>
        <v>0.82034454470877771</v>
      </c>
      <c r="G50" s="137">
        <f t="shared" si="4"/>
        <v>8.0393765381460209</v>
      </c>
      <c r="H50" s="137">
        <f t="shared" si="4"/>
        <v>15.586546349466776</v>
      </c>
      <c r="I50" s="137">
        <f t="shared" si="4"/>
        <v>5.7424118129614437</v>
      </c>
      <c r="J50" s="137">
        <f t="shared" si="4"/>
        <v>6.8908941755537327</v>
      </c>
      <c r="K50" s="137">
        <f t="shared" si="4"/>
        <v>5.0861361771944216</v>
      </c>
      <c r="L50" s="137">
        <f t="shared" si="4"/>
        <v>1.3125512715340444</v>
      </c>
      <c r="M50" s="137">
        <f t="shared" si="4"/>
        <v>4.0196882690730105</v>
      </c>
      <c r="N50" s="137">
        <f t="shared" si="4"/>
        <v>9.5159967186218211</v>
      </c>
      <c r="O50" s="137">
        <f t="shared" si="4"/>
        <v>6.6447908121410997</v>
      </c>
      <c r="P50" s="137">
        <f t="shared" si="4"/>
        <v>2.1328958162428218</v>
      </c>
      <c r="Q50" s="137">
        <f t="shared" si="4"/>
        <v>7.4651353568498768</v>
      </c>
      <c r="R50" s="137">
        <f t="shared" si="4"/>
        <v>9.7621000820344541</v>
      </c>
      <c r="S50" s="137">
        <f t="shared" si="4"/>
        <v>6.7268252666119768</v>
      </c>
      <c r="T50" s="137">
        <f t="shared" si="4"/>
        <v>5.4142739950779326</v>
      </c>
      <c r="U50" s="137">
        <f t="shared" si="4"/>
        <v>0.57424118129614443</v>
      </c>
      <c r="V50" s="137">
        <f t="shared" si="4"/>
        <v>8.2034454470877774E-2</v>
      </c>
      <c r="W50" s="152">
        <f t="shared" si="4"/>
        <v>100</v>
      </c>
    </row>
    <row r="51" spans="1:23">
      <c r="A51" s="129" t="s">
        <v>15</v>
      </c>
      <c r="B51" s="137">
        <f t="shared" si="4"/>
        <v>0</v>
      </c>
      <c r="C51" s="137">
        <f t="shared" si="4"/>
        <v>0</v>
      </c>
      <c r="D51" s="137">
        <f t="shared" si="4"/>
        <v>3.4852546916890081</v>
      </c>
      <c r="E51" s="137">
        <f t="shared" si="4"/>
        <v>0</v>
      </c>
      <c r="F51" s="137">
        <f t="shared" si="4"/>
        <v>0</v>
      </c>
      <c r="G51" s="137">
        <f t="shared" si="4"/>
        <v>9.6514745308310985</v>
      </c>
      <c r="H51" s="137">
        <f t="shared" si="4"/>
        <v>13.136729222520108</v>
      </c>
      <c r="I51" s="137">
        <f t="shared" si="4"/>
        <v>6.4343163538873993</v>
      </c>
      <c r="J51" s="137">
        <f t="shared" si="4"/>
        <v>5.8981233243967823</v>
      </c>
      <c r="K51" s="137">
        <f t="shared" si="4"/>
        <v>3.7533512064343162</v>
      </c>
      <c r="L51" s="137">
        <f t="shared" si="4"/>
        <v>1.6085790884718498</v>
      </c>
      <c r="M51" s="137">
        <f t="shared" si="4"/>
        <v>8.0428954423592494</v>
      </c>
      <c r="N51" s="137">
        <f t="shared" si="4"/>
        <v>6.7024128686327078</v>
      </c>
      <c r="O51" s="137">
        <f t="shared" si="4"/>
        <v>7.7747989276139409</v>
      </c>
      <c r="P51" s="137">
        <f t="shared" si="4"/>
        <v>1.3404825737265416</v>
      </c>
      <c r="Q51" s="137">
        <f t="shared" si="4"/>
        <v>9.6514745308310985</v>
      </c>
      <c r="R51" s="137">
        <f t="shared" si="4"/>
        <v>13.404825737265416</v>
      </c>
      <c r="S51" s="137">
        <f t="shared" si="4"/>
        <v>2.4128686327077746</v>
      </c>
      <c r="T51" s="137">
        <f t="shared" si="4"/>
        <v>6.7024128686327078</v>
      </c>
      <c r="U51" s="137">
        <f t="shared" si="4"/>
        <v>0</v>
      </c>
      <c r="V51" s="137">
        <f t="shared" si="4"/>
        <v>0</v>
      </c>
      <c r="W51" s="152">
        <f t="shared" si="4"/>
        <v>100</v>
      </c>
    </row>
    <row r="52" spans="1:23">
      <c r="A52" s="129" t="s">
        <v>5</v>
      </c>
      <c r="B52" s="137">
        <f t="shared" si="4"/>
        <v>5.0851767098906681E-2</v>
      </c>
      <c r="C52" s="137">
        <f t="shared" si="4"/>
        <v>0</v>
      </c>
      <c r="D52" s="137">
        <f t="shared" si="4"/>
        <v>2.0594965675057209</v>
      </c>
      <c r="E52" s="137">
        <f t="shared" si="4"/>
        <v>0.10170353419781336</v>
      </c>
      <c r="F52" s="137">
        <f t="shared" si="4"/>
        <v>0.10170353419781336</v>
      </c>
      <c r="G52" s="137">
        <f t="shared" si="4"/>
        <v>2.3646071700991609</v>
      </c>
      <c r="H52" s="137">
        <f t="shared" si="4"/>
        <v>18.48461734045258</v>
      </c>
      <c r="I52" s="137">
        <f t="shared" si="4"/>
        <v>2.1357742181540811</v>
      </c>
      <c r="J52" s="137">
        <f t="shared" si="4"/>
        <v>13.780828883803711</v>
      </c>
      <c r="K52" s="137">
        <f t="shared" si="4"/>
        <v>5.7462496821764555</v>
      </c>
      <c r="L52" s="137">
        <f t="shared" si="4"/>
        <v>3.229087210780575</v>
      </c>
      <c r="M52" s="137">
        <f t="shared" si="4"/>
        <v>7.1700991609458438</v>
      </c>
      <c r="N52" s="137">
        <f t="shared" si="4"/>
        <v>13.526570048309178</v>
      </c>
      <c r="O52" s="137">
        <f t="shared" si="4"/>
        <v>4.8563437579455888</v>
      </c>
      <c r="P52" s="137">
        <f t="shared" si="4"/>
        <v>0.63564708873633358</v>
      </c>
      <c r="Q52" s="137">
        <f t="shared" si="4"/>
        <v>3.5087719298245612</v>
      </c>
      <c r="R52" s="137">
        <f t="shared" si="4"/>
        <v>5.415713196033562</v>
      </c>
      <c r="S52" s="137">
        <f t="shared" si="4"/>
        <v>3.8138825324180017</v>
      </c>
      <c r="T52" s="137">
        <f t="shared" si="4"/>
        <v>10.348334604627512</v>
      </c>
      <c r="U52" s="137">
        <f t="shared" si="4"/>
        <v>1.9577930333079074</v>
      </c>
      <c r="V52" s="137">
        <f t="shared" si="4"/>
        <v>0.71192473938469369</v>
      </c>
      <c r="W52" s="152">
        <f t="shared" si="4"/>
        <v>100</v>
      </c>
    </row>
    <row r="53" spans="1:23">
      <c r="A53" s="129" t="s">
        <v>16</v>
      </c>
      <c r="B53" s="137">
        <f t="shared" si="4"/>
        <v>0</v>
      </c>
      <c r="C53" s="137">
        <f t="shared" si="4"/>
        <v>0</v>
      </c>
      <c r="D53" s="137">
        <f t="shared" si="4"/>
        <v>3.0439684329199546</v>
      </c>
      <c r="E53" s="137">
        <f t="shared" si="4"/>
        <v>0.11273957158962795</v>
      </c>
      <c r="F53" s="137">
        <f t="shared" si="4"/>
        <v>0</v>
      </c>
      <c r="G53" s="137">
        <f t="shared" si="4"/>
        <v>8.793686583990981</v>
      </c>
      <c r="H53" s="137">
        <f t="shared" si="4"/>
        <v>21.082299887260429</v>
      </c>
      <c r="I53" s="137">
        <f t="shared" si="4"/>
        <v>5.9751972942502816</v>
      </c>
      <c r="J53" s="137">
        <f t="shared" si="4"/>
        <v>8.1172491544532122</v>
      </c>
      <c r="K53" s="137">
        <f t="shared" si="4"/>
        <v>2.142051860202931</v>
      </c>
      <c r="L53" s="137">
        <f t="shared" si="4"/>
        <v>2.029312288613303</v>
      </c>
      <c r="M53" s="137">
        <f t="shared" si="4"/>
        <v>4.1713641488162345</v>
      </c>
      <c r="N53" s="137">
        <f t="shared" si="4"/>
        <v>5.862457722660654</v>
      </c>
      <c r="O53" s="137">
        <f t="shared" si="4"/>
        <v>8.2299887260428424</v>
      </c>
      <c r="P53" s="137">
        <f t="shared" si="4"/>
        <v>1.9165727170236753</v>
      </c>
      <c r="Q53" s="137">
        <f t="shared" si="4"/>
        <v>8.5682074408117241</v>
      </c>
      <c r="R53" s="137">
        <f t="shared" si="4"/>
        <v>10.033821871476889</v>
      </c>
      <c r="S53" s="137">
        <f t="shared" si="4"/>
        <v>3.6076662908680945</v>
      </c>
      <c r="T53" s="137">
        <f t="shared" si="4"/>
        <v>5.862457722660654</v>
      </c>
      <c r="U53" s="137">
        <f t="shared" si="4"/>
        <v>0.45095828635851182</v>
      </c>
      <c r="V53" s="137">
        <f t="shared" si="4"/>
        <v>0</v>
      </c>
      <c r="W53" s="152">
        <f t="shared" si="4"/>
        <v>100</v>
      </c>
    </row>
    <row r="54" spans="1:23" ht="12" customHeight="1">
      <c r="A54" s="129" t="s">
        <v>17</v>
      </c>
      <c r="B54" s="137">
        <f t="shared" si="4"/>
        <v>0</v>
      </c>
      <c r="C54" s="137">
        <f t="shared" si="4"/>
        <v>0</v>
      </c>
      <c r="D54" s="137">
        <f t="shared" si="4"/>
        <v>3.5502958579881656</v>
      </c>
      <c r="E54" s="137">
        <f t="shared" si="4"/>
        <v>0</v>
      </c>
      <c r="F54" s="137">
        <f t="shared" si="4"/>
        <v>0</v>
      </c>
      <c r="G54" s="137">
        <f t="shared" si="4"/>
        <v>7.6923076923076925</v>
      </c>
      <c r="H54" s="137">
        <f t="shared" si="4"/>
        <v>18.047337278106511</v>
      </c>
      <c r="I54" s="137">
        <f t="shared" si="4"/>
        <v>7.3964497041420119</v>
      </c>
      <c r="J54" s="137">
        <f t="shared" si="4"/>
        <v>7.3964497041420119</v>
      </c>
      <c r="K54" s="137">
        <f t="shared" si="4"/>
        <v>5.6213017751479288</v>
      </c>
      <c r="L54" s="137">
        <f t="shared" si="4"/>
        <v>2.0710059171597637</v>
      </c>
      <c r="M54" s="137">
        <f t="shared" si="4"/>
        <v>5.0295857988165684</v>
      </c>
      <c r="N54" s="137">
        <f t="shared" si="4"/>
        <v>9.7633136094674562</v>
      </c>
      <c r="O54" s="137">
        <f t="shared" si="4"/>
        <v>6.8047337278106506</v>
      </c>
      <c r="P54" s="137">
        <f t="shared" si="4"/>
        <v>1.7751479289940828</v>
      </c>
      <c r="Q54" s="137">
        <f t="shared" si="4"/>
        <v>7.9881656804733732</v>
      </c>
      <c r="R54" s="137">
        <f t="shared" si="4"/>
        <v>8.5798816568047336</v>
      </c>
      <c r="S54" s="137">
        <f t="shared" si="4"/>
        <v>2.6627218934911245</v>
      </c>
      <c r="T54" s="137">
        <f t="shared" si="4"/>
        <v>5.3254437869822491</v>
      </c>
      <c r="U54" s="137">
        <f t="shared" si="4"/>
        <v>0.29585798816568049</v>
      </c>
      <c r="V54" s="137">
        <f t="shared" si="4"/>
        <v>0</v>
      </c>
      <c r="W54" s="152">
        <f t="shared" si="4"/>
        <v>100</v>
      </c>
    </row>
    <row r="55" spans="1:23" ht="12" customHeight="1">
      <c r="A55" s="129" t="s">
        <v>24</v>
      </c>
      <c r="B55" s="137">
        <f t="shared" si="4"/>
        <v>0</v>
      </c>
      <c r="C55" s="137">
        <f t="shared" si="4"/>
        <v>0</v>
      </c>
      <c r="D55" s="137">
        <f t="shared" si="4"/>
        <v>3.1016657093624356</v>
      </c>
      <c r="E55" s="137">
        <f t="shared" si="4"/>
        <v>0</v>
      </c>
      <c r="F55" s="137">
        <f t="shared" si="4"/>
        <v>0.17231476163124643</v>
      </c>
      <c r="G55" s="137">
        <f t="shared" si="4"/>
        <v>5.6289488799540495</v>
      </c>
      <c r="H55" s="137">
        <f t="shared" si="4"/>
        <v>23.377369327972431</v>
      </c>
      <c r="I55" s="137">
        <f t="shared" si="4"/>
        <v>9.4773118897185515</v>
      </c>
      <c r="J55" s="137">
        <f t="shared" si="4"/>
        <v>6.9500287191269381</v>
      </c>
      <c r="K55" s="137">
        <f t="shared" si="4"/>
        <v>2.0677771395749569</v>
      </c>
      <c r="L55" s="137">
        <f t="shared" si="4"/>
        <v>1.6082711085582999</v>
      </c>
      <c r="M55" s="137">
        <f t="shared" si="4"/>
        <v>3.0442274554853532</v>
      </c>
      <c r="N55" s="137">
        <f t="shared" si="4"/>
        <v>5.5715106260769671</v>
      </c>
      <c r="O55" s="137">
        <f t="shared" si="4"/>
        <v>5.1694428489373925</v>
      </c>
      <c r="P55" s="137">
        <f t="shared" si="4"/>
        <v>3.1016657093624356</v>
      </c>
      <c r="Q55" s="137">
        <f t="shared" si="4"/>
        <v>8.2711085582998276</v>
      </c>
      <c r="R55" s="137">
        <f t="shared" si="4"/>
        <v>12.004595060310166</v>
      </c>
      <c r="S55" s="137">
        <f t="shared" si="4"/>
        <v>4.6524985640436531</v>
      </c>
      <c r="T55" s="137">
        <f t="shared" si="4"/>
        <v>5.2268811028144739</v>
      </c>
      <c r="U55" s="137">
        <f t="shared" si="4"/>
        <v>0.51694428489373923</v>
      </c>
      <c r="V55" s="137">
        <f t="shared" si="4"/>
        <v>5.7438253877082138E-2</v>
      </c>
      <c r="W55" s="152">
        <f t="shared" si="4"/>
        <v>100</v>
      </c>
    </row>
    <row r="56" spans="1:23" ht="12" customHeight="1">
      <c r="A56" s="129" t="s">
        <v>28</v>
      </c>
      <c r="B56" s="137">
        <f t="shared" si="4"/>
        <v>5.9171597633136098E-2</v>
      </c>
      <c r="C56" s="137">
        <f t="shared" si="4"/>
        <v>0</v>
      </c>
      <c r="D56" s="137">
        <f t="shared" si="4"/>
        <v>2.5443786982248522</v>
      </c>
      <c r="E56" s="137">
        <f t="shared" si="4"/>
        <v>5.9171597633136098E-2</v>
      </c>
      <c r="F56" s="137">
        <f t="shared" si="4"/>
        <v>0.1183431952662722</v>
      </c>
      <c r="G56" s="137">
        <f t="shared" si="4"/>
        <v>3.5502958579881656</v>
      </c>
      <c r="H56" s="137">
        <f t="shared" si="4"/>
        <v>16.923076923076923</v>
      </c>
      <c r="I56" s="137">
        <f t="shared" si="4"/>
        <v>3.9053254437869818</v>
      </c>
      <c r="J56" s="137">
        <f t="shared" si="4"/>
        <v>17.692307692307693</v>
      </c>
      <c r="K56" s="137">
        <f t="shared" si="4"/>
        <v>3.8461538461538463</v>
      </c>
      <c r="L56" s="137">
        <f t="shared" si="4"/>
        <v>1.9526627218934909</v>
      </c>
      <c r="M56" s="137">
        <f t="shared" si="4"/>
        <v>3.0769230769230771</v>
      </c>
      <c r="N56" s="137">
        <f t="shared" si="4"/>
        <v>8.3431952662721898</v>
      </c>
      <c r="O56" s="137">
        <f t="shared" ref="O56:W56" si="5">O23/$W23*100</f>
        <v>4.6153846153846159</v>
      </c>
      <c r="P56" s="137">
        <f t="shared" si="5"/>
        <v>3.0177514792899407</v>
      </c>
      <c r="Q56" s="137">
        <f t="shared" si="5"/>
        <v>5.7988165680473376</v>
      </c>
      <c r="R56" s="137">
        <f t="shared" si="5"/>
        <v>8.2248520710059161</v>
      </c>
      <c r="S56" s="137">
        <f t="shared" si="5"/>
        <v>5.9763313609467454</v>
      </c>
      <c r="T56" s="137">
        <f t="shared" si="5"/>
        <v>9.2899408284023668</v>
      </c>
      <c r="U56" s="137">
        <f t="shared" si="5"/>
        <v>0.82840236686390534</v>
      </c>
      <c r="V56" s="137">
        <f t="shared" si="5"/>
        <v>0.17751479289940827</v>
      </c>
      <c r="W56" s="152">
        <f t="shared" si="5"/>
        <v>100</v>
      </c>
    </row>
    <row r="57" spans="1:23" ht="12" customHeight="1">
      <c r="A57" s="129" t="s">
        <v>42</v>
      </c>
      <c r="B57" s="137">
        <f t="shared" ref="B57:W67" si="6">B24/$W24*100</f>
        <v>0</v>
      </c>
      <c r="C57" s="137">
        <f t="shared" si="6"/>
        <v>0</v>
      </c>
      <c r="D57" s="137">
        <f t="shared" si="6"/>
        <v>1.5606242496998799</v>
      </c>
      <c r="E57" s="137">
        <f t="shared" si="6"/>
        <v>0.36014405762304924</v>
      </c>
      <c r="F57" s="137">
        <f t="shared" si="6"/>
        <v>0.12004801920768307</v>
      </c>
      <c r="G57" s="137">
        <f t="shared" si="6"/>
        <v>4.441776710684274</v>
      </c>
      <c r="H57" s="137">
        <f t="shared" si="6"/>
        <v>13.205282112845138</v>
      </c>
      <c r="I57" s="137">
        <f t="shared" si="6"/>
        <v>2.5210084033613445</v>
      </c>
      <c r="J57" s="137">
        <f t="shared" si="6"/>
        <v>10.804321728691477</v>
      </c>
      <c r="K57" s="137">
        <f t="shared" si="6"/>
        <v>3.2412965186074429</v>
      </c>
      <c r="L57" s="137">
        <f t="shared" si="6"/>
        <v>6.1224489795918364</v>
      </c>
      <c r="M57" s="137">
        <f t="shared" si="6"/>
        <v>2.0408163265306123</v>
      </c>
      <c r="N57" s="137">
        <f t="shared" si="6"/>
        <v>7.8031212484993988</v>
      </c>
      <c r="O57" s="137">
        <f t="shared" si="6"/>
        <v>7.0828331332533008</v>
      </c>
      <c r="P57" s="137">
        <f t="shared" si="6"/>
        <v>4.441776710684274</v>
      </c>
      <c r="Q57" s="137">
        <f t="shared" si="6"/>
        <v>6.7226890756302522</v>
      </c>
      <c r="R57" s="137">
        <f t="shared" si="6"/>
        <v>9.0036014405762312</v>
      </c>
      <c r="S57" s="137">
        <f t="shared" si="6"/>
        <v>5.4021608643457384</v>
      </c>
      <c r="T57" s="137">
        <f t="shared" si="6"/>
        <v>15.126050420168067</v>
      </c>
      <c r="U57" s="137">
        <f t="shared" si="6"/>
        <v>0</v>
      </c>
      <c r="V57" s="137">
        <f t="shared" si="6"/>
        <v>0</v>
      </c>
      <c r="W57" s="152">
        <f t="shared" si="6"/>
        <v>100</v>
      </c>
    </row>
    <row r="58" spans="1:23" ht="12" customHeight="1">
      <c r="A58" s="129" t="s">
        <v>18</v>
      </c>
      <c r="B58" s="137">
        <f t="shared" si="6"/>
        <v>7.331378299120235E-2</v>
      </c>
      <c r="C58" s="137">
        <f t="shared" si="6"/>
        <v>0</v>
      </c>
      <c r="D58" s="137">
        <f t="shared" si="6"/>
        <v>2.3826979472140764</v>
      </c>
      <c r="E58" s="137">
        <f t="shared" si="6"/>
        <v>3.6656891495601175E-2</v>
      </c>
      <c r="F58" s="137">
        <f t="shared" si="6"/>
        <v>0.25659824046920821</v>
      </c>
      <c r="G58" s="137">
        <f t="shared" si="6"/>
        <v>7.0014662756598236</v>
      </c>
      <c r="H58" s="137">
        <f t="shared" si="6"/>
        <v>19.758064516129032</v>
      </c>
      <c r="I58" s="137">
        <f t="shared" si="6"/>
        <v>6.6715542521994129</v>
      </c>
      <c r="J58" s="137">
        <f t="shared" si="6"/>
        <v>9.4941348973607038</v>
      </c>
      <c r="K58" s="137">
        <f t="shared" si="6"/>
        <v>3.5557184750733142</v>
      </c>
      <c r="L58" s="137">
        <f t="shared" si="6"/>
        <v>1.6495601173020527</v>
      </c>
      <c r="M58" s="137">
        <f t="shared" si="6"/>
        <v>3.2624633431085042</v>
      </c>
      <c r="N58" s="137">
        <f t="shared" si="6"/>
        <v>6.3416422287390031</v>
      </c>
      <c r="O58" s="137">
        <f t="shared" si="6"/>
        <v>6.2683284457478008</v>
      </c>
      <c r="P58" s="137">
        <f t="shared" si="6"/>
        <v>2.5293255131964809</v>
      </c>
      <c r="Q58" s="137">
        <f t="shared" si="6"/>
        <v>7.3680351906158359</v>
      </c>
      <c r="R58" s="137">
        <f t="shared" si="6"/>
        <v>10.007331378299119</v>
      </c>
      <c r="S58" s="137">
        <f t="shared" si="6"/>
        <v>4.2155425219941343</v>
      </c>
      <c r="T58" s="137">
        <f t="shared" si="6"/>
        <v>8.3577712609970671</v>
      </c>
      <c r="U58" s="137">
        <f t="shared" si="6"/>
        <v>0.43988269794721413</v>
      </c>
      <c r="V58" s="137">
        <f t="shared" si="6"/>
        <v>0.32991202346041054</v>
      </c>
      <c r="W58" s="152">
        <f t="shared" si="6"/>
        <v>100</v>
      </c>
    </row>
    <row r="59" spans="1:23" ht="12" customHeight="1">
      <c r="A59" s="129" t="s">
        <v>19</v>
      </c>
      <c r="B59" s="137">
        <f t="shared" si="6"/>
        <v>0.15710919088766695</v>
      </c>
      <c r="C59" s="137">
        <f t="shared" si="6"/>
        <v>0</v>
      </c>
      <c r="D59" s="137">
        <f t="shared" si="6"/>
        <v>1.9638648860958365</v>
      </c>
      <c r="E59" s="137">
        <f t="shared" si="6"/>
        <v>0</v>
      </c>
      <c r="F59" s="137">
        <f t="shared" si="6"/>
        <v>0.19638648860958366</v>
      </c>
      <c r="G59" s="137">
        <f t="shared" si="6"/>
        <v>4.2812254516889237</v>
      </c>
      <c r="H59" s="137">
        <f t="shared" si="6"/>
        <v>20.10997643362137</v>
      </c>
      <c r="I59" s="137">
        <f t="shared" si="6"/>
        <v>1.728201099764336</v>
      </c>
      <c r="J59" s="137">
        <f t="shared" si="6"/>
        <v>7.8554595443833461</v>
      </c>
      <c r="K59" s="137">
        <f t="shared" si="6"/>
        <v>4.1241162608012569</v>
      </c>
      <c r="L59" s="137">
        <f t="shared" si="6"/>
        <v>2.5530243519245879</v>
      </c>
      <c r="M59" s="137">
        <f t="shared" si="6"/>
        <v>9.8193244304791829</v>
      </c>
      <c r="N59" s="137">
        <f t="shared" si="6"/>
        <v>12.333071484681854</v>
      </c>
      <c r="O59" s="137">
        <f t="shared" si="6"/>
        <v>4.5561665357423413</v>
      </c>
      <c r="P59" s="137">
        <f t="shared" si="6"/>
        <v>0.864100549882168</v>
      </c>
      <c r="Q59" s="137">
        <f t="shared" si="6"/>
        <v>6.7949725058915948</v>
      </c>
      <c r="R59" s="137">
        <f t="shared" si="6"/>
        <v>9.6229379418695995</v>
      </c>
      <c r="S59" s="137">
        <f t="shared" si="6"/>
        <v>3.4171249018067553</v>
      </c>
      <c r="T59" s="137">
        <f t="shared" si="6"/>
        <v>5.6559308719560093</v>
      </c>
      <c r="U59" s="137">
        <f t="shared" si="6"/>
        <v>3.5349567949725063</v>
      </c>
      <c r="V59" s="137">
        <f t="shared" si="6"/>
        <v>0.432050274941084</v>
      </c>
      <c r="W59" s="152">
        <f t="shared" si="6"/>
        <v>100</v>
      </c>
    </row>
    <row r="60" spans="1:23" ht="12" customHeight="1">
      <c r="A60" s="129" t="s">
        <v>20</v>
      </c>
      <c r="B60" s="137">
        <f t="shared" si="6"/>
        <v>0.41095890410958902</v>
      </c>
      <c r="C60" s="137">
        <f t="shared" si="6"/>
        <v>0</v>
      </c>
      <c r="D60" s="137">
        <f t="shared" si="6"/>
        <v>1.6438356164383561</v>
      </c>
      <c r="E60" s="137">
        <f t="shared" si="6"/>
        <v>0</v>
      </c>
      <c r="F60" s="137">
        <f t="shared" si="6"/>
        <v>0</v>
      </c>
      <c r="G60" s="137">
        <f t="shared" si="6"/>
        <v>4.7945205479452051</v>
      </c>
      <c r="H60" s="137">
        <f t="shared" si="6"/>
        <v>14.109589041095891</v>
      </c>
      <c r="I60" s="137">
        <f t="shared" si="6"/>
        <v>0.41095890410958902</v>
      </c>
      <c r="J60" s="137">
        <f t="shared" si="6"/>
        <v>7.8082191780821919</v>
      </c>
      <c r="K60" s="137">
        <f t="shared" si="6"/>
        <v>6.4383561643835616</v>
      </c>
      <c r="L60" s="137">
        <f t="shared" si="6"/>
        <v>5.3424657534246576</v>
      </c>
      <c r="M60" s="137">
        <f t="shared" si="6"/>
        <v>7.397260273972603</v>
      </c>
      <c r="N60" s="137">
        <f t="shared" si="6"/>
        <v>23.698630136986303</v>
      </c>
      <c r="O60" s="137">
        <f t="shared" si="6"/>
        <v>3.6986301369863015</v>
      </c>
      <c r="P60" s="137">
        <f t="shared" si="6"/>
        <v>1.2328767123287672</v>
      </c>
      <c r="Q60" s="137">
        <f t="shared" si="6"/>
        <v>4.3835616438356162</v>
      </c>
      <c r="R60" s="137">
        <f t="shared" si="6"/>
        <v>8.0821917808219172</v>
      </c>
      <c r="S60" s="137">
        <f t="shared" si="6"/>
        <v>2.6027397260273974</v>
      </c>
      <c r="T60" s="137">
        <f t="shared" si="6"/>
        <v>6.3013698630136989</v>
      </c>
      <c r="U60" s="137">
        <f t="shared" si="6"/>
        <v>1.2328767123287672</v>
      </c>
      <c r="V60" s="137">
        <f t="shared" si="6"/>
        <v>0.41095890410958902</v>
      </c>
      <c r="W60" s="152">
        <f t="shared" si="6"/>
        <v>100</v>
      </c>
    </row>
    <row r="61" spans="1:23" ht="12" customHeight="1">
      <c r="A61" s="129" t="s">
        <v>40</v>
      </c>
      <c r="B61" s="137">
        <f t="shared" si="6"/>
        <v>0.22010271460014674</v>
      </c>
      <c r="C61" s="137">
        <f t="shared" si="6"/>
        <v>0</v>
      </c>
      <c r="D61" s="137">
        <f t="shared" si="6"/>
        <v>1.9809244314013204</v>
      </c>
      <c r="E61" s="137">
        <f t="shared" si="6"/>
        <v>0</v>
      </c>
      <c r="F61" s="137">
        <f t="shared" si="6"/>
        <v>0.1467351430667645</v>
      </c>
      <c r="G61" s="137">
        <f t="shared" si="6"/>
        <v>3.4482758620689653</v>
      </c>
      <c r="H61" s="137">
        <f t="shared" si="6"/>
        <v>21.790168745414526</v>
      </c>
      <c r="I61" s="137">
        <f t="shared" si="6"/>
        <v>1.467351430667645</v>
      </c>
      <c r="J61" s="137">
        <f t="shared" si="6"/>
        <v>9.3910491562729277</v>
      </c>
      <c r="K61" s="137">
        <f t="shared" si="6"/>
        <v>4.4020542920029344</v>
      </c>
      <c r="L61" s="137">
        <f t="shared" si="6"/>
        <v>2.714600146735143</v>
      </c>
      <c r="M61" s="137">
        <f t="shared" si="6"/>
        <v>7.8503301540719006</v>
      </c>
      <c r="N61" s="137">
        <f t="shared" si="6"/>
        <v>7.997065297138664</v>
      </c>
      <c r="O61" s="137">
        <f t="shared" si="6"/>
        <v>5.1357300073367567</v>
      </c>
      <c r="P61" s="137">
        <f t="shared" si="6"/>
        <v>1.5407190022010271</v>
      </c>
      <c r="Q61" s="137">
        <f t="shared" si="6"/>
        <v>8.4372707263389586</v>
      </c>
      <c r="R61" s="137">
        <f t="shared" si="6"/>
        <v>10.051357300073366</v>
      </c>
      <c r="S61" s="137">
        <f t="shared" si="6"/>
        <v>3.0814380044020542</v>
      </c>
      <c r="T61" s="137">
        <f t="shared" si="6"/>
        <v>8.8774761555392523</v>
      </c>
      <c r="U61" s="137">
        <f t="shared" si="6"/>
        <v>1.0271460014673515</v>
      </c>
      <c r="V61" s="137">
        <f t="shared" si="6"/>
        <v>0.44020542920029349</v>
      </c>
      <c r="W61" s="152">
        <f t="shared" si="6"/>
        <v>100</v>
      </c>
    </row>
    <row r="62" spans="1:23" ht="12" customHeight="1">
      <c r="A62" s="129" t="s">
        <v>41</v>
      </c>
      <c r="B62" s="137">
        <f t="shared" si="6"/>
        <v>8.9206066012488858E-2</v>
      </c>
      <c r="C62" s="137">
        <f t="shared" si="6"/>
        <v>0</v>
      </c>
      <c r="D62" s="137">
        <f t="shared" si="6"/>
        <v>2.0517395182872438</v>
      </c>
      <c r="E62" s="137">
        <f t="shared" si="6"/>
        <v>0</v>
      </c>
      <c r="F62" s="137">
        <f t="shared" si="6"/>
        <v>0.17841213202497772</v>
      </c>
      <c r="G62" s="137">
        <f t="shared" si="6"/>
        <v>3.1222123104371096</v>
      </c>
      <c r="H62" s="137">
        <f t="shared" si="6"/>
        <v>15.432649420160571</v>
      </c>
      <c r="I62" s="137">
        <f t="shared" si="6"/>
        <v>0.80285459411239968</v>
      </c>
      <c r="J62" s="137">
        <f t="shared" si="6"/>
        <v>6.6904549509366635</v>
      </c>
      <c r="K62" s="137">
        <f t="shared" si="6"/>
        <v>3.9250669045495097</v>
      </c>
      <c r="L62" s="137">
        <f t="shared" si="6"/>
        <v>4.5495093666369311</v>
      </c>
      <c r="M62" s="137">
        <f t="shared" si="6"/>
        <v>9.0990187332738621</v>
      </c>
      <c r="N62" s="137">
        <f t="shared" si="6"/>
        <v>13.02408563782337</v>
      </c>
      <c r="O62" s="137">
        <f t="shared" si="6"/>
        <v>4.8171275646743981</v>
      </c>
      <c r="P62" s="137">
        <f t="shared" si="6"/>
        <v>0.98126672613737742</v>
      </c>
      <c r="Q62" s="137">
        <f t="shared" si="6"/>
        <v>7.6717216770740411</v>
      </c>
      <c r="R62" s="137">
        <f t="shared" si="6"/>
        <v>9.5450490633363074</v>
      </c>
      <c r="S62" s="137">
        <f t="shared" si="6"/>
        <v>2.4977698483496877</v>
      </c>
      <c r="T62" s="137">
        <f t="shared" si="6"/>
        <v>9.36663693131133</v>
      </c>
      <c r="U62" s="137">
        <f t="shared" si="6"/>
        <v>4.2818911685994641</v>
      </c>
      <c r="V62" s="137">
        <f t="shared" si="6"/>
        <v>1.8733273862622659</v>
      </c>
      <c r="W62" s="152">
        <f t="shared" si="6"/>
        <v>100</v>
      </c>
    </row>
    <row r="63" spans="1:23" ht="12" customHeight="1">
      <c r="A63" s="129" t="s">
        <v>148</v>
      </c>
      <c r="B63" s="137">
        <f t="shared" si="6"/>
        <v>0.21929824561403508</v>
      </c>
      <c r="C63" s="137">
        <f t="shared" si="6"/>
        <v>0.21929824561403508</v>
      </c>
      <c r="D63" s="137">
        <f t="shared" si="6"/>
        <v>2.4122807017543857</v>
      </c>
      <c r="E63" s="137">
        <f t="shared" si="6"/>
        <v>0.6578947368421052</v>
      </c>
      <c r="F63" s="137">
        <f t="shared" si="6"/>
        <v>0</v>
      </c>
      <c r="G63" s="137">
        <f t="shared" si="6"/>
        <v>1.0964912280701753</v>
      </c>
      <c r="H63" s="137">
        <f t="shared" si="6"/>
        <v>28.289473684210524</v>
      </c>
      <c r="I63" s="137">
        <f t="shared" si="6"/>
        <v>1.6447368421052631</v>
      </c>
      <c r="J63" s="137">
        <f t="shared" si="6"/>
        <v>0.10964912280701754</v>
      </c>
      <c r="K63" s="137">
        <f t="shared" si="6"/>
        <v>12.390350877192983</v>
      </c>
      <c r="L63" s="137">
        <f t="shared" si="6"/>
        <v>5.2631578947368416</v>
      </c>
      <c r="M63" s="137">
        <f t="shared" si="6"/>
        <v>0.10964912280701754</v>
      </c>
      <c r="N63" s="137">
        <f t="shared" si="6"/>
        <v>23.793859649122805</v>
      </c>
      <c r="O63" s="137">
        <f t="shared" si="6"/>
        <v>3.2894736842105261</v>
      </c>
      <c r="P63" s="137">
        <f t="shared" si="6"/>
        <v>0</v>
      </c>
      <c r="Q63" s="137">
        <f t="shared" si="6"/>
        <v>2.1929824561403506</v>
      </c>
      <c r="R63" s="137">
        <f t="shared" si="6"/>
        <v>0.8771929824561403</v>
      </c>
      <c r="S63" s="137">
        <f t="shared" si="6"/>
        <v>0.98684210526315785</v>
      </c>
      <c r="T63" s="137">
        <f t="shared" si="6"/>
        <v>13.267543859649123</v>
      </c>
      <c r="U63" s="137">
        <f t="shared" si="6"/>
        <v>2.4122807017543857</v>
      </c>
      <c r="V63" s="137">
        <f t="shared" si="6"/>
        <v>0.76754385964912275</v>
      </c>
      <c r="W63" s="152">
        <f t="shared" si="6"/>
        <v>100</v>
      </c>
    </row>
    <row r="64" spans="1:23">
      <c r="A64" s="187" t="s">
        <v>21</v>
      </c>
      <c r="B64" s="332">
        <f t="shared" si="6"/>
        <v>7.549134452687753E-2</v>
      </c>
      <c r="C64" s="332">
        <f t="shared" si="6"/>
        <v>7.8094494338149167E-3</v>
      </c>
      <c r="D64" s="332">
        <f t="shared" si="6"/>
        <v>2.5432773656123913</v>
      </c>
      <c r="E64" s="332">
        <f t="shared" si="6"/>
        <v>9.8919692828322275E-2</v>
      </c>
      <c r="F64" s="332">
        <f t="shared" si="6"/>
        <v>0.1822204867890147</v>
      </c>
      <c r="G64" s="332">
        <f t="shared" si="6"/>
        <v>4.5685279187817258</v>
      </c>
      <c r="H64" s="332">
        <f t="shared" si="6"/>
        <v>19.351815696993363</v>
      </c>
      <c r="I64" s="332">
        <f t="shared" si="6"/>
        <v>4.0635168553950285</v>
      </c>
      <c r="J64" s="332">
        <f t="shared" si="6"/>
        <v>10.183522061694651</v>
      </c>
      <c r="K64" s="332">
        <f t="shared" si="6"/>
        <v>4.5190680723675642</v>
      </c>
      <c r="L64" s="332">
        <f t="shared" si="6"/>
        <v>2.9701939346609398</v>
      </c>
      <c r="M64" s="332">
        <f t="shared" si="6"/>
        <v>4.7663673044383703</v>
      </c>
      <c r="N64" s="332">
        <f t="shared" si="6"/>
        <v>10.154887413770663</v>
      </c>
      <c r="O64" s="332">
        <f t="shared" si="6"/>
        <v>5.3104256149941431</v>
      </c>
      <c r="P64" s="332">
        <f t="shared" si="6"/>
        <v>2.3975009761811794</v>
      </c>
      <c r="Q64" s="332">
        <f t="shared" si="6"/>
        <v>5.9872445659247688</v>
      </c>
      <c r="R64" s="332">
        <f t="shared" si="6"/>
        <v>7.6011974489131857</v>
      </c>
      <c r="S64" s="332">
        <f t="shared" si="6"/>
        <v>3.7042821814395417</v>
      </c>
      <c r="T64" s="332">
        <f t="shared" si="6"/>
        <v>9.6472732005726929</v>
      </c>
      <c r="U64" s="332">
        <f t="shared" si="6"/>
        <v>1.015228426395939</v>
      </c>
      <c r="V64" s="332">
        <f t="shared" si="6"/>
        <v>0.85122998828582574</v>
      </c>
      <c r="W64" s="333">
        <f t="shared" si="6"/>
        <v>100</v>
      </c>
    </row>
    <row r="65" spans="1:24">
      <c r="A65" s="187" t="s">
        <v>38</v>
      </c>
      <c r="B65" s="332">
        <f t="shared" si="6"/>
        <v>2.0926423675905794</v>
      </c>
      <c r="C65" s="332">
        <f t="shared" si="6"/>
        <v>1.8832069302015031E-2</v>
      </c>
      <c r="D65" s="332">
        <f t="shared" si="6"/>
        <v>6.3030365285077581</v>
      </c>
      <c r="E65" s="332">
        <f t="shared" si="6"/>
        <v>7.646961474151559E-2</v>
      </c>
      <c r="F65" s="332">
        <f t="shared" si="6"/>
        <v>0.51645523388859405</v>
      </c>
      <c r="G65" s="332">
        <f t="shared" si="6"/>
        <v>10.761671602951498</v>
      </c>
      <c r="H65" s="332">
        <f t="shared" si="6"/>
        <v>23.203392055149429</v>
      </c>
      <c r="I65" s="332">
        <f t="shared" si="6"/>
        <v>4.2606130123892187</v>
      </c>
      <c r="J65" s="332">
        <f t="shared" si="6"/>
        <v>9.3252983170978059</v>
      </c>
      <c r="K65" s="332">
        <f t="shared" si="6"/>
        <v>2.6884205600543276</v>
      </c>
      <c r="L65" s="332">
        <f t="shared" si="6"/>
        <v>3.4519753699360276</v>
      </c>
      <c r="M65" s="332">
        <f t="shared" si="6"/>
        <v>2.0327221470841677</v>
      </c>
      <c r="N65" s="332">
        <f t="shared" si="6"/>
        <v>7.7319911203939897</v>
      </c>
      <c r="O65" s="332">
        <f t="shared" si="6"/>
        <v>5.7426397995811289</v>
      </c>
      <c r="P65" s="332">
        <f t="shared" si="6"/>
        <v>1.9088870247042509</v>
      </c>
      <c r="Q65" s="332">
        <f t="shared" si="6"/>
        <v>4.887777987022992</v>
      </c>
      <c r="R65" s="332">
        <f t="shared" si="6"/>
        <v>6.6979393150833459</v>
      </c>
      <c r="S65" s="332">
        <f t="shared" si="6"/>
        <v>2.4584410470630531</v>
      </c>
      <c r="T65" s="332">
        <f t="shared" si="6"/>
        <v>3.7441577785006253</v>
      </c>
      <c r="U65" s="332">
        <f t="shared" si="6"/>
        <v>2.0897890237569405</v>
      </c>
      <c r="V65" s="332">
        <f t="shared" si="6"/>
        <v>6.8480252007327384E-3</v>
      </c>
      <c r="W65" s="333">
        <f t="shared" si="6"/>
        <v>100</v>
      </c>
    </row>
    <row r="66" spans="1:24">
      <c r="A66" s="187" t="s">
        <v>39</v>
      </c>
      <c r="B66" s="332">
        <f t="shared" si="6"/>
        <v>1.8688045671977966</v>
      </c>
      <c r="C66" s="332">
        <f t="shared" si="6"/>
        <v>9.031812049106297E-2</v>
      </c>
      <c r="D66" s="332">
        <f t="shared" si="6"/>
        <v>5.7212626696252356</v>
      </c>
      <c r="E66" s="332">
        <f t="shared" si="6"/>
        <v>0.11261889098268345</v>
      </c>
      <c r="F66" s="332">
        <f t="shared" si="6"/>
        <v>0.6968990778631402</v>
      </c>
      <c r="G66" s="332">
        <f t="shared" si="6"/>
        <v>11.281959791710804</v>
      </c>
      <c r="H66" s="332">
        <f t="shared" si="6"/>
        <v>22.808113020304852</v>
      </c>
      <c r="I66" s="332">
        <f t="shared" si="6"/>
        <v>2.8232775442391533</v>
      </c>
      <c r="J66" s="332">
        <f t="shared" si="6"/>
        <v>8.977175161401826</v>
      </c>
      <c r="K66" s="332">
        <f t="shared" si="6"/>
        <v>1.9357068786726581</v>
      </c>
      <c r="L66" s="332">
        <f t="shared" si="6"/>
        <v>2.6861278057156874</v>
      </c>
      <c r="M66" s="332">
        <f t="shared" si="6"/>
        <v>1.9345918401480773</v>
      </c>
      <c r="N66" s="332">
        <f t="shared" si="6"/>
        <v>7.4060858802671632</v>
      </c>
      <c r="O66" s="332">
        <f t="shared" si="6"/>
        <v>5.2696720671699202</v>
      </c>
      <c r="P66" s="332">
        <f t="shared" si="6"/>
        <v>2.9515069745659712</v>
      </c>
      <c r="Q66" s="332">
        <f t="shared" si="6"/>
        <v>6.5162851376515061</v>
      </c>
      <c r="R66" s="332">
        <f t="shared" si="6"/>
        <v>7.659199625347056</v>
      </c>
      <c r="S66" s="332">
        <f t="shared" si="6"/>
        <v>2.9135956647302166</v>
      </c>
      <c r="T66" s="332">
        <f t="shared" si="6"/>
        <v>6.0368185720816658</v>
      </c>
      <c r="U66" s="332">
        <f t="shared" si="6"/>
        <v>0.29994536311229553</v>
      </c>
      <c r="V66" s="332">
        <f t="shared" si="6"/>
        <v>1.0035346721229219E-2</v>
      </c>
      <c r="W66" s="333">
        <f t="shared" si="6"/>
        <v>100</v>
      </c>
    </row>
    <row r="67" spans="1:24">
      <c r="A67" s="170" t="s">
        <v>71</v>
      </c>
      <c r="B67" s="335">
        <f t="shared" si="6"/>
        <v>1.7710026340861964</v>
      </c>
      <c r="C67" s="335">
        <f t="shared" si="6"/>
        <v>3.8571725277007626E-2</v>
      </c>
      <c r="D67" s="335">
        <f t="shared" si="6"/>
        <v>5.65487866390181</v>
      </c>
      <c r="E67" s="335">
        <f t="shared" si="6"/>
        <v>9.0000692313017799E-2</v>
      </c>
      <c r="F67" s="335">
        <f t="shared" si="6"/>
        <v>0.52747658498471972</v>
      </c>
      <c r="G67" s="335">
        <f t="shared" si="6"/>
        <v>10.131176833228388</v>
      </c>
      <c r="H67" s="335">
        <f t="shared" si="6"/>
        <v>22.598745265073468</v>
      </c>
      <c r="I67" s="335">
        <f t="shared" si="6"/>
        <v>3.8106886536489837</v>
      </c>
      <c r="J67" s="335">
        <f t="shared" si="6"/>
        <v>9.3310607883796912</v>
      </c>
      <c r="K67" s="335">
        <f t="shared" si="6"/>
        <v>2.6977130593312255</v>
      </c>
      <c r="L67" s="335">
        <f t="shared" si="6"/>
        <v>3.1645298370427026</v>
      </c>
      <c r="M67" s="335">
        <f t="shared" si="6"/>
        <v>2.3499081861069264</v>
      </c>
      <c r="N67" s="335">
        <f t="shared" si="6"/>
        <v>7.9424786784074168</v>
      </c>
      <c r="O67" s="335">
        <f t="shared" si="6"/>
        <v>5.5480646554424045</v>
      </c>
      <c r="P67" s="335">
        <f t="shared" si="6"/>
        <v>2.2790285199996045</v>
      </c>
      <c r="Q67" s="335">
        <f t="shared" si="6"/>
        <v>5.5085039115685506</v>
      </c>
      <c r="R67" s="335">
        <f t="shared" si="6"/>
        <v>7.0965381052381717</v>
      </c>
      <c r="S67" s="335">
        <f t="shared" si="6"/>
        <v>2.7507903906953133</v>
      </c>
      <c r="T67" s="335">
        <f t="shared" si="6"/>
        <v>5.1696002057158674</v>
      </c>
      <c r="U67" s="335">
        <f t="shared" si="6"/>
        <v>1.4245164523243585</v>
      </c>
      <c r="V67" s="335">
        <f t="shared" si="6"/>
        <v>0.11472615723417652</v>
      </c>
      <c r="W67" s="333">
        <f t="shared" si="6"/>
        <v>100</v>
      </c>
    </row>
    <row r="68" spans="1:24" s="82" customFormat="1" ht="9" customHeight="1">
      <c r="A68" s="447" t="s">
        <v>150</v>
      </c>
      <c r="B68" s="447"/>
      <c r="C68" s="447"/>
      <c r="D68" s="447"/>
      <c r="E68" s="447"/>
      <c r="F68" s="447"/>
      <c r="G68" s="447"/>
      <c r="H68" s="447"/>
      <c r="I68" s="447"/>
      <c r="J68" s="447"/>
      <c r="K68" s="447"/>
      <c r="L68" s="447"/>
      <c r="M68" s="447"/>
      <c r="N68" s="447"/>
      <c r="O68" s="447"/>
      <c r="P68" s="447"/>
      <c r="Q68" s="447"/>
      <c r="R68" s="447"/>
      <c r="S68" s="447"/>
      <c r="T68" s="447"/>
      <c r="U68" s="447"/>
      <c r="V68" s="447"/>
      <c r="W68" s="447"/>
      <c r="X68" s="111"/>
    </row>
    <row r="69" spans="1:24" s="82" customFormat="1" ht="9" customHeight="1">
      <c r="A69" s="236"/>
      <c r="B69" s="109"/>
      <c r="C69" s="109"/>
      <c r="D69" s="109"/>
      <c r="E69" s="109"/>
      <c r="F69" s="109"/>
      <c r="G69" s="109"/>
      <c r="H69" s="109"/>
      <c r="I69" s="109"/>
      <c r="J69" s="109"/>
      <c r="K69" s="109"/>
      <c r="L69" s="109"/>
      <c r="M69" s="109"/>
      <c r="N69" s="109"/>
      <c r="O69" s="102"/>
      <c r="P69" s="102"/>
      <c r="Q69" s="102"/>
      <c r="R69" s="102"/>
      <c r="S69" s="110"/>
      <c r="T69" s="110"/>
      <c r="U69" s="110"/>
      <c r="V69" s="110"/>
      <c r="W69" s="110"/>
      <c r="X69" s="111"/>
    </row>
    <row r="70" spans="1:24" s="56" customFormat="1" ht="9" customHeight="1">
      <c r="A70" s="112" t="s">
        <v>159</v>
      </c>
      <c r="B70" s="112"/>
      <c r="C70" s="112"/>
      <c r="D70" s="112"/>
      <c r="E70" s="112"/>
      <c r="F70" s="112"/>
      <c r="G70" s="112"/>
      <c r="H70" s="112"/>
      <c r="I70" s="112"/>
      <c r="J70" s="112"/>
      <c r="K70" s="112"/>
      <c r="L70" s="112"/>
      <c r="M70" s="112"/>
      <c r="N70" s="112"/>
      <c r="O70" s="112"/>
      <c r="P70" s="112"/>
      <c r="Q70" s="112"/>
      <c r="R70" s="112"/>
    </row>
    <row r="72" spans="1:24">
      <c r="B72" s="299"/>
      <c r="C72" s="299"/>
      <c r="D72" s="299"/>
      <c r="E72" s="299"/>
      <c r="F72" s="299"/>
      <c r="G72" s="299"/>
      <c r="H72" s="299"/>
      <c r="I72" s="299"/>
      <c r="J72" s="299"/>
      <c r="K72" s="299"/>
      <c r="L72" s="299"/>
      <c r="M72" s="299"/>
      <c r="N72" s="299"/>
      <c r="O72" s="299"/>
      <c r="P72" s="299"/>
      <c r="Q72" s="299"/>
      <c r="R72" s="299"/>
      <c r="S72" s="299"/>
      <c r="T72" s="299"/>
      <c r="U72" s="299"/>
      <c r="V72" s="299"/>
      <c r="W72" s="299"/>
    </row>
    <row r="73" spans="1:24">
      <c r="B73" s="299"/>
      <c r="C73" s="299"/>
      <c r="D73" s="299"/>
      <c r="E73" s="299"/>
      <c r="F73" s="299"/>
      <c r="G73" s="299"/>
      <c r="H73" s="299"/>
      <c r="I73" s="299"/>
      <c r="J73" s="299"/>
      <c r="K73" s="299"/>
      <c r="L73" s="299"/>
      <c r="M73" s="299"/>
      <c r="N73" s="299"/>
      <c r="O73" s="299"/>
      <c r="P73" s="299"/>
      <c r="Q73" s="299"/>
      <c r="R73" s="299"/>
      <c r="S73" s="299"/>
      <c r="T73" s="299"/>
      <c r="U73" s="299"/>
      <c r="V73" s="299"/>
      <c r="W73" s="299"/>
    </row>
    <row r="74" spans="1:24">
      <c r="B74" s="299"/>
      <c r="C74" s="299"/>
      <c r="D74" s="299"/>
      <c r="E74" s="299"/>
      <c r="F74" s="299"/>
      <c r="G74" s="299"/>
      <c r="H74" s="299"/>
      <c r="I74" s="299"/>
      <c r="J74" s="299"/>
      <c r="K74" s="299"/>
      <c r="L74" s="299"/>
      <c r="M74" s="299"/>
      <c r="N74" s="299"/>
      <c r="O74" s="299"/>
      <c r="P74" s="299"/>
      <c r="Q74" s="299"/>
      <c r="R74" s="299"/>
      <c r="S74" s="299"/>
      <c r="T74" s="299"/>
      <c r="U74" s="299"/>
      <c r="V74" s="299"/>
      <c r="W74" s="299"/>
    </row>
    <row r="75" spans="1:24">
      <c r="B75" s="299"/>
      <c r="C75" s="299"/>
      <c r="D75" s="299"/>
      <c r="E75" s="299"/>
      <c r="F75" s="299"/>
      <c r="G75" s="299"/>
      <c r="H75" s="299"/>
      <c r="I75" s="299"/>
      <c r="J75" s="299"/>
      <c r="K75" s="299"/>
      <c r="L75" s="299"/>
      <c r="M75" s="299"/>
      <c r="N75" s="299"/>
      <c r="O75" s="299"/>
      <c r="P75" s="299"/>
      <c r="Q75" s="299"/>
      <c r="R75" s="299"/>
      <c r="S75" s="299"/>
      <c r="T75" s="299"/>
      <c r="U75" s="299"/>
      <c r="V75" s="299"/>
      <c r="W75" s="299"/>
    </row>
  </sheetData>
  <mergeCells count="2">
    <mergeCell ref="A36:W36"/>
    <mergeCell ref="A68:W68"/>
  </mergeCells>
  <hyperlinks>
    <hyperlink ref="W1" location="F!A1" display="Retour au menu" xr:uid="{00000000-0004-0000-1100-000000000000}"/>
  </hyperlinks>
  <pageMargins left="0.7" right="0.7" top="0.75" bottom="0.75" header="0.3" footer="0.3"/>
  <pageSetup paperSize="9" scale="5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7"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67"/>
  <sheetViews>
    <sheetView showGridLines="0" zoomScaleNormal="100" zoomScaleSheetLayoutView="80" workbookViewId="0"/>
  </sheetViews>
  <sheetFormatPr baseColWidth="10" defaultColWidth="9.140625" defaultRowHeight="11.25"/>
  <cols>
    <col min="1" max="1" width="22.85546875" style="10" customWidth="1"/>
    <col min="2" max="12" width="7.85546875" style="10" customWidth="1"/>
    <col min="13" max="21" width="8" style="10" customWidth="1"/>
    <col min="22" max="16384" width="9.140625" style="10"/>
  </cols>
  <sheetData>
    <row r="1" spans="1:21" ht="23.25">
      <c r="A1" s="57" t="s">
        <v>109</v>
      </c>
      <c r="Q1" s="55"/>
      <c r="R1" s="55" t="s">
        <v>107</v>
      </c>
    </row>
    <row r="2" spans="1:21" ht="3" customHeight="1"/>
    <row r="3" spans="1:21" s="63" customFormat="1" ht="15.75" customHeight="1">
      <c r="A3" s="64" t="s">
        <v>120</v>
      </c>
    </row>
    <row r="4" spans="1:21" s="63" customFormat="1" ht="4.5" customHeight="1">
      <c r="A4" s="64"/>
    </row>
    <row r="5" spans="1:21" ht="19.5" customHeight="1">
      <c r="A5" s="53" t="s">
        <v>202</v>
      </c>
      <c r="B5" s="53"/>
      <c r="C5" s="53"/>
      <c r="D5" s="53"/>
      <c r="E5" s="53"/>
      <c r="F5" s="53"/>
      <c r="G5" s="53"/>
      <c r="H5" s="53"/>
      <c r="I5" s="54"/>
      <c r="J5" s="54"/>
      <c r="K5" s="54"/>
      <c r="L5" s="54"/>
      <c r="M5" s="54"/>
      <c r="N5" s="54"/>
      <c r="O5" s="54"/>
      <c r="P5" s="54"/>
      <c r="Q5" s="54"/>
      <c r="R5" s="54"/>
    </row>
    <row r="6" spans="1:21" ht="4.5" customHeight="1">
      <c r="A6" s="11"/>
      <c r="B6" s="11"/>
      <c r="C6" s="11"/>
      <c r="D6" s="11"/>
      <c r="E6" s="11"/>
      <c r="F6" s="11"/>
      <c r="G6" s="11"/>
      <c r="H6" s="11"/>
    </row>
    <row r="7" spans="1:21" ht="12" customHeight="1">
      <c r="A7" s="466" t="s">
        <v>59</v>
      </c>
      <c r="B7" s="377">
        <v>1990</v>
      </c>
      <c r="C7" s="377">
        <v>1991</v>
      </c>
      <c r="D7" s="377">
        <v>1992</v>
      </c>
      <c r="E7" s="377">
        <v>1993</v>
      </c>
      <c r="F7" s="377">
        <v>1994</v>
      </c>
      <c r="G7" s="377">
        <v>1995</v>
      </c>
      <c r="H7" s="377">
        <v>1996</v>
      </c>
      <c r="I7" s="377">
        <v>1997</v>
      </c>
      <c r="J7" s="377">
        <v>1998</v>
      </c>
      <c r="K7" s="377">
        <v>1999</v>
      </c>
      <c r="L7" s="377">
        <v>2000</v>
      </c>
      <c r="M7" s="377">
        <v>2001</v>
      </c>
      <c r="N7" s="377">
        <v>2002</v>
      </c>
      <c r="O7" s="377" t="s">
        <v>70</v>
      </c>
      <c r="P7" s="379">
        <v>2004</v>
      </c>
      <c r="Q7" s="379">
        <v>2005</v>
      </c>
      <c r="R7" s="379">
        <v>2006</v>
      </c>
    </row>
    <row r="8" spans="1:21" ht="12" customHeight="1">
      <c r="A8" s="467"/>
      <c r="B8" s="378"/>
      <c r="C8" s="378"/>
      <c r="D8" s="378"/>
      <c r="E8" s="378"/>
      <c r="F8" s="378"/>
      <c r="G8" s="378"/>
      <c r="H8" s="378"/>
      <c r="I8" s="378"/>
      <c r="J8" s="378"/>
      <c r="K8" s="378"/>
      <c r="L8" s="378"/>
      <c r="M8" s="378"/>
      <c r="N8" s="378"/>
      <c r="O8" s="378"/>
      <c r="P8" s="380"/>
      <c r="Q8" s="380"/>
      <c r="R8" s="380"/>
    </row>
    <row r="9" spans="1:21" ht="12" customHeight="1">
      <c r="A9" s="129" t="s">
        <v>9</v>
      </c>
      <c r="B9" s="174">
        <v>4980</v>
      </c>
      <c r="C9" s="174">
        <v>4778</v>
      </c>
      <c r="D9" s="174">
        <v>4662</v>
      </c>
      <c r="E9" s="174">
        <v>4554</v>
      </c>
      <c r="F9" s="174">
        <v>4494</v>
      </c>
      <c r="G9" s="174">
        <v>4482</v>
      </c>
      <c r="H9" s="174">
        <v>4587</v>
      </c>
      <c r="I9" s="174">
        <v>4578</v>
      </c>
      <c r="J9" s="174">
        <v>4570</v>
      </c>
      <c r="K9" s="174">
        <v>4519</v>
      </c>
      <c r="L9" s="174">
        <v>4597</v>
      </c>
      <c r="M9" s="174">
        <v>4553</v>
      </c>
      <c r="N9" s="174">
        <v>4596</v>
      </c>
      <c r="O9" s="174">
        <v>4884</v>
      </c>
      <c r="P9" s="175">
        <v>5125</v>
      </c>
      <c r="Q9" s="175">
        <v>5327</v>
      </c>
      <c r="R9" s="175">
        <v>5536</v>
      </c>
    </row>
    <row r="10" spans="1:21" ht="12" customHeight="1">
      <c r="A10" s="129" t="s">
        <v>10</v>
      </c>
      <c r="B10" s="174">
        <v>2007</v>
      </c>
      <c r="C10" s="174">
        <v>1996</v>
      </c>
      <c r="D10" s="174">
        <v>2007</v>
      </c>
      <c r="E10" s="174">
        <v>2026</v>
      </c>
      <c r="F10" s="174">
        <v>1967</v>
      </c>
      <c r="G10" s="174">
        <v>2091</v>
      </c>
      <c r="H10" s="174">
        <v>2310</v>
      </c>
      <c r="I10" s="174">
        <v>2284</v>
      </c>
      <c r="J10" s="174">
        <v>2254</v>
      </c>
      <c r="K10" s="174">
        <v>2247</v>
      </c>
      <c r="L10" s="174">
        <v>2176</v>
      </c>
      <c r="M10" s="174">
        <v>2152</v>
      </c>
      <c r="N10" s="174">
        <v>2112</v>
      </c>
      <c r="O10" s="174">
        <v>2226</v>
      </c>
      <c r="P10" s="175">
        <v>2165</v>
      </c>
      <c r="Q10" s="175">
        <v>2235</v>
      </c>
      <c r="R10" s="175">
        <v>2316</v>
      </c>
    </row>
    <row r="11" spans="1:21" ht="12" customHeight="1">
      <c r="A11" s="129" t="s">
        <v>23</v>
      </c>
      <c r="B11" s="174">
        <v>1089</v>
      </c>
      <c r="C11" s="174">
        <v>1137</v>
      </c>
      <c r="D11" s="174">
        <v>1113</v>
      </c>
      <c r="E11" s="174">
        <v>1155</v>
      </c>
      <c r="F11" s="174">
        <v>1146</v>
      </c>
      <c r="G11" s="174">
        <v>1127</v>
      </c>
      <c r="H11" s="174">
        <v>1269</v>
      </c>
      <c r="I11" s="174">
        <v>1174</v>
      </c>
      <c r="J11" s="174">
        <v>1166</v>
      </c>
      <c r="K11" s="174">
        <v>1183</v>
      </c>
      <c r="L11" s="174">
        <v>1206</v>
      </c>
      <c r="M11" s="174">
        <v>1199</v>
      </c>
      <c r="N11" s="174">
        <v>1158</v>
      </c>
      <c r="O11" s="174">
        <v>1224</v>
      </c>
      <c r="P11" s="175">
        <v>1368</v>
      </c>
      <c r="Q11" s="175">
        <v>1373</v>
      </c>
      <c r="R11" s="175">
        <v>1437</v>
      </c>
    </row>
    <row r="12" spans="1:21" ht="12" customHeight="1">
      <c r="A12" s="129" t="s">
        <v>11</v>
      </c>
      <c r="B12" s="174">
        <v>12129</v>
      </c>
      <c r="C12" s="174">
        <v>12627</v>
      </c>
      <c r="D12" s="174">
        <v>13419</v>
      </c>
      <c r="E12" s="174">
        <v>14952</v>
      </c>
      <c r="F12" s="174">
        <v>15698</v>
      </c>
      <c r="G12" s="174">
        <v>9411</v>
      </c>
      <c r="H12" s="174">
        <v>7320</v>
      </c>
      <c r="I12" s="174">
        <v>8706</v>
      </c>
      <c r="J12" s="174">
        <v>9032</v>
      </c>
      <c r="K12" s="174">
        <v>9198</v>
      </c>
      <c r="L12" s="174">
        <v>9307</v>
      </c>
      <c r="M12" s="174">
        <v>9310</v>
      </c>
      <c r="N12" s="174">
        <v>9276</v>
      </c>
      <c r="O12" s="174">
        <v>9828</v>
      </c>
      <c r="P12" s="175">
        <v>10030</v>
      </c>
      <c r="Q12" s="175">
        <v>10351</v>
      </c>
      <c r="R12" s="175">
        <v>10730</v>
      </c>
    </row>
    <row r="13" spans="1:21" ht="12" customHeight="1">
      <c r="A13" s="129" t="s">
        <v>12</v>
      </c>
      <c r="B13" s="174">
        <v>2584</v>
      </c>
      <c r="C13" s="174">
        <v>2545</v>
      </c>
      <c r="D13" s="174">
        <v>2657</v>
      </c>
      <c r="E13" s="174">
        <v>2648</v>
      </c>
      <c r="F13" s="174">
        <v>2629</v>
      </c>
      <c r="G13" s="174">
        <v>2753</v>
      </c>
      <c r="H13" s="174">
        <v>2993</v>
      </c>
      <c r="I13" s="174">
        <v>2925</v>
      </c>
      <c r="J13" s="174">
        <v>2874</v>
      </c>
      <c r="K13" s="174">
        <v>2894</v>
      </c>
      <c r="L13" s="174">
        <v>2898</v>
      </c>
      <c r="M13" s="174">
        <v>2890</v>
      </c>
      <c r="N13" s="174">
        <v>2859</v>
      </c>
      <c r="O13" s="174">
        <v>2968</v>
      </c>
      <c r="P13" s="175">
        <v>3030</v>
      </c>
      <c r="Q13" s="175">
        <v>2960</v>
      </c>
      <c r="R13" s="175">
        <v>3065</v>
      </c>
    </row>
    <row r="14" spans="1:21" ht="12" customHeight="1">
      <c r="A14" s="129" t="s">
        <v>13</v>
      </c>
      <c r="B14" s="174">
        <v>1351</v>
      </c>
      <c r="C14" s="174">
        <v>1351</v>
      </c>
      <c r="D14" s="174">
        <v>1355</v>
      </c>
      <c r="E14" s="174">
        <v>1351</v>
      </c>
      <c r="F14" s="174">
        <v>1348</v>
      </c>
      <c r="G14" s="174">
        <v>1359</v>
      </c>
      <c r="H14" s="174">
        <v>1446</v>
      </c>
      <c r="I14" s="174">
        <v>1509</v>
      </c>
      <c r="J14" s="174">
        <v>1508</v>
      </c>
      <c r="K14" s="174">
        <v>1506</v>
      </c>
      <c r="L14" s="174">
        <v>1473</v>
      </c>
      <c r="M14" s="174">
        <v>1465</v>
      </c>
      <c r="N14" s="174">
        <v>1495</v>
      </c>
      <c r="O14" s="174">
        <v>1575</v>
      </c>
      <c r="P14" s="175">
        <v>1624</v>
      </c>
      <c r="Q14" s="175">
        <v>1643</v>
      </c>
      <c r="R14" s="175">
        <v>1727</v>
      </c>
    </row>
    <row r="15" spans="1:21" ht="12" customHeight="1">
      <c r="A15" s="129" t="s">
        <v>14</v>
      </c>
      <c r="B15" s="174">
        <v>2970</v>
      </c>
      <c r="C15" s="174">
        <v>2959</v>
      </c>
      <c r="D15" s="174">
        <v>2899</v>
      </c>
      <c r="E15" s="174">
        <v>2825</v>
      </c>
      <c r="F15" s="174">
        <v>2773</v>
      </c>
      <c r="G15" s="174">
        <v>3007</v>
      </c>
      <c r="H15" s="174">
        <v>3261</v>
      </c>
      <c r="I15" s="174">
        <v>3328</v>
      </c>
      <c r="J15" s="174">
        <v>3370</v>
      </c>
      <c r="K15" s="174">
        <v>3351</v>
      </c>
      <c r="L15" s="174">
        <v>3421</v>
      </c>
      <c r="M15" s="174">
        <v>3449</v>
      </c>
      <c r="N15" s="174">
        <v>3523</v>
      </c>
      <c r="O15" s="174">
        <v>3743</v>
      </c>
      <c r="P15" s="175">
        <v>3777</v>
      </c>
      <c r="Q15" s="175">
        <v>3847</v>
      </c>
      <c r="R15" s="175">
        <v>3949</v>
      </c>
    </row>
    <row r="16" spans="1:21" ht="12" customHeight="1">
      <c r="A16" s="129" t="s">
        <v>15</v>
      </c>
      <c r="B16" s="174">
        <v>1270</v>
      </c>
      <c r="C16" s="174">
        <v>1269</v>
      </c>
      <c r="D16" s="174">
        <v>1272</v>
      </c>
      <c r="E16" s="174">
        <v>1305</v>
      </c>
      <c r="F16" s="174">
        <v>1314</v>
      </c>
      <c r="G16" s="174">
        <v>1204</v>
      </c>
      <c r="H16" s="174">
        <v>1184</v>
      </c>
      <c r="I16" s="174">
        <v>1343</v>
      </c>
      <c r="J16" s="174">
        <v>1283</v>
      </c>
      <c r="K16" s="174">
        <v>1270</v>
      </c>
      <c r="L16" s="174">
        <v>1257</v>
      </c>
      <c r="M16" s="174">
        <v>1218</v>
      </c>
      <c r="N16" s="174">
        <v>1222</v>
      </c>
      <c r="O16" s="174">
        <v>1288</v>
      </c>
      <c r="P16" s="175">
        <v>1222</v>
      </c>
      <c r="Q16" s="175">
        <v>1245</v>
      </c>
      <c r="R16" s="175">
        <v>1342</v>
      </c>
      <c r="U16" s="11"/>
    </row>
    <row r="17" spans="1:21" ht="12" customHeight="1">
      <c r="A17" s="129" t="s">
        <v>5</v>
      </c>
      <c r="B17" s="174">
        <v>5966</v>
      </c>
      <c r="C17" s="174">
        <v>5835</v>
      </c>
      <c r="D17" s="174">
        <v>5891</v>
      </c>
      <c r="E17" s="174">
        <v>5942</v>
      </c>
      <c r="F17" s="174">
        <v>5796</v>
      </c>
      <c r="G17" s="174">
        <v>6225</v>
      </c>
      <c r="H17" s="174">
        <v>6718</v>
      </c>
      <c r="I17" s="174">
        <v>6731</v>
      </c>
      <c r="J17" s="174">
        <v>6735</v>
      </c>
      <c r="K17" s="174">
        <v>6810</v>
      </c>
      <c r="L17" s="174">
        <v>6797</v>
      </c>
      <c r="M17" s="174">
        <v>6811</v>
      </c>
      <c r="N17" s="174">
        <v>6826</v>
      </c>
      <c r="O17" s="174">
        <v>7019</v>
      </c>
      <c r="P17" s="175">
        <v>7155</v>
      </c>
      <c r="Q17" s="175">
        <v>7219</v>
      </c>
      <c r="R17" s="175">
        <v>7267</v>
      </c>
    </row>
    <row r="18" spans="1:21" ht="12" customHeight="1">
      <c r="A18" s="129" t="s">
        <v>16</v>
      </c>
      <c r="B18" s="174">
        <v>2291</v>
      </c>
      <c r="C18" s="174">
        <v>2252</v>
      </c>
      <c r="D18" s="174">
        <v>2230</v>
      </c>
      <c r="E18" s="174">
        <v>2218</v>
      </c>
      <c r="F18" s="174">
        <v>2160</v>
      </c>
      <c r="G18" s="174">
        <v>2282</v>
      </c>
      <c r="H18" s="174">
        <v>2355</v>
      </c>
      <c r="I18" s="174">
        <v>2385</v>
      </c>
      <c r="J18" s="174">
        <v>2352</v>
      </c>
      <c r="K18" s="174">
        <v>2334</v>
      </c>
      <c r="L18" s="174">
        <v>2383</v>
      </c>
      <c r="M18" s="174">
        <v>2368</v>
      </c>
      <c r="N18" s="174">
        <v>2350</v>
      </c>
      <c r="O18" s="174">
        <v>2476</v>
      </c>
      <c r="P18" s="175">
        <v>2477</v>
      </c>
      <c r="Q18" s="175">
        <v>2509</v>
      </c>
      <c r="R18" s="175">
        <v>2641</v>
      </c>
      <c r="U18" s="37"/>
    </row>
    <row r="19" spans="1:21" ht="12" customHeight="1">
      <c r="A19" s="129" t="s">
        <v>17</v>
      </c>
      <c r="B19" s="174">
        <v>879</v>
      </c>
      <c r="C19" s="174">
        <v>861</v>
      </c>
      <c r="D19" s="174">
        <v>870</v>
      </c>
      <c r="E19" s="174">
        <v>862</v>
      </c>
      <c r="F19" s="174">
        <v>852</v>
      </c>
      <c r="G19" s="174">
        <v>798</v>
      </c>
      <c r="H19" s="174">
        <v>886</v>
      </c>
      <c r="I19" s="174">
        <v>911</v>
      </c>
      <c r="J19" s="174">
        <v>932</v>
      </c>
      <c r="K19" s="174">
        <v>905</v>
      </c>
      <c r="L19" s="174">
        <v>927</v>
      </c>
      <c r="M19" s="174">
        <v>938</v>
      </c>
      <c r="N19" s="174">
        <v>913</v>
      </c>
      <c r="O19" s="174">
        <v>998</v>
      </c>
      <c r="P19" s="175">
        <v>1218</v>
      </c>
      <c r="Q19" s="175">
        <v>1178</v>
      </c>
      <c r="R19" s="175">
        <v>1262</v>
      </c>
      <c r="U19" s="37"/>
    </row>
    <row r="20" spans="1:21" ht="12" customHeight="1">
      <c r="A20" s="129" t="s">
        <v>24</v>
      </c>
      <c r="B20" s="174">
        <v>3165</v>
      </c>
      <c r="C20" s="174">
        <v>3131</v>
      </c>
      <c r="D20" s="174">
        <v>3037</v>
      </c>
      <c r="E20" s="174">
        <v>3000</v>
      </c>
      <c r="F20" s="174">
        <v>2996</v>
      </c>
      <c r="G20" s="174">
        <v>3121</v>
      </c>
      <c r="H20" s="174">
        <v>3378</v>
      </c>
      <c r="I20" s="174">
        <v>3218</v>
      </c>
      <c r="J20" s="174">
        <v>3192</v>
      </c>
      <c r="K20" s="174">
        <v>3156</v>
      </c>
      <c r="L20" s="174">
        <v>3237</v>
      </c>
      <c r="M20" s="174">
        <v>3243</v>
      </c>
      <c r="N20" s="174">
        <v>3267</v>
      </c>
      <c r="O20" s="174">
        <v>3528</v>
      </c>
      <c r="P20" s="175">
        <v>3227</v>
      </c>
      <c r="Q20" s="175">
        <v>3386</v>
      </c>
      <c r="R20" s="175">
        <v>3613</v>
      </c>
      <c r="U20" s="37"/>
    </row>
    <row r="21" spans="1:21" ht="12" customHeight="1">
      <c r="A21" s="129" t="s">
        <v>28</v>
      </c>
      <c r="B21" s="174">
        <v>3179</v>
      </c>
      <c r="C21" s="174">
        <v>3038</v>
      </c>
      <c r="D21" s="174">
        <v>3279</v>
      </c>
      <c r="E21" s="174">
        <v>3124</v>
      </c>
      <c r="F21" s="174">
        <v>3091</v>
      </c>
      <c r="G21" s="174">
        <v>2895</v>
      </c>
      <c r="H21" s="174">
        <v>3110</v>
      </c>
      <c r="I21" s="174">
        <v>3142</v>
      </c>
      <c r="J21" s="174">
        <v>3149</v>
      </c>
      <c r="K21" s="174">
        <v>3089</v>
      </c>
      <c r="L21" s="174">
        <v>3077</v>
      </c>
      <c r="M21" s="174">
        <v>3105</v>
      </c>
      <c r="N21" s="174">
        <v>3172</v>
      </c>
      <c r="O21" s="174">
        <v>3354</v>
      </c>
      <c r="P21" s="175">
        <v>3410</v>
      </c>
      <c r="Q21" s="175">
        <v>3500</v>
      </c>
      <c r="R21" s="175">
        <v>3653</v>
      </c>
    </row>
    <row r="22" spans="1:21" ht="12" customHeight="1">
      <c r="A22" s="129" t="s">
        <v>42</v>
      </c>
      <c r="B22" s="174">
        <v>804</v>
      </c>
      <c r="C22" s="174">
        <v>760</v>
      </c>
      <c r="D22" s="174">
        <v>751</v>
      </c>
      <c r="E22" s="174">
        <v>735</v>
      </c>
      <c r="F22" s="174">
        <v>753</v>
      </c>
      <c r="G22" s="174">
        <v>848</v>
      </c>
      <c r="H22" s="174">
        <v>957</v>
      </c>
      <c r="I22" s="174">
        <v>1301</v>
      </c>
      <c r="J22" s="174">
        <v>1285</v>
      </c>
      <c r="K22" s="174">
        <v>1257</v>
      </c>
      <c r="L22" s="174">
        <v>1267</v>
      </c>
      <c r="M22" s="174">
        <v>1222</v>
      </c>
      <c r="N22" s="174">
        <v>1243</v>
      </c>
      <c r="O22" s="174">
        <v>1375</v>
      </c>
      <c r="P22" s="175">
        <v>2088</v>
      </c>
      <c r="Q22" s="175">
        <v>2049</v>
      </c>
      <c r="R22" s="175">
        <v>2023</v>
      </c>
    </row>
    <row r="23" spans="1:21" ht="12" customHeight="1">
      <c r="A23" s="129" t="s">
        <v>18</v>
      </c>
      <c r="B23" s="174">
        <v>5033</v>
      </c>
      <c r="C23" s="174">
        <v>5025</v>
      </c>
      <c r="D23" s="174">
        <v>4985</v>
      </c>
      <c r="E23" s="174">
        <v>4910</v>
      </c>
      <c r="F23" s="174">
        <v>4829</v>
      </c>
      <c r="G23" s="174">
        <v>5419</v>
      </c>
      <c r="H23" s="174">
        <v>5781</v>
      </c>
      <c r="I23" s="174">
        <v>5605</v>
      </c>
      <c r="J23" s="174">
        <v>5701</v>
      </c>
      <c r="K23" s="174">
        <v>5743</v>
      </c>
      <c r="L23" s="174">
        <v>5878</v>
      </c>
      <c r="M23" s="174">
        <v>5854</v>
      </c>
      <c r="N23" s="174">
        <v>5985</v>
      </c>
      <c r="O23" s="174">
        <v>6367</v>
      </c>
      <c r="P23" s="175">
        <v>5918</v>
      </c>
      <c r="Q23" s="175">
        <v>6296</v>
      </c>
      <c r="R23" s="175">
        <v>6619</v>
      </c>
    </row>
    <row r="24" spans="1:21" ht="12" customHeight="1">
      <c r="A24" s="129" t="s">
        <v>19</v>
      </c>
      <c r="B24" s="174">
        <v>7363</v>
      </c>
      <c r="C24" s="174">
        <v>7241</v>
      </c>
      <c r="D24" s="174">
        <v>7224</v>
      </c>
      <c r="E24" s="174">
        <v>7429</v>
      </c>
      <c r="F24" s="174">
        <v>7344</v>
      </c>
      <c r="G24" s="174">
        <v>7612</v>
      </c>
      <c r="H24" s="174">
        <v>7994</v>
      </c>
      <c r="I24" s="174">
        <v>8087</v>
      </c>
      <c r="J24" s="174">
        <v>8123</v>
      </c>
      <c r="K24" s="174">
        <v>8160</v>
      </c>
      <c r="L24" s="174">
        <v>8163</v>
      </c>
      <c r="M24" s="174">
        <v>8172</v>
      </c>
      <c r="N24" s="174">
        <v>8205</v>
      </c>
      <c r="O24" s="174">
        <v>8636</v>
      </c>
      <c r="P24" s="175">
        <v>8602</v>
      </c>
      <c r="Q24" s="175">
        <v>8725</v>
      </c>
      <c r="R24" s="175">
        <v>8884</v>
      </c>
    </row>
    <row r="25" spans="1:21" ht="12" customHeight="1">
      <c r="A25" s="129" t="s">
        <v>20</v>
      </c>
      <c r="B25" s="174">
        <v>1770</v>
      </c>
      <c r="C25" s="174">
        <v>1764</v>
      </c>
      <c r="D25" s="174">
        <v>1797</v>
      </c>
      <c r="E25" s="174">
        <v>1885</v>
      </c>
      <c r="F25" s="174">
        <v>1879</v>
      </c>
      <c r="G25" s="174">
        <v>2006</v>
      </c>
      <c r="H25" s="174">
        <v>2094</v>
      </c>
      <c r="I25" s="174">
        <v>2152</v>
      </c>
      <c r="J25" s="174">
        <v>2171</v>
      </c>
      <c r="K25" s="174">
        <v>2135</v>
      </c>
      <c r="L25" s="174">
        <v>2117</v>
      </c>
      <c r="M25" s="174">
        <v>2123</v>
      </c>
      <c r="N25" s="174">
        <v>2158</v>
      </c>
      <c r="O25" s="174">
        <v>2221</v>
      </c>
      <c r="P25" s="175">
        <v>2206</v>
      </c>
      <c r="Q25" s="175">
        <v>2191</v>
      </c>
      <c r="R25" s="175">
        <v>2175</v>
      </c>
    </row>
    <row r="26" spans="1:21" ht="12" customHeight="1">
      <c r="A26" s="129" t="s">
        <v>40</v>
      </c>
      <c r="B26" s="174">
        <v>3267</v>
      </c>
      <c r="C26" s="174">
        <v>3183</v>
      </c>
      <c r="D26" s="174">
        <v>3087</v>
      </c>
      <c r="E26" s="174">
        <v>3158</v>
      </c>
      <c r="F26" s="174">
        <v>3119</v>
      </c>
      <c r="G26" s="174">
        <v>3253</v>
      </c>
      <c r="H26" s="174">
        <v>3346</v>
      </c>
      <c r="I26" s="174">
        <v>3392</v>
      </c>
      <c r="J26" s="174">
        <v>3432</v>
      </c>
      <c r="K26" s="174">
        <v>3427</v>
      </c>
      <c r="L26" s="174">
        <v>3397</v>
      </c>
      <c r="M26" s="174">
        <v>3415</v>
      </c>
      <c r="N26" s="174">
        <v>3452</v>
      </c>
      <c r="O26" s="174">
        <v>3585</v>
      </c>
      <c r="P26" s="175">
        <v>3615</v>
      </c>
      <c r="Q26" s="175">
        <v>3626</v>
      </c>
      <c r="R26" s="175">
        <v>3615</v>
      </c>
    </row>
    <row r="27" spans="1:21" ht="12" customHeight="1">
      <c r="A27" s="129" t="s">
        <v>41</v>
      </c>
      <c r="B27" s="174">
        <v>3035</v>
      </c>
      <c r="C27" s="174">
        <v>2926</v>
      </c>
      <c r="D27" s="174">
        <v>2937</v>
      </c>
      <c r="E27" s="174">
        <v>2991</v>
      </c>
      <c r="F27" s="174">
        <v>2916</v>
      </c>
      <c r="G27" s="174">
        <v>3076</v>
      </c>
      <c r="H27" s="174">
        <v>3171</v>
      </c>
      <c r="I27" s="174">
        <v>3157</v>
      </c>
      <c r="J27" s="174">
        <v>3163</v>
      </c>
      <c r="K27" s="174">
        <v>3155</v>
      </c>
      <c r="L27" s="174">
        <v>3146</v>
      </c>
      <c r="M27" s="174">
        <v>3136</v>
      </c>
      <c r="N27" s="174">
        <v>3093</v>
      </c>
      <c r="O27" s="174">
        <v>3221</v>
      </c>
      <c r="P27" s="175">
        <v>3236</v>
      </c>
      <c r="Q27" s="175">
        <v>3226</v>
      </c>
      <c r="R27" s="175">
        <v>3260</v>
      </c>
    </row>
    <row r="28" spans="1:21" s="11" customFormat="1" ht="15" customHeight="1">
      <c r="A28" s="170" t="s">
        <v>21</v>
      </c>
      <c r="B28" s="176">
        <v>65132</v>
      </c>
      <c r="C28" s="176">
        <v>64678</v>
      </c>
      <c r="D28" s="176">
        <v>65472</v>
      </c>
      <c r="E28" s="176">
        <v>67070</v>
      </c>
      <c r="F28" s="176">
        <v>67104</v>
      </c>
      <c r="G28" s="176">
        <v>62969</v>
      </c>
      <c r="H28" s="176">
        <v>64160</v>
      </c>
      <c r="I28" s="176">
        <v>64160</v>
      </c>
      <c r="J28" s="176">
        <v>66292</v>
      </c>
      <c r="K28" s="176">
        <v>66339</v>
      </c>
      <c r="L28" s="176">
        <v>66724</v>
      </c>
      <c r="M28" s="176">
        <v>66623</v>
      </c>
      <c r="N28" s="176">
        <v>66905</v>
      </c>
      <c r="O28" s="176">
        <v>70516</v>
      </c>
      <c r="P28" s="177">
        <v>71493</v>
      </c>
      <c r="Q28" s="177">
        <v>72886</v>
      </c>
      <c r="R28" s="177">
        <v>75114</v>
      </c>
    </row>
    <row r="29" spans="1:21" s="11" customFormat="1" ht="15" customHeight="1">
      <c r="A29" s="170" t="s">
        <v>38</v>
      </c>
      <c r="B29" s="176">
        <v>417444</v>
      </c>
      <c r="C29" s="176">
        <v>424790</v>
      </c>
      <c r="D29" s="176">
        <v>426731</v>
      </c>
      <c r="E29" s="176">
        <v>442328</v>
      </c>
      <c r="F29" s="176">
        <v>450908</v>
      </c>
      <c r="G29" s="176">
        <v>465648</v>
      </c>
      <c r="H29" s="176">
        <v>474255</v>
      </c>
      <c r="I29" s="176">
        <v>481231</v>
      </c>
      <c r="J29" s="176">
        <v>486713</v>
      </c>
      <c r="K29" s="176">
        <v>488556</v>
      </c>
      <c r="L29" s="176">
        <v>489322</v>
      </c>
      <c r="M29" s="176">
        <v>489542</v>
      </c>
      <c r="N29" s="176">
        <v>491118</v>
      </c>
      <c r="O29" s="176">
        <v>532551</v>
      </c>
      <c r="P29" s="177">
        <v>534415</v>
      </c>
      <c r="Q29" s="177">
        <v>539773</v>
      </c>
      <c r="R29" s="177">
        <v>547600</v>
      </c>
    </row>
    <row r="30" spans="1:21" s="11" customFormat="1" ht="15" customHeight="1">
      <c r="A30" s="170" t="s">
        <v>39</v>
      </c>
      <c r="B30" s="176">
        <v>219516</v>
      </c>
      <c r="C30" s="176">
        <v>222512</v>
      </c>
      <c r="D30" s="176">
        <v>222512</v>
      </c>
      <c r="E30" s="176">
        <v>227666</v>
      </c>
      <c r="F30" s="176">
        <v>232087</v>
      </c>
      <c r="G30" s="176">
        <v>228178</v>
      </c>
      <c r="H30" s="176">
        <v>232616</v>
      </c>
      <c r="I30" s="176">
        <v>234543</v>
      </c>
      <c r="J30" s="176">
        <v>234935</v>
      </c>
      <c r="K30" s="176">
        <v>233645</v>
      </c>
      <c r="L30" s="176">
        <v>233504</v>
      </c>
      <c r="M30" s="176">
        <v>231908</v>
      </c>
      <c r="N30" s="176">
        <v>231033</v>
      </c>
      <c r="O30" s="176">
        <v>247532</v>
      </c>
      <c r="P30" s="177">
        <v>247755</v>
      </c>
      <c r="Q30" s="177">
        <v>248141</v>
      </c>
      <c r="R30" s="177">
        <v>250964</v>
      </c>
    </row>
    <row r="31" spans="1:21" s="11" customFormat="1" ht="15" customHeight="1">
      <c r="A31" s="170" t="s">
        <v>71</v>
      </c>
      <c r="B31" s="176">
        <v>702092</v>
      </c>
      <c r="C31" s="176">
        <v>711980</v>
      </c>
      <c r="D31" s="176">
        <v>714715</v>
      </c>
      <c r="E31" s="176">
        <v>737064</v>
      </c>
      <c r="F31" s="176">
        <v>750099</v>
      </c>
      <c r="G31" s="176">
        <v>756795</v>
      </c>
      <c r="H31" s="176">
        <v>771031</v>
      </c>
      <c r="I31" s="176">
        <v>781696</v>
      </c>
      <c r="J31" s="176">
        <v>787940</v>
      </c>
      <c r="K31" s="176">
        <v>788540</v>
      </c>
      <c r="L31" s="176">
        <v>789550</v>
      </c>
      <c r="M31" s="176">
        <v>788073</v>
      </c>
      <c r="N31" s="176">
        <v>789056</v>
      </c>
      <c r="O31" s="176">
        <v>850599</v>
      </c>
      <c r="P31" s="177">
        <v>853663</v>
      </c>
      <c r="Q31" s="177">
        <v>860800</v>
      </c>
      <c r="R31" s="177">
        <v>873678</v>
      </c>
    </row>
    <row r="32" spans="1:21" s="16" customFormat="1" ht="15" customHeight="1">
      <c r="A32" s="173" t="s">
        <v>72</v>
      </c>
      <c r="B32" s="208">
        <v>9.2768469089521037</v>
      </c>
      <c r="C32" s="208">
        <v>9.0842439394365009</v>
      </c>
      <c r="D32" s="208">
        <v>9.1605744947286674</v>
      </c>
      <c r="E32" s="208">
        <v>9.0996168582375478</v>
      </c>
      <c r="F32" s="208">
        <v>8.9460191254754378</v>
      </c>
      <c r="G32" s="208">
        <v>8.3204830898724236</v>
      </c>
      <c r="H32" s="208">
        <v>8.3213256016943546</v>
      </c>
      <c r="I32" s="208">
        <v>8.2077943343703943</v>
      </c>
      <c r="J32" s="208">
        <v>8.4133309642866205</v>
      </c>
      <c r="K32" s="208">
        <v>8.4128896441524841</v>
      </c>
      <c r="L32" s="208">
        <v>8.4508897473244247</v>
      </c>
      <c r="M32" s="208">
        <v>8.4539122644729616</v>
      </c>
      <c r="N32" s="208">
        <v>8.4791193527455597</v>
      </c>
      <c r="O32" s="208">
        <v>8.2901578769784585</v>
      </c>
      <c r="P32" s="209">
        <v>8.3748504972102573</v>
      </c>
      <c r="Q32" s="209">
        <v>8.4672397769516721</v>
      </c>
      <c r="R32" s="209">
        <v>8.5974466565485219</v>
      </c>
    </row>
    <row r="33" spans="1:26" s="16" customFormat="1" ht="9" customHeight="1">
      <c r="A33" s="14"/>
      <c r="B33" s="15"/>
      <c r="C33" s="15"/>
      <c r="D33" s="15"/>
      <c r="E33" s="15"/>
      <c r="F33" s="15"/>
      <c r="G33" s="15"/>
      <c r="H33" s="15"/>
      <c r="I33" s="15"/>
      <c r="J33" s="15"/>
      <c r="K33" s="15"/>
      <c r="L33" s="15"/>
      <c r="M33" s="15"/>
      <c r="N33" s="15"/>
      <c r="O33" s="15"/>
      <c r="P33" s="15"/>
    </row>
    <row r="34" spans="1:26" s="81" customFormat="1" ht="9" customHeight="1">
      <c r="A34" s="81" t="s">
        <v>32</v>
      </c>
    </row>
    <row r="35" spans="1:26" s="81" customFormat="1" ht="9" customHeight="1">
      <c r="A35" s="56" t="s">
        <v>160</v>
      </c>
    </row>
    <row r="36" spans="1:26" ht="4.5" customHeight="1">
      <c r="A36" s="11"/>
      <c r="B36" s="11"/>
      <c r="C36" s="11"/>
      <c r="D36" s="11"/>
      <c r="E36" s="11"/>
      <c r="F36" s="11"/>
      <c r="G36" s="11"/>
      <c r="H36" s="11"/>
    </row>
    <row r="37" spans="1:26" ht="33" customHeight="1">
      <c r="A37" s="466" t="s">
        <v>59</v>
      </c>
      <c r="B37" s="377">
        <v>2007</v>
      </c>
      <c r="C37" s="377">
        <v>2008</v>
      </c>
      <c r="D37" s="377">
        <v>2009</v>
      </c>
      <c r="E37" s="377">
        <v>2010</v>
      </c>
      <c r="F37" s="377">
        <v>2011</v>
      </c>
      <c r="G37" s="377">
        <v>2012</v>
      </c>
      <c r="H37" s="377">
        <v>2013</v>
      </c>
      <c r="I37" s="377">
        <v>2014</v>
      </c>
      <c r="J37" s="377">
        <v>2015</v>
      </c>
      <c r="K37" s="377">
        <v>2016</v>
      </c>
      <c r="L37" s="377">
        <v>2017</v>
      </c>
      <c r="M37" s="377">
        <v>2018</v>
      </c>
      <c r="N37" s="377">
        <v>2019</v>
      </c>
      <c r="O37" s="377">
        <v>2020</v>
      </c>
      <c r="P37" s="377">
        <v>2021</v>
      </c>
      <c r="Q37" s="377">
        <v>2022</v>
      </c>
      <c r="R37" s="377">
        <v>2023</v>
      </c>
      <c r="S37" s="377">
        <v>2024</v>
      </c>
      <c r="T37" s="474" t="s">
        <v>203</v>
      </c>
      <c r="U37" s="440" t="s">
        <v>204</v>
      </c>
      <c r="V37" s="441"/>
      <c r="W37" s="243"/>
      <c r="X37" s="210"/>
    </row>
    <row r="38" spans="1:26" ht="33" customHeight="1">
      <c r="A38" s="467"/>
      <c r="B38" s="378"/>
      <c r="C38" s="378"/>
      <c r="D38" s="378"/>
      <c r="E38" s="378"/>
      <c r="F38" s="378"/>
      <c r="G38" s="378"/>
      <c r="H38" s="378"/>
      <c r="I38" s="378"/>
      <c r="J38" s="378"/>
      <c r="K38" s="378"/>
      <c r="L38" s="378"/>
      <c r="M38" s="378"/>
      <c r="N38" s="378"/>
      <c r="O38" s="378"/>
      <c r="P38" s="378"/>
      <c r="Q38" s="378"/>
      <c r="R38" s="378"/>
      <c r="S38" s="378"/>
      <c r="T38" s="475"/>
      <c r="U38" s="345" t="s">
        <v>114</v>
      </c>
      <c r="V38" s="249" t="s">
        <v>27</v>
      </c>
      <c r="W38" s="7"/>
      <c r="X38" s="7"/>
    </row>
    <row r="39" spans="1:26" ht="12" customHeight="1">
      <c r="A39" s="129" t="s">
        <v>9</v>
      </c>
      <c r="B39" s="174">
        <v>6125</v>
      </c>
      <c r="C39" s="174">
        <v>6625</v>
      </c>
      <c r="D39" s="174">
        <v>6758</v>
      </c>
      <c r="E39" s="248">
        <v>7088</v>
      </c>
      <c r="F39" s="248">
        <v>7591</v>
      </c>
      <c r="G39" s="248">
        <v>8299</v>
      </c>
      <c r="H39" s="248">
        <v>8498</v>
      </c>
      <c r="I39" s="248">
        <v>8886</v>
      </c>
      <c r="J39" s="248">
        <v>9319</v>
      </c>
      <c r="K39" s="248">
        <v>9693</v>
      </c>
      <c r="L39" s="248">
        <v>10159</v>
      </c>
      <c r="M39" s="248">
        <v>10791</v>
      </c>
      <c r="N39" s="248">
        <v>11161</v>
      </c>
      <c r="O39" s="248">
        <v>11477</v>
      </c>
      <c r="P39" s="248">
        <v>11926</v>
      </c>
      <c r="Q39" s="248">
        <v>11879</v>
      </c>
      <c r="R39" s="248">
        <v>11784</v>
      </c>
      <c r="S39" s="248">
        <v>11934</v>
      </c>
      <c r="T39" s="287">
        <f>S39/S$58*100</f>
        <v>9.4751133377265759</v>
      </c>
      <c r="U39" s="248">
        <f t="shared" ref="U39:U61" si="0">S39-R39</f>
        <v>150</v>
      </c>
      <c r="V39" s="268">
        <f t="shared" ref="V39:V61" si="1">((S39/R39)-1)*100</f>
        <v>1.2729124236252609</v>
      </c>
      <c r="W39" s="228"/>
    </row>
    <row r="40" spans="1:26" ht="12" customHeight="1">
      <c r="A40" s="129" t="s">
        <v>10</v>
      </c>
      <c r="B40" s="174">
        <v>2370</v>
      </c>
      <c r="C40" s="174">
        <v>2473</v>
      </c>
      <c r="D40" s="174">
        <v>2511</v>
      </c>
      <c r="E40" s="248">
        <v>2604</v>
      </c>
      <c r="F40" s="248">
        <v>2623</v>
      </c>
      <c r="G40" s="248">
        <v>2732</v>
      </c>
      <c r="H40" s="248">
        <v>2799</v>
      </c>
      <c r="I40" s="248">
        <v>2865</v>
      </c>
      <c r="J40" s="248">
        <v>2906</v>
      </c>
      <c r="K40" s="248">
        <v>2989</v>
      </c>
      <c r="L40" s="248">
        <v>3123</v>
      </c>
      <c r="M40" s="248">
        <v>3218</v>
      </c>
      <c r="N40" s="248">
        <v>3290</v>
      </c>
      <c r="O40" s="248">
        <v>3439</v>
      </c>
      <c r="P40" s="248">
        <v>3537</v>
      </c>
      <c r="Q40" s="248">
        <v>3557</v>
      </c>
      <c r="R40" s="248">
        <v>3619</v>
      </c>
      <c r="S40" s="248">
        <v>3773</v>
      </c>
      <c r="T40" s="288">
        <f t="shared" ref="T40:T58" si="2">S40/S$58*100</f>
        <v>2.9956094036569776</v>
      </c>
      <c r="U40" s="248">
        <f t="shared" si="0"/>
        <v>154</v>
      </c>
      <c r="V40" s="255">
        <f t="shared" si="1"/>
        <v>4.2553191489361764</v>
      </c>
      <c r="W40" s="226"/>
    </row>
    <row r="41" spans="1:26" ht="12" customHeight="1">
      <c r="A41" s="129" t="s">
        <v>23</v>
      </c>
      <c r="B41" s="174">
        <v>1498</v>
      </c>
      <c r="C41" s="174">
        <v>1635</v>
      </c>
      <c r="D41" s="174">
        <v>1654</v>
      </c>
      <c r="E41" s="248">
        <v>1715</v>
      </c>
      <c r="F41" s="248">
        <v>1792</v>
      </c>
      <c r="G41" s="248">
        <v>1844</v>
      </c>
      <c r="H41" s="248">
        <v>1937</v>
      </c>
      <c r="I41" s="248">
        <v>1995</v>
      </c>
      <c r="J41" s="248">
        <v>2037</v>
      </c>
      <c r="K41" s="248">
        <v>2086</v>
      </c>
      <c r="L41" s="248">
        <v>2113</v>
      </c>
      <c r="M41" s="248">
        <v>2160</v>
      </c>
      <c r="N41" s="248">
        <v>2285</v>
      </c>
      <c r="O41" s="248">
        <v>2301</v>
      </c>
      <c r="P41" s="248">
        <v>2345</v>
      </c>
      <c r="Q41" s="248">
        <v>2412</v>
      </c>
      <c r="R41" s="248">
        <v>2496</v>
      </c>
      <c r="S41" s="248">
        <v>2568</v>
      </c>
      <c r="T41" s="288">
        <f t="shared" si="2"/>
        <v>2.0388881390381974</v>
      </c>
      <c r="U41" s="248">
        <f t="shared" si="0"/>
        <v>72</v>
      </c>
      <c r="V41" s="255">
        <f t="shared" si="1"/>
        <v>2.8846153846153744</v>
      </c>
      <c r="W41" s="226"/>
    </row>
    <row r="42" spans="1:26" ht="12" customHeight="1">
      <c r="A42" s="129" t="s">
        <v>11</v>
      </c>
      <c r="B42" s="174">
        <v>11473</v>
      </c>
      <c r="C42" s="174">
        <v>11899</v>
      </c>
      <c r="D42" s="174">
        <v>11940</v>
      </c>
      <c r="E42" s="248">
        <v>12206</v>
      </c>
      <c r="F42" s="248">
        <v>12638</v>
      </c>
      <c r="G42" s="248">
        <v>13223</v>
      </c>
      <c r="H42" s="248">
        <v>13441</v>
      </c>
      <c r="I42" s="248">
        <v>14028</v>
      </c>
      <c r="J42" s="248">
        <v>14560</v>
      </c>
      <c r="K42" s="248">
        <v>14535</v>
      </c>
      <c r="L42" s="248">
        <v>14639</v>
      </c>
      <c r="M42" s="248">
        <v>15037</v>
      </c>
      <c r="N42" s="248">
        <v>15670</v>
      </c>
      <c r="O42" s="248">
        <v>16451</v>
      </c>
      <c r="P42" s="248">
        <v>17431</v>
      </c>
      <c r="Q42" s="248">
        <v>17861</v>
      </c>
      <c r="R42" s="248">
        <v>18263</v>
      </c>
      <c r="S42" s="248">
        <v>18719</v>
      </c>
      <c r="T42" s="288">
        <f t="shared" si="2"/>
        <v>14.862128923152653</v>
      </c>
      <c r="U42" s="248">
        <f t="shared" si="0"/>
        <v>456</v>
      </c>
      <c r="V42" s="255">
        <f t="shared" si="1"/>
        <v>2.4968515577944439</v>
      </c>
      <c r="W42" s="226"/>
    </row>
    <row r="43" spans="1:26" ht="12" customHeight="1">
      <c r="A43" s="129" t="s">
        <v>12</v>
      </c>
      <c r="B43" s="174">
        <v>3223</v>
      </c>
      <c r="C43" s="174">
        <v>3327</v>
      </c>
      <c r="D43" s="174">
        <v>3338</v>
      </c>
      <c r="E43" s="248">
        <v>3436</v>
      </c>
      <c r="F43" s="248">
        <v>3530</v>
      </c>
      <c r="G43" s="248">
        <v>3710</v>
      </c>
      <c r="H43" s="248">
        <v>3812</v>
      </c>
      <c r="I43" s="248">
        <v>3932</v>
      </c>
      <c r="J43" s="248">
        <v>4117</v>
      </c>
      <c r="K43" s="248">
        <v>4212</v>
      </c>
      <c r="L43" s="248">
        <v>4280</v>
      </c>
      <c r="M43" s="248">
        <v>4344</v>
      </c>
      <c r="N43" s="248">
        <v>4493</v>
      </c>
      <c r="O43" s="248">
        <v>4631</v>
      </c>
      <c r="P43" s="248">
        <v>4655</v>
      </c>
      <c r="Q43" s="248">
        <v>4679</v>
      </c>
      <c r="R43" s="248">
        <v>4717</v>
      </c>
      <c r="S43" s="248">
        <v>4793</v>
      </c>
      <c r="T43" s="288">
        <f t="shared" si="2"/>
        <v>3.8054481504712148</v>
      </c>
      <c r="U43" s="248">
        <f t="shared" si="0"/>
        <v>76</v>
      </c>
      <c r="V43" s="255">
        <f t="shared" si="1"/>
        <v>1.6111935552257872</v>
      </c>
      <c r="W43" s="226"/>
    </row>
    <row r="44" spans="1:26" ht="12" customHeight="1">
      <c r="A44" s="129" t="s">
        <v>13</v>
      </c>
      <c r="B44" s="174">
        <v>1864</v>
      </c>
      <c r="C44" s="174">
        <v>1996</v>
      </c>
      <c r="D44" s="174">
        <v>2022</v>
      </c>
      <c r="E44" s="248">
        <v>2076</v>
      </c>
      <c r="F44" s="248">
        <v>2114</v>
      </c>
      <c r="G44" s="248">
        <v>2219</v>
      </c>
      <c r="H44" s="248">
        <v>2314</v>
      </c>
      <c r="I44" s="248">
        <v>2287</v>
      </c>
      <c r="J44" s="248">
        <v>2363</v>
      </c>
      <c r="K44" s="248">
        <v>2482</v>
      </c>
      <c r="L44" s="248">
        <v>2621</v>
      </c>
      <c r="M44" s="248">
        <v>2735</v>
      </c>
      <c r="N44" s="248">
        <v>2774</v>
      </c>
      <c r="O44" s="248">
        <v>2960</v>
      </c>
      <c r="P44" s="248">
        <v>3100</v>
      </c>
      <c r="Q44" s="248">
        <v>3159</v>
      </c>
      <c r="R44" s="248">
        <v>3257</v>
      </c>
      <c r="S44" s="248">
        <v>3383</v>
      </c>
      <c r="T44" s="288">
        <f t="shared" si="2"/>
        <v>2.685965176933887</v>
      </c>
      <c r="U44" s="248">
        <f t="shared" si="0"/>
        <v>126</v>
      </c>
      <c r="V44" s="255">
        <f t="shared" si="1"/>
        <v>3.8685907276635012</v>
      </c>
      <c r="W44" s="226"/>
      <c r="Y44" s="31"/>
    </row>
    <row r="45" spans="1:26" ht="12" customHeight="1">
      <c r="A45" s="129" t="s">
        <v>14</v>
      </c>
      <c r="B45" s="174">
        <v>4184</v>
      </c>
      <c r="C45" s="174">
        <v>4411</v>
      </c>
      <c r="D45" s="174">
        <v>4335</v>
      </c>
      <c r="E45" s="248">
        <v>4537</v>
      </c>
      <c r="F45" s="248">
        <v>4623</v>
      </c>
      <c r="G45" s="248">
        <v>4838</v>
      </c>
      <c r="H45" s="248">
        <v>4978</v>
      </c>
      <c r="I45" s="248">
        <v>5104</v>
      </c>
      <c r="J45" s="248">
        <v>5328</v>
      </c>
      <c r="K45" s="248">
        <v>5507</v>
      </c>
      <c r="L45" s="248">
        <v>5669</v>
      </c>
      <c r="M45" s="248">
        <v>5835</v>
      </c>
      <c r="N45" s="248">
        <v>6032</v>
      </c>
      <c r="O45" s="248">
        <v>6175</v>
      </c>
      <c r="P45" s="248">
        <v>6324</v>
      </c>
      <c r="Q45" s="248">
        <v>6512</v>
      </c>
      <c r="R45" s="248">
        <v>6517</v>
      </c>
      <c r="S45" s="248">
        <v>6646</v>
      </c>
      <c r="T45" s="288">
        <f t="shared" si="2"/>
        <v>5.2766552071837465</v>
      </c>
      <c r="U45" s="248">
        <f t="shared" si="0"/>
        <v>129</v>
      </c>
      <c r="V45" s="255">
        <f t="shared" si="1"/>
        <v>1.979438391898114</v>
      </c>
      <c r="W45" s="226"/>
    </row>
    <row r="46" spans="1:26" ht="12" customHeight="1">
      <c r="A46" s="129" t="s">
        <v>15</v>
      </c>
      <c r="B46" s="174">
        <v>1472</v>
      </c>
      <c r="C46" s="174">
        <v>1409</v>
      </c>
      <c r="D46" s="174">
        <v>1449</v>
      </c>
      <c r="E46" s="248">
        <v>1490</v>
      </c>
      <c r="F46" s="248">
        <v>1546</v>
      </c>
      <c r="G46" s="248">
        <v>1605</v>
      </c>
      <c r="H46" s="248">
        <v>1664</v>
      </c>
      <c r="I46" s="248">
        <v>1826</v>
      </c>
      <c r="J46" s="248">
        <v>1928</v>
      </c>
      <c r="K46" s="248">
        <v>2083</v>
      </c>
      <c r="L46" s="248">
        <v>2158</v>
      </c>
      <c r="M46" s="248">
        <v>2263</v>
      </c>
      <c r="N46" s="248">
        <v>2362</v>
      </c>
      <c r="O46" s="248">
        <v>2445</v>
      </c>
      <c r="P46" s="248">
        <v>2570</v>
      </c>
      <c r="Q46" s="248">
        <v>2670</v>
      </c>
      <c r="R46" s="248">
        <v>2713</v>
      </c>
      <c r="S46" s="248">
        <v>2686</v>
      </c>
      <c r="T46" s="288">
        <f t="shared" si="2"/>
        <v>2.1325753666108249</v>
      </c>
      <c r="U46" s="248">
        <f t="shared" si="0"/>
        <v>-27</v>
      </c>
      <c r="V46" s="255">
        <f t="shared" si="1"/>
        <v>-0.99520825654256795</v>
      </c>
      <c r="W46" s="226"/>
      <c r="Z46" s="31"/>
    </row>
    <row r="47" spans="1:26" ht="12" customHeight="1">
      <c r="A47" s="129" t="s">
        <v>5</v>
      </c>
      <c r="B47" s="174">
        <v>7515</v>
      </c>
      <c r="C47" s="174">
        <v>7663</v>
      </c>
      <c r="D47" s="174">
        <v>7646</v>
      </c>
      <c r="E47" s="248">
        <v>7739</v>
      </c>
      <c r="F47" s="248">
        <v>7911</v>
      </c>
      <c r="G47" s="248">
        <v>8165</v>
      </c>
      <c r="H47" s="248">
        <v>8332</v>
      </c>
      <c r="I47" s="248">
        <v>8693</v>
      </c>
      <c r="J47" s="248">
        <v>9038</v>
      </c>
      <c r="K47" s="248">
        <v>9112</v>
      </c>
      <c r="L47" s="248">
        <v>9285</v>
      </c>
      <c r="M47" s="248">
        <v>9412</v>
      </c>
      <c r="N47" s="248">
        <v>9676</v>
      </c>
      <c r="O47" s="248">
        <v>9948</v>
      </c>
      <c r="P47" s="248">
        <v>10137</v>
      </c>
      <c r="Q47" s="248">
        <v>10214</v>
      </c>
      <c r="R47" s="248">
        <v>10272</v>
      </c>
      <c r="S47" s="248">
        <v>10475</v>
      </c>
      <c r="T47" s="288">
        <f t="shared" si="2"/>
        <v>8.3167263459599372</v>
      </c>
      <c r="U47" s="248">
        <f t="shared" si="0"/>
        <v>203</v>
      </c>
      <c r="V47" s="255">
        <f t="shared" si="1"/>
        <v>1.9762461059189995</v>
      </c>
      <c r="W47" s="226"/>
    </row>
    <row r="48" spans="1:26" ht="12" customHeight="1">
      <c r="A48" s="129" t="s">
        <v>16</v>
      </c>
      <c r="B48" s="174">
        <v>2868</v>
      </c>
      <c r="C48" s="174">
        <v>2942</v>
      </c>
      <c r="D48" s="174">
        <v>3041</v>
      </c>
      <c r="E48" s="248">
        <v>3217</v>
      </c>
      <c r="F48" s="248">
        <v>3351</v>
      </c>
      <c r="G48" s="248">
        <v>3570</v>
      </c>
      <c r="H48" s="248">
        <v>3712</v>
      </c>
      <c r="I48" s="248">
        <v>3902</v>
      </c>
      <c r="J48" s="248">
        <v>4075</v>
      </c>
      <c r="K48" s="248">
        <v>4269</v>
      </c>
      <c r="L48" s="248">
        <v>4454</v>
      </c>
      <c r="M48" s="248">
        <v>4677</v>
      </c>
      <c r="N48" s="248">
        <v>4770</v>
      </c>
      <c r="O48" s="248">
        <v>5033</v>
      </c>
      <c r="P48" s="248">
        <v>5216</v>
      </c>
      <c r="Q48" s="248">
        <v>5355</v>
      </c>
      <c r="R48" s="248">
        <v>5554</v>
      </c>
      <c r="S48" s="248">
        <v>5735</v>
      </c>
      <c r="T48" s="288">
        <f t="shared" si="2"/>
        <v>4.5533580519408341</v>
      </c>
      <c r="U48" s="248">
        <f t="shared" si="0"/>
        <v>181</v>
      </c>
      <c r="V48" s="255">
        <f t="shared" si="1"/>
        <v>3.2589124954987447</v>
      </c>
      <c r="W48" s="226"/>
    </row>
    <row r="49" spans="1:23" ht="12" customHeight="1">
      <c r="A49" s="129" t="s">
        <v>17</v>
      </c>
      <c r="B49" s="174">
        <v>1329</v>
      </c>
      <c r="C49" s="174">
        <v>1403</v>
      </c>
      <c r="D49" s="174">
        <v>1462</v>
      </c>
      <c r="E49" s="248">
        <v>1504</v>
      </c>
      <c r="F49" s="248">
        <v>1578</v>
      </c>
      <c r="G49" s="248">
        <v>1694</v>
      </c>
      <c r="H49" s="248">
        <v>1763</v>
      </c>
      <c r="I49" s="248">
        <v>1840</v>
      </c>
      <c r="J49" s="248">
        <v>1891</v>
      </c>
      <c r="K49" s="248">
        <v>1957</v>
      </c>
      <c r="L49" s="248">
        <v>2050</v>
      </c>
      <c r="M49" s="248">
        <v>2075</v>
      </c>
      <c r="N49" s="248">
        <v>2168</v>
      </c>
      <c r="O49" s="248">
        <v>2307</v>
      </c>
      <c r="P49" s="248">
        <v>2397</v>
      </c>
      <c r="Q49" s="248">
        <v>2536</v>
      </c>
      <c r="R49" s="248">
        <v>2552</v>
      </c>
      <c r="S49" s="248">
        <v>2634</v>
      </c>
      <c r="T49" s="288">
        <f t="shared" si="2"/>
        <v>2.0912894697144129</v>
      </c>
      <c r="U49" s="248">
        <f t="shared" si="0"/>
        <v>82</v>
      </c>
      <c r="V49" s="255">
        <f t="shared" si="1"/>
        <v>3.2131661442006187</v>
      </c>
      <c r="W49" s="226"/>
    </row>
    <row r="50" spans="1:23" ht="12" customHeight="1">
      <c r="A50" s="129" t="s">
        <v>24</v>
      </c>
      <c r="B50" s="174">
        <v>4061</v>
      </c>
      <c r="C50" s="174">
        <v>4485</v>
      </c>
      <c r="D50" s="174">
        <v>4583</v>
      </c>
      <c r="E50" s="248">
        <v>4753</v>
      </c>
      <c r="F50" s="248">
        <v>5099</v>
      </c>
      <c r="G50" s="248">
        <v>5410</v>
      </c>
      <c r="H50" s="248">
        <v>5478</v>
      </c>
      <c r="I50" s="248">
        <v>5645</v>
      </c>
      <c r="J50" s="248">
        <v>5879</v>
      </c>
      <c r="K50" s="248">
        <v>6024</v>
      </c>
      <c r="L50" s="248">
        <v>6224</v>
      </c>
      <c r="M50" s="248">
        <v>6475</v>
      </c>
      <c r="N50" s="248">
        <v>6690</v>
      </c>
      <c r="O50" s="248">
        <v>6747</v>
      </c>
      <c r="P50" s="248">
        <v>6966</v>
      </c>
      <c r="Q50" s="248">
        <v>7102</v>
      </c>
      <c r="R50" s="248">
        <v>7058</v>
      </c>
      <c r="S50" s="248">
        <v>7335</v>
      </c>
      <c r="T50" s="288">
        <f t="shared" si="2"/>
        <v>5.8236933410612064</v>
      </c>
      <c r="U50" s="248">
        <f t="shared" si="0"/>
        <v>277</v>
      </c>
      <c r="V50" s="255">
        <f t="shared" si="1"/>
        <v>3.9246245395296198</v>
      </c>
      <c r="W50" s="226"/>
    </row>
    <row r="51" spans="1:23" ht="12" customHeight="1">
      <c r="A51" s="129" t="s">
        <v>28</v>
      </c>
      <c r="B51" s="174">
        <v>3821</v>
      </c>
      <c r="C51" s="174">
        <v>3942</v>
      </c>
      <c r="D51" s="174">
        <v>3937</v>
      </c>
      <c r="E51" s="248">
        <v>4034</v>
      </c>
      <c r="F51" s="248">
        <v>4124</v>
      </c>
      <c r="G51" s="248">
        <v>4332</v>
      </c>
      <c r="H51" s="248">
        <v>4373</v>
      </c>
      <c r="I51" s="248">
        <v>4476</v>
      </c>
      <c r="J51" s="248">
        <v>4687</v>
      </c>
      <c r="K51" s="248">
        <v>4822</v>
      </c>
      <c r="L51" s="248">
        <v>4873</v>
      </c>
      <c r="M51" s="248">
        <v>5117</v>
      </c>
      <c r="N51" s="248">
        <v>5315</v>
      </c>
      <c r="O51" s="248">
        <v>5486</v>
      </c>
      <c r="P51" s="248">
        <v>5665</v>
      </c>
      <c r="Q51" s="248">
        <v>5692</v>
      </c>
      <c r="R51" s="248">
        <v>5713</v>
      </c>
      <c r="S51" s="248">
        <v>5605</v>
      </c>
      <c r="T51" s="288">
        <f t="shared" si="2"/>
        <v>4.4501433096998042</v>
      </c>
      <c r="U51" s="248">
        <f t="shared" si="0"/>
        <v>-108</v>
      </c>
      <c r="V51" s="255">
        <f t="shared" si="1"/>
        <v>-1.8904253457027842</v>
      </c>
      <c r="W51" s="226"/>
    </row>
    <row r="52" spans="1:23" ht="12" customHeight="1">
      <c r="A52" s="129" t="s">
        <v>42</v>
      </c>
      <c r="B52" s="174">
        <v>2105</v>
      </c>
      <c r="C52" s="174">
        <v>1932</v>
      </c>
      <c r="D52" s="174">
        <v>1997</v>
      </c>
      <c r="E52" s="248">
        <v>2139</v>
      </c>
      <c r="F52" s="248">
        <v>2102</v>
      </c>
      <c r="G52" s="248">
        <v>2143</v>
      </c>
      <c r="H52" s="248">
        <v>2117</v>
      </c>
      <c r="I52" s="248">
        <v>2169</v>
      </c>
      <c r="J52" s="248">
        <v>2229</v>
      </c>
      <c r="K52" s="248">
        <v>2278</v>
      </c>
      <c r="L52" s="248">
        <v>2402</v>
      </c>
      <c r="M52" s="248">
        <v>2359</v>
      </c>
      <c r="N52" s="248">
        <v>2527</v>
      </c>
      <c r="O52" s="248">
        <v>2632</v>
      </c>
      <c r="P52" s="248">
        <v>2823</v>
      </c>
      <c r="Q52" s="248">
        <v>3009</v>
      </c>
      <c r="R52" s="248">
        <v>2762</v>
      </c>
      <c r="S52" s="248">
        <v>2674</v>
      </c>
      <c r="T52" s="288">
        <f t="shared" si="2"/>
        <v>2.1230478519424221</v>
      </c>
      <c r="U52" s="248">
        <f t="shared" si="0"/>
        <v>-88</v>
      </c>
      <c r="V52" s="255">
        <f t="shared" si="1"/>
        <v>-3.1860970311368586</v>
      </c>
      <c r="W52" s="226"/>
    </row>
    <row r="53" spans="1:23" ht="12" customHeight="1">
      <c r="A53" s="129" t="s">
        <v>18</v>
      </c>
      <c r="B53" s="174">
        <v>7512</v>
      </c>
      <c r="C53" s="174">
        <v>8371</v>
      </c>
      <c r="D53" s="174">
        <v>8483</v>
      </c>
      <c r="E53" s="248">
        <v>8800</v>
      </c>
      <c r="F53" s="248">
        <v>9230</v>
      </c>
      <c r="G53" s="248">
        <v>10021</v>
      </c>
      <c r="H53" s="248">
        <v>10172</v>
      </c>
      <c r="I53" s="248">
        <v>10301</v>
      </c>
      <c r="J53" s="248">
        <v>10730</v>
      </c>
      <c r="K53" s="248">
        <v>10879</v>
      </c>
      <c r="L53" s="248">
        <v>11162</v>
      </c>
      <c r="M53" s="248">
        <v>11392</v>
      </c>
      <c r="N53" s="248">
        <v>11888</v>
      </c>
      <c r="O53" s="248">
        <v>12140</v>
      </c>
      <c r="P53" s="248">
        <v>12455</v>
      </c>
      <c r="Q53" s="248">
        <v>12132</v>
      </c>
      <c r="R53" s="248">
        <v>11728</v>
      </c>
      <c r="S53" s="248">
        <v>11776</v>
      </c>
      <c r="T53" s="288">
        <f t="shared" si="2"/>
        <v>9.3496677279259401</v>
      </c>
      <c r="U53" s="248">
        <f t="shared" si="0"/>
        <v>48</v>
      </c>
      <c r="V53" s="255">
        <f t="shared" si="1"/>
        <v>0.40927694406549531</v>
      </c>
      <c r="W53" s="226"/>
    </row>
    <row r="54" spans="1:23" ht="12" customHeight="1">
      <c r="A54" s="129" t="s">
        <v>19</v>
      </c>
      <c r="B54" s="174">
        <v>9159</v>
      </c>
      <c r="C54" s="174">
        <v>9305</v>
      </c>
      <c r="D54" s="174">
        <v>9404</v>
      </c>
      <c r="E54" s="248">
        <v>9551</v>
      </c>
      <c r="F54" s="248">
        <v>9557</v>
      </c>
      <c r="G54" s="248">
        <v>9862</v>
      </c>
      <c r="H54" s="248">
        <v>9988</v>
      </c>
      <c r="I54" s="248">
        <v>10112</v>
      </c>
      <c r="J54" s="248">
        <v>10277</v>
      </c>
      <c r="K54" s="248">
        <v>10441</v>
      </c>
      <c r="L54" s="248">
        <v>10691</v>
      </c>
      <c r="M54" s="248">
        <v>10948</v>
      </c>
      <c r="N54" s="248">
        <v>11344</v>
      </c>
      <c r="O54" s="248">
        <v>11650</v>
      </c>
      <c r="P54" s="248">
        <v>11824</v>
      </c>
      <c r="Q54" s="248">
        <v>12024</v>
      </c>
      <c r="R54" s="248">
        <v>12141</v>
      </c>
      <c r="S54" s="248">
        <v>12251</v>
      </c>
      <c r="T54" s="288">
        <f t="shared" si="2"/>
        <v>9.7267985168835498</v>
      </c>
      <c r="U54" s="248">
        <f t="shared" si="0"/>
        <v>110</v>
      </c>
      <c r="V54" s="255">
        <f t="shared" si="1"/>
        <v>0.90602092084672847</v>
      </c>
      <c r="W54" s="226"/>
    </row>
    <row r="55" spans="1:23" ht="12" customHeight="1">
      <c r="A55" s="129" t="s">
        <v>20</v>
      </c>
      <c r="B55" s="174">
        <v>2207</v>
      </c>
      <c r="C55" s="174">
        <v>2239</v>
      </c>
      <c r="D55" s="174">
        <v>2264</v>
      </c>
      <c r="E55" s="248">
        <v>2259</v>
      </c>
      <c r="F55" s="248">
        <v>2297</v>
      </c>
      <c r="G55" s="248">
        <v>2348</v>
      </c>
      <c r="H55" s="248">
        <v>2403</v>
      </c>
      <c r="I55" s="248">
        <v>2427</v>
      </c>
      <c r="J55" s="248">
        <v>2454</v>
      </c>
      <c r="K55" s="248">
        <v>2506</v>
      </c>
      <c r="L55" s="248">
        <v>2578</v>
      </c>
      <c r="M55" s="248">
        <v>2623</v>
      </c>
      <c r="N55" s="248">
        <v>2713</v>
      </c>
      <c r="O55" s="248">
        <v>2797</v>
      </c>
      <c r="P55" s="248">
        <v>2816</v>
      </c>
      <c r="Q55" s="248">
        <v>2895</v>
      </c>
      <c r="R55" s="248">
        <v>2944</v>
      </c>
      <c r="S55" s="248">
        <v>2937</v>
      </c>
      <c r="T55" s="288">
        <f t="shared" si="2"/>
        <v>2.3318592150915829</v>
      </c>
      <c r="U55" s="248">
        <f t="shared" si="0"/>
        <v>-7</v>
      </c>
      <c r="V55" s="255">
        <f t="shared" si="1"/>
        <v>-0.23777173913043237</v>
      </c>
      <c r="W55" s="226"/>
    </row>
    <row r="56" spans="1:23" ht="12" customHeight="1">
      <c r="A56" s="129" t="s">
        <v>40</v>
      </c>
      <c r="B56" s="174">
        <v>3724</v>
      </c>
      <c r="C56" s="174">
        <v>3806</v>
      </c>
      <c r="D56" s="174">
        <v>3893</v>
      </c>
      <c r="E56" s="248">
        <v>3956</v>
      </c>
      <c r="F56" s="248">
        <v>4042</v>
      </c>
      <c r="G56" s="248">
        <v>4183</v>
      </c>
      <c r="H56" s="248">
        <v>4266</v>
      </c>
      <c r="I56" s="248">
        <v>4363</v>
      </c>
      <c r="J56" s="248">
        <v>4458</v>
      </c>
      <c r="K56" s="248">
        <v>4537</v>
      </c>
      <c r="L56" s="248">
        <v>4767</v>
      </c>
      <c r="M56" s="248">
        <v>4854</v>
      </c>
      <c r="N56" s="248">
        <v>5024</v>
      </c>
      <c r="O56" s="248">
        <v>5101</v>
      </c>
      <c r="P56" s="248">
        <v>5138</v>
      </c>
      <c r="Q56" s="248">
        <v>5197</v>
      </c>
      <c r="R56" s="248">
        <v>5282</v>
      </c>
      <c r="S56" s="248">
        <v>5400</v>
      </c>
      <c r="T56" s="355">
        <f t="shared" si="2"/>
        <v>4.2873816007812566</v>
      </c>
      <c r="U56" s="248">
        <f t="shared" si="0"/>
        <v>118</v>
      </c>
      <c r="V56" s="255">
        <f t="shared" si="1"/>
        <v>2.2340022718667196</v>
      </c>
      <c r="W56" s="226"/>
    </row>
    <row r="57" spans="1:23" ht="12" customHeight="1">
      <c r="A57" s="129" t="s">
        <v>41</v>
      </c>
      <c r="B57" s="174">
        <v>3322</v>
      </c>
      <c r="C57" s="174">
        <v>3408</v>
      </c>
      <c r="D57" s="174">
        <v>3459</v>
      </c>
      <c r="E57" s="248">
        <v>3526</v>
      </c>
      <c r="F57" s="248">
        <v>3618</v>
      </c>
      <c r="G57" s="248">
        <v>3726</v>
      </c>
      <c r="H57" s="248">
        <v>3825</v>
      </c>
      <c r="I57" s="248">
        <v>3921</v>
      </c>
      <c r="J57" s="248">
        <v>4019</v>
      </c>
      <c r="K57" s="248">
        <v>4075</v>
      </c>
      <c r="L57" s="248">
        <v>4136</v>
      </c>
      <c r="M57" s="248">
        <v>4177</v>
      </c>
      <c r="N57" s="248">
        <v>4300</v>
      </c>
      <c r="O57" s="248">
        <v>4423</v>
      </c>
      <c r="P57" s="248">
        <v>4460</v>
      </c>
      <c r="Q57" s="248">
        <v>4506</v>
      </c>
      <c r="R57" s="248">
        <v>4500</v>
      </c>
      <c r="S57" s="248">
        <v>4627</v>
      </c>
      <c r="T57" s="355">
        <f t="shared" si="2"/>
        <v>3.6736508642249763</v>
      </c>
      <c r="U57" s="248">
        <f t="shared" si="0"/>
        <v>127</v>
      </c>
      <c r="V57" s="255">
        <f t="shared" si="1"/>
        <v>2.8222222222222149</v>
      </c>
      <c r="W57" s="226"/>
    </row>
    <row r="58" spans="1:23" s="11" customFormat="1" ht="15" customHeight="1">
      <c r="A58" s="170" t="s">
        <v>21</v>
      </c>
      <c r="B58" s="176">
        <v>79832</v>
      </c>
      <c r="C58" s="176">
        <v>83271</v>
      </c>
      <c r="D58" s="176">
        <v>84176</v>
      </c>
      <c r="E58" s="176">
        <v>86630</v>
      </c>
      <c r="F58" s="176">
        <v>89366</v>
      </c>
      <c r="G58" s="176">
        <v>93924</v>
      </c>
      <c r="H58" s="176">
        <v>95872</v>
      </c>
      <c r="I58" s="176">
        <v>98772</v>
      </c>
      <c r="J58" s="176">
        <v>102295</v>
      </c>
      <c r="K58" s="176">
        <v>104487</v>
      </c>
      <c r="L58" s="176">
        <v>107384</v>
      </c>
      <c r="M58" s="176">
        <f>SUM(M39:M57)</f>
        <v>110492</v>
      </c>
      <c r="N58" s="176">
        <v>114482</v>
      </c>
      <c r="O58" s="176">
        <v>118143</v>
      </c>
      <c r="P58" s="176">
        <v>121785</v>
      </c>
      <c r="Q58" s="176">
        <v>123391</v>
      </c>
      <c r="R58" s="176">
        <v>123872</v>
      </c>
      <c r="S58" s="176">
        <v>125951</v>
      </c>
      <c r="T58" s="356">
        <f t="shared" si="2"/>
        <v>100</v>
      </c>
      <c r="U58" s="176">
        <f t="shared" si="0"/>
        <v>2079</v>
      </c>
      <c r="V58" s="256">
        <f t="shared" si="1"/>
        <v>1.6783453887884159</v>
      </c>
      <c r="W58" s="226"/>
    </row>
    <row r="59" spans="1:23" s="11" customFormat="1" ht="15" customHeight="1">
      <c r="A59" s="170" t="s">
        <v>38</v>
      </c>
      <c r="B59" s="176">
        <v>561603</v>
      </c>
      <c r="C59" s="176">
        <v>572813</v>
      </c>
      <c r="D59" s="176">
        <v>579984</v>
      </c>
      <c r="E59" s="176">
        <v>590763</v>
      </c>
      <c r="F59" s="176">
        <v>600722</v>
      </c>
      <c r="G59" s="172">
        <v>609355</v>
      </c>
      <c r="H59" s="172">
        <v>616289</v>
      </c>
      <c r="I59" s="172">
        <v>625098</v>
      </c>
      <c r="J59" s="172">
        <v>635507</v>
      </c>
      <c r="K59" s="172">
        <v>649565</v>
      </c>
      <c r="L59" s="172">
        <v>667232</v>
      </c>
      <c r="M59" s="172">
        <v>682436</v>
      </c>
      <c r="N59" s="172">
        <v>703409</v>
      </c>
      <c r="O59" s="172">
        <v>730228</v>
      </c>
      <c r="P59" s="172">
        <v>760688</v>
      </c>
      <c r="Q59" s="172">
        <v>779249</v>
      </c>
      <c r="R59" s="172">
        <v>796801</v>
      </c>
      <c r="S59" s="172">
        <v>810508</v>
      </c>
      <c r="T59" s="357"/>
      <c r="U59" s="176">
        <f t="shared" si="0"/>
        <v>13707</v>
      </c>
      <c r="V59" s="256">
        <f t="shared" si="1"/>
        <v>1.7202538651432508</v>
      </c>
      <c r="W59" s="226"/>
    </row>
    <row r="60" spans="1:23" s="11" customFormat="1" ht="15" customHeight="1">
      <c r="A60" s="170" t="s">
        <v>39</v>
      </c>
      <c r="B60" s="176">
        <v>255816</v>
      </c>
      <c r="C60" s="176">
        <v>259799</v>
      </c>
      <c r="D60" s="176">
        <v>261786</v>
      </c>
      <c r="E60" s="176">
        <v>265782</v>
      </c>
      <c r="F60" s="176">
        <v>269984</v>
      </c>
      <c r="G60" s="172">
        <v>275192</v>
      </c>
      <c r="H60" s="172">
        <v>278871</v>
      </c>
      <c r="I60" s="172">
        <v>282649</v>
      </c>
      <c r="J60" s="172">
        <v>284831</v>
      </c>
      <c r="K60" s="172">
        <v>293067</v>
      </c>
      <c r="L60" s="172">
        <v>300745</v>
      </c>
      <c r="M60" s="172">
        <v>306516</v>
      </c>
      <c r="N60" s="172">
        <v>313516</v>
      </c>
      <c r="O60" s="172">
        <v>321969</v>
      </c>
      <c r="P60" s="172">
        <v>332386</v>
      </c>
      <c r="Q60" s="172">
        <v>338640</v>
      </c>
      <c r="R60" s="172">
        <v>343215</v>
      </c>
      <c r="S60" s="172">
        <v>348710</v>
      </c>
      <c r="T60" s="357"/>
      <c r="U60" s="176">
        <f t="shared" si="0"/>
        <v>5495</v>
      </c>
      <c r="V60" s="256">
        <f t="shared" si="1"/>
        <v>1.601037250702908</v>
      </c>
      <c r="W60" s="226"/>
    </row>
    <row r="61" spans="1:23" s="11" customFormat="1" ht="15" customHeight="1">
      <c r="A61" s="170" t="s">
        <v>71</v>
      </c>
      <c r="B61" s="176">
        <v>897251</v>
      </c>
      <c r="C61" s="176">
        <v>915883</v>
      </c>
      <c r="D61" s="176">
        <v>925946</v>
      </c>
      <c r="E61" s="176">
        <v>943175</v>
      </c>
      <c r="F61" s="176">
        <v>960072</v>
      </c>
      <c r="G61" s="172">
        <v>978471</v>
      </c>
      <c r="H61" s="172">
        <v>991032</v>
      </c>
      <c r="I61" s="172">
        <v>1006519</v>
      </c>
      <c r="J61" s="172">
        <v>1025266</v>
      </c>
      <c r="K61" s="172">
        <v>1047119</v>
      </c>
      <c r="L61" s="172">
        <v>1075361</v>
      </c>
      <c r="M61" s="172">
        <v>1099444</v>
      </c>
      <c r="N61" s="172">
        <f t="shared" ref="N61:S61" si="3">SUM(N58:N60)</f>
        <v>1131407</v>
      </c>
      <c r="O61" s="172">
        <f t="shared" si="3"/>
        <v>1170340</v>
      </c>
      <c r="P61" s="172">
        <f t="shared" si="3"/>
        <v>1214859</v>
      </c>
      <c r="Q61" s="172">
        <f t="shared" si="3"/>
        <v>1241280</v>
      </c>
      <c r="R61" s="172">
        <f t="shared" si="3"/>
        <v>1263888</v>
      </c>
      <c r="S61" s="172">
        <f t="shared" si="3"/>
        <v>1285169</v>
      </c>
      <c r="T61" s="357"/>
      <c r="U61" s="176">
        <f t="shared" si="0"/>
        <v>21281</v>
      </c>
      <c r="V61" s="256">
        <f t="shared" si="1"/>
        <v>1.6837726127631569</v>
      </c>
      <c r="W61" s="226"/>
    </row>
    <row r="62" spans="1:23" s="16" customFormat="1" ht="15" customHeight="1">
      <c r="A62" s="173" t="s">
        <v>121</v>
      </c>
      <c r="B62" s="208">
        <v>8.897398832656636</v>
      </c>
      <c r="C62" s="208">
        <v>9.0918818233333294</v>
      </c>
      <c r="D62" s="208">
        <v>9.0908109112194442</v>
      </c>
      <c r="E62" s="208">
        <v>9.184933866991809</v>
      </c>
      <c r="F62" s="208">
        <v>9.308260213817297</v>
      </c>
      <c r="G62" s="208">
        <v>9.5990581223153271</v>
      </c>
      <c r="H62" s="208">
        <v>9.6739560377465104</v>
      </c>
      <c r="I62" s="208">
        <v>9.813227569474595</v>
      </c>
      <c r="J62" s="208">
        <v>9.9774107402371683</v>
      </c>
      <c r="K62" s="208">
        <v>9.9785220208973389</v>
      </c>
      <c r="L62" s="208">
        <v>9.9858559125726156</v>
      </c>
      <c r="M62" s="208">
        <f>M58/M61*100</f>
        <v>10.049806993353004</v>
      </c>
      <c r="N62" s="208">
        <f t="shared" ref="N62:S62" si="4">N58/N61*100</f>
        <v>10.118551502686477</v>
      </c>
      <c r="O62" s="208">
        <f t="shared" si="4"/>
        <v>10.0947587880445</v>
      </c>
      <c r="P62" s="208">
        <f t="shared" si="4"/>
        <v>10.024620141102794</v>
      </c>
      <c r="Q62" s="208">
        <f t="shared" ref="Q62:R62" si="5">Q58/Q61*100</f>
        <v>9.9406258056200052</v>
      </c>
      <c r="R62" s="208">
        <f t="shared" si="5"/>
        <v>9.8008684313799961</v>
      </c>
      <c r="S62" s="208">
        <f t="shared" si="4"/>
        <v>9.8003453242336231</v>
      </c>
      <c r="T62" s="212"/>
      <c r="U62" s="208"/>
      <c r="V62" s="209"/>
      <c r="W62" s="227"/>
    </row>
    <row r="63" spans="1:23" s="16" customFormat="1" ht="9" customHeight="1">
      <c r="A63" s="14"/>
      <c r="B63" s="15"/>
      <c r="C63" s="15"/>
      <c r="D63" s="15"/>
      <c r="E63" s="15"/>
      <c r="F63" s="15"/>
      <c r="G63" s="15"/>
      <c r="I63" s="15"/>
      <c r="J63" s="15"/>
      <c r="K63" s="15"/>
      <c r="L63" s="15"/>
      <c r="M63" s="15"/>
      <c r="O63" s="15"/>
      <c r="P63" s="15"/>
    </row>
    <row r="64" spans="1:23" s="81" customFormat="1" ht="9" customHeight="1">
      <c r="A64" s="81" t="s">
        <v>32</v>
      </c>
    </row>
    <row r="65" spans="1:14" s="81" customFormat="1" ht="9" customHeight="1">
      <c r="A65" s="56" t="s">
        <v>160</v>
      </c>
    </row>
    <row r="66" spans="1:14" ht="12" customHeight="1"/>
    <row r="67" spans="1:14">
      <c r="B67" s="37"/>
      <c r="C67" s="37"/>
      <c r="D67" s="37"/>
      <c r="E67" s="37"/>
      <c r="F67" s="37"/>
      <c r="G67" s="37"/>
      <c r="H67" s="37"/>
      <c r="I67" s="37"/>
      <c r="J67" s="37"/>
      <c r="K67" s="37"/>
      <c r="L67" s="37"/>
      <c r="M67" s="37"/>
      <c r="N67" s="37"/>
    </row>
  </sheetData>
  <mergeCells count="39">
    <mergeCell ref="G7:G8"/>
    <mergeCell ref="K37:K38"/>
    <mergeCell ref="F37:F38"/>
    <mergeCell ref="M7:M8"/>
    <mergeCell ref="G37:G38"/>
    <mergeCell ref="I7:I8"/>
    <mergeCell ref="J7:J8"/>
    <mergeCell ref="L37:L38"/>
    <mergeCell ref="H7:H8"/>
    <mergeCell ref="I37:I38"/>
    <mergeCell ref="K7:K8"/>
    <mergeCell ref="L7:L8"/>
    <mergeCell ref="H37:H38"/>
    <mergeCell ref="J37:J38"/>
    <mergeCell ref="D37:D38"/>
    <mergeCell ref="E37:E38"/>
    <mergeCell ref="D7:D8"/>
    <mergeCell ref="E7:E8"/>
    <mergeCell ref="F7:F8"/>
    <mergeCell ref="A7:A8"/>
    <mergeCell ref="A37:A38"/>
    <mergeCell ref="B7:B8"/>
    <mergeCell ref="C7:C8"/>
    <mergeCell ref="B37:B38"/>
    <mergeCell ref="C37:C38"/>
    <mergeCell ref="U37:V37"/>
    <mergeCell ref="O7:O8"/>
    <mergeCell ref="P7:P8"/>
    <mergeCell ref="N7:N8"/>
    <mergeCell ref="M37:M38"/>
    <mergeCell ref="T37:T38"/>
    <mergeCell ref="S37:S38"/>
    <mergeCell ref="R7:R8"/>
    <mergeCell ref="P37:P38"/>
    <mergeCell ref="Q7:Q8"/>
    <mergeCell ref="N37:N38"/>
    <mergeCell ref="O37:O38"/>
    <mergeCell ref="Q37:Q38"/>
    <mergeCell ref="R37:R38"/>
  </mergeCells>
  <phoneticPr fontId="6" type="noConversion"/>
  <hyperlinks>
    <hyperlink ref="R1" location="F!A1" display="Retour au menu" xr:uid="{35D3050F-0845-45DA-8A12-F511E4631C60}"/>
  </hyperlinks>
  <pageMargins left="0.7" right="0.7" top="0.75" bottom="0.75" header="0.3" footer="0.3"/>
  <pageSetup paperSize="9" scale="70"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62"/>
  <sheetViews>
    <sheetView showGridLines="0" zoomScaleNormal="100" zoomScaleSheetLayoutView="80" workbookViewId="0"/>
  </sheetViews>
  <sheetFormatPr baseColWidth="10" defaultColWidth="10.28515625" defaultRowHeight="11.25"/>
  <cols>
    <col min="1" max="1" width="22.85546875" style="5" customWidth="1"/>
    <col min="2" max="10" width="12.28515625" style="5" customWidth="1"/>
    <col min="11" max="16384" width="10.28515625" style="5"/>
  </cols>
  <sheetData>
    <row r="1" spans="1:10" ht="23.25">
      <c r="A1" s="57" t="s">
        <v>109</v>
      </c>
      <c r="J1" s="250" t="s">
        <v>107</v>
      </c>
    </row>
    <row r="2" spans="1:10" ht="3" customHeight="1"/>
    <row r="3" spans="1:10" s="63" customFormat="1" ht="15.75" customHeight="1">
      <c r="A3" s="64" t="s">
        <v>120</v>
      </c>
    </row>
    <row r="4" spans="1:10" s="63" customFormat="1" ht="4.5" customHeight="1">
      <c r="A4" s="64"/>
    </row>
    <row r="5" spans="1:10" ht="19.5" customHeight="1">
      <c r="A5" s="89" t="s">
        <v>205</v>
      </c>
      <c r="B5" s="95"/>
      <c r="C5" s="95"/>
      <c r="D5" s="95"/>
      <c r="E5" s="95"/>
      <c r="F5" s="95"/>
      <c r="G5" s="95"/>
      <c r="H5" s="95"/>
      <c r="I5" s="95"/>
      <c r="J5" s="89"/>
    </row>
    <row r="6" spans="1:10" ht="4.5" customHeight="1">
      <c r="A6" s="6"/>
      <c r="J6" s="6"/>
    </row>
    <row r="7" spans="1:10" ht="12.75" customHeight="1">
      <c r="A7" s="466" t="s">
        <v>59</v>
      </c>
      <c r="B7" s="476" t="s">
        <v>73</v>
      </c>
      <c r="C7" s="476"/>
      <c r="D7" s="476" t="s">
        <v>103</v>
      </c>
      <c r="E7" s="476"/>
      <c r="F7" s="476"/>
      <c r="G7" s="476"/>
      <c r="H7" s="476"/>
      <c r="I7" s="476"/>
      <c r="J7" s="448" t="s">
        <v>8</v>
      </c>
    </row>
    <row r="8" spans="1:10" ht="22.5">
      <c r="A8" s="467"/>
      <c r="B8" s="215" t="s">
        <v>6</v>
      </c>
      <c r="C8" s="215" t="s">
        <v>7</v>
      </c>
      <c r="D8" s="215" t="s">
        <v>125</v>
      </c>
      <c r="E8" s="215" t="s">
        <v>31</v>
      </c>
      <c r="F8" s="211" t="s">
        <v>25</v>
      </c>
      <c r="G8" s="215" t="s">
        <v>123</v>
      </c>
      <c r="H8" s="211" t="s">
        <v>26</v>
      </c>
      <c r="I8" s="211" t="s">
        <v>29</v>
      </c>
      <c r="J8" s="449"/>
    </row>
    <row r="9" spans="1:10" ht="12" customHeight="1">
      <c r="A9" s="129" t="s">
        <v>9</v>
      </c>
      <c r="B9" s="360">
        <v>9517</v>
      </c>
      <c r="C9" s="360">
        <v>2417</v>
      </c>
      <c r="D9" s="135">
        <v>155</v>
      </c>
      <c r="E9" s="135">
        <v>5765</v>
      </c>
      <c r="F9" s="135">
        <v>2557</v>
      </c>
      <c r="G9" s="135">
        <v>2474</v>
      </c>
      <c r="H9" s="135">
        <v>795</v>
      </c>
      <c r="I9" s="135">
        <v>188</v>
      </c>
      <c r="J9" s="247">
        <f>SUM(B9:C9)</f>
        <v>11934</v>
      </c>
    </row>
    <row r="10" spans="1:10" ht="12" customHeight="1">
      <c r="A10" s="129" t="s">
        <v>10</v>
      </c>
      <c r="B10" s="360">
        <v>2331</v>
      </c>
      <c r="C10" s="360">
        <v>1442</v>
      </c>
      <c r="D10" s="135">
        <v>79</v>
      </c>
      <c r="E10" s="135">
        <v>592</v>
      </c>
      <c r="F10" s="135">
        <v>778</v>
      </c>
      <c r="G10" s="135">
        <v>2101</v>
      </c>
      <c r="H10" s="135">
        <v>163</v>
      </c>
      <c r="I10" s="135">
        <v>60</v>
      </c>
      <c r="J10" s="130">
        <f t="shared" ref="J10:J31" si="0">SUM(B10:C10)</f>
        <v>3773</v>
      </c>
    </row>
    <row r="11" spans="1:10" ht="12" customHeight="1">
      <c r="A11" s="129" t="s">
        <v>23</v>
      </c>
      <c r="B11" s="360">
        <v>1891</v>
      </c>
      <c r="C11" s="359">
        <v>677</v>
      </c>
      <c r="D11" s="135">
        <v>38</v>
      </c>
      <c r="E11" s="135">
        <v>956</v>
      </c>
      <c r="F11" s="135">
        <v>567</v>
      </c>
      <c r="G11" s="135">
        <v>784</v>
      </c>
      <c r="H11" s="135">
        <v>179</v>
      </c>
      <c r="I11" s="135">
        <v>44</v>
      </c>
      <c r="J11" s="130">
        <f t="shared" si="0"/>
        <v>2568</v>
      </c>
    </row>
    <row r="12" spans="1:10" ht="12" customHeight="1">
      <c r="A12" s="129" t="s">
        <v>11</v>
      </c>
      <c r="B12" s="360">
        <v>13850</v>
      </c>
      <c r="C12" s="360">
        <v>4869</v>
      </c>
      <c r="D12" s="135">
        <v>260</v>
      </c>
      <c r="E12" s="135">
        <v>6376</v>
      </c>
      <c r="F12" s="135">
        <v>4338</v>
      </c>
      <c r="G12" s="135">
        <v>6346</v>
      </c>
      <c r="H12" s="135">
        <v>1019</v>
      </c>
      <c r="I12" s="135">
        <v>380</v>
      </c>
      <c r="J12" s="130">
        <f t="shared" si="0"/>
        <v>18719</v>
      </c>
    </row>
    <row r="13" spans="1:10" ht="12" customHeight="1">
      <c r="A13" s="129" t="s">
        <v>12</v>
      </c>
      <c r="B13" s="360">
        <v>3052</v>
      </c>
      <c r="C13" s="360">
        <v>1741</v>
      </c>
      <c r="D13" s="135">
        <v>70</v>
      </c>
      <c r="E13" s="135">
        <v>1023</v>
      </c>
      <c r="F13" s="135">
        <v>873</v>
      </c>
      <c r="G13" s="135">
        <v>2542</v>
      </c>
      <c r="H13" s="135">
        <v>190</v>
      </c>
      <c r="I13" s="135">
        <v>95</v>
      </c>
      <c r="J13" s="130">
        <f t="shared" si="0"/>
        <v>4793</v>
      </c>
    </row>
    <row r="14" spans="1:10" ht="12" customHeight="1">
      <c r="A14" s="129" t="s">
        <v>13</v>
      </c>
      <c r="B14" s="360">
        <v>2486</v>
      </c>
      <c r="C14" s="359">
        <v>897</v>
      </c>
      <c r="D14" s="135">
        <v>46</v>
      </c>
      <c r="E14" s="135">
        <v>1166</v>
      </c>
      <c r="F14" s="135">
        <v>847</v>
      </c>
      <c r="G14" s="135">
        <v>1028</v>
      </c>
      <c r="H14" s="135">
        <v>218</v>
      </c>
      <c r="I14" s="135">
        <v>78</v>
      </c>
      <c r="J14" s="130">
        <f t="shared" si="0"/>
        <v>3383</v>
      </c>
    </row>
    <row r="15" spans="1:10" ht="12" customHeight="1">
      <c r="A15" s="129" t="s">
        <v>14</v>
      </c>
      <c r="B15" s="360">
        <v>4604</v>
      </c>
      <c r="C15" s="360">
        <v>2042</v>
      </c>
      <c r="D15" s="135">
        <v>107</v>
      </c>
      <c r="E15" s="135">
        <v>2056</v>
      </c>
      <c r="F15" s="135">
        <v>1274</v>
      </c>
      <c r="G15" s="135">
        <v>2762</v>
      </c>
      <c r="H15" s="135">
        <v>337</v>
      </c>
      <c r="I15" s="135">
        <v>110</v>
      </c>
      <c r="J15" s="130">
        <f t="shared" si="0"/>
        <v>6646</v>
      </c>
    </row>
    <row r="16" spans="1:10" ht="12" customHeight="1">
      <c r="A16" s="129" t="s">
        <v>15</v>
      </c>
      <c r="B16" s="360">
        <v>2031</v>
      </c>
      <c r="C16" s="359">
        <v>655</v>
      </c>
      <c r="D16" s="135">
        <v>39</v>
      </c>
      <c r="E16" s="135">
        <v>1209</v>
      </c>
      <c r="F16" s="135">
        <v>553</v>
      </c>
      <c r="G16" s="135">
        <v>659</v>
      </c>
      <c r="H16" s="135">
        <v>176</v>
      </c>
      <c r="I16" s="135">
        <v>50</v>
      </c>
      <c r="J16" s="130">
        <f t="shared" si="0"/>
        <v>2686</v>
      </c>
    </row>
    <row r="17" spans="1:15" ht="12" customHeight="1">
      <c r="A17" s="129" t="s">
        <v>5</v>
      </c>
      <c r="B17" s="360">
        <v>6504</v>
      </c>
      <c r="C17" s="360">
        <v>3971</v>
      </c>
      <c r="D17" s="135">
        <v>141</v>
      </c>
      <c r="E17" s="135">
        <v>1705</v>
      </c>
      <c r="F17" s="135">
        <v>2245</v>
      </c>
      <c r="G17" s="135">
        <v>5816</v>
      </c>
      <c r="H17" s="135">
        <v>363</v>
      </c>
      <c r="I17" s="135">
        <v>205</v>
      </c>
      <c r="J17" s="130">
        <f t="shared" si="0"/>
        <v>10475</v>
      </c>
    </row>
    <row r="18" spans="1:15" ht="12" customHeight="1">
      <c r="A18" s="129" t="s">
        <v>16</v>
      </c>
      <c r="B18" s="360">
        <v>4425</v>
      </c>
      <c r="C18" s="360">
        <v>1310</v>
      </c>
      <c r="D18" s="135">
        <v>78</v>
      </c>
      <c r="E18" s="135">
        <v>2590</v>
      </c>
      <c r="F18" s="135">
        <v>1115</v>
      </c>
      <c r="G18" s="135">
        <v>1531</v>
      </c>
      <c r="H18" s="135">
        <v>339</v>
      </c>
      <c r="I18" s="135">
        <v>82</v>
      </c>
      <c r="J18" s="130">
        <f t="shared" si="0"/>
        <v>5735</v>
      </c>
    </row>
    <row r="19" spans="1:15" ht="12" customHeight="1">
      <c r="A19" s="129" t="s">
        <v>17</v>
      </c>
      <c r="B19" s="360">
        <v>2089</v>
      </c>
      <c r="C19" s="359">
        <v>545</v>
      </c>
      <c r="D19" s="135">
        <v>33</v>
      </c>
      <c r="E19" s="135">
        <v>1346</v>
      </c>
      <c r="F19" s="135">
        <v>431</v>
      </c>
      <c r="G19" s="135">
        <v>616</v>
      </c>
      <c r="H19" s="135">
        <v>174</v>
      </c>
      <c r="I19" s="135">
        <v>34</v>
      </c>
      <c r="J19" s="130">
        <f t="shared" si="0"/>
        <v>2634</v>
      </c>
    </row>
    <row r="20" spans="1:15" ht="12" customHeight="1">
      <c r="A20" s="129" t="s">
        <v>24</v>
      </c>
      <c r="B20" s="360">
        <v>5770</v>
      </c>
      <c r="C20" s="360">
        <v>1565</v>
      </c>
      <c r="D20" s="135">
        <v>105</v>
      </c>
      <c r="E20" s="135">
        <v>2997</v>
      </c>
      <c r="F20" s="135">
        <v>1950</v>
      </c>
      <c r="G20" s="135">
        <v>1697</v>
      </c>
      <c r="H20" s="135">
        <v>478</v>
      </c>
      <c r="I20" s="135">
        <v>108</v>
      </c>
      <c r="J20" s="130">
        <f t="shared" si="0"/>
        <v>7335</v>
      </c>
    </row>
    <row r="21" spans="1:15" ht="12" customHeight="1">
      <c r="A21" s="129" t="s">
        <v>28</v>
      </c>
      <c r="B21" s="360">
        <v>3882</v>
      </c>
      <c r="C21" s="360">
        <v>1723</v>
      </c>
      <c r="D21" s="135">
        <v>84</v>
      </c>
      <c r="E21" s="135">
        <v>1754</v>
      </c>
      <c r="F21" s="135">
        <v>1114</v>
      </c>
      <c r="G21" s="135">
        <v>2333</v>
      </c>
      <c r="H21" s="135">
        <v>219</v>
      </c>
      <c r="I21" s="135">
        <v>101</v>
      </c>
      <c r="J21" s="130">
        <f t="shared" si="0"/>
        <v>5605</v>
      </c>
    </row>
    <row r="22" spans="1:15" ht="12" customHeight="1">
      <c r="A22" s="129" t="s">
        <v>42</v>
      </c>
      <c r="B22" s="360">
        <v>2109</v>
      </c>
      <c r="C22" s="359">
        <v>565</v>
      </c>
      <c r="D22" s="135">
        <v>35</v>
      </c>
      <c r="E22" s="135">
        <v>1264</v>
      </c>
      <c r="F22" s="135">
        <v>574</v>
      </c>
      <c r="G22" s="135">
        <v>563</v>
      </c>
      <c r="H22" s="135">
        <v>195</v>
      </c>
      <c r="I22" s="135">
        <v>43</v>
      </c>
      <c r="J22" s="130">
        <f t="shared" si="0"/>
        <v>2674</v>
      </c>
    </row>
    <row r="23" spans="1:15" ht="12" customHeight="1">
      <c r="A23" s="129" t="s">
        <v>18</v>
      </c>
      <c r="B23" s="360">
        <v>8474</v>
      </c>
      <c r="C23" s="360">
        <v>3302</v>
      </c>
      <c r="D23" s="135">
        <v>154</v>
      </c>
      <c r="E23" s="135">
        <v>4064</v>
      </c>
      <c r="F23" s="135">
        <v>2496</v>
      </c>
      <c r="G23" s="135">
        <v>4103</v>
      </c>
      <c r="H23" s="135">
        <v>777</v>
      </c>
      <c r="I23" s="135">
        <v>182</v>
      </c>
      <c r="J23" s="130">
        <f t="shared" si="0"/>
        <v>11776</v>
      </c>
      <c r="O23" s="362"/>
    </row>
    <row r="24" spans="1:15" ht="12" customHeight="1">
      <c r="A24" s="129" t="s">
        <v>19</v>
      </c>
      <c r="B24" s="360">
        <v>7609</v>
      </c>
      <c r="C24" s="360">
        <v>4642</v>
      </c>
      <c r="D24" s="135">
        <v>213</v>
      </c>
      <c r="E24" s="135">
        <v>1972</v>
      </c>
      <c r="F24" s="135">
        <v>2799</v>
      </c>
      <c r="G24" s="135">
        <v>6620</v>
      </c>
      <c r="H24" s="135">
        <v>432</v>
      </c>
      <c r="I24" s="135">
        <v>215</v>
      </c>
      <c r="J24" s="130">
        <f t="shared" si="0"/>
        <v>12251</v>
      </c>
    </row>
    <row r="25" spans="1:15" ht="12" customHeight="1">
      <c r="A25" s="129" t="s">
        <v>20</v>
      </c>
      <c r="B25" s="360">
        <v>1742</v>
      </c>
      <c r="C25" s="360">
        <v>1195</v>
      </c>
      <c r="D25" s="135">
        <v>58</v>
      </c>
      <c r="E25" s="135">
        <v>352</v>
      </c>
      <c r="F25" s="135">
        <v>583</v>
      </c>
      <c r="G25" s="135">
        <v>1824</v>
      </c>
      <c r="H25" s="135">
        <v>71</v>
      </c>
      <c r="I25" s="135">
        <v>49</v>
      </c>
      <c r="J25" s="130">
        <f t="shared" si="0"/>
        <v>2937</v>
      </c>
    </row>
    <row r="26" spans="1:15" ht="12" customHeight="1">
      <c r="A26" s="129" t="s">
        <v>40</v>
      </c>
      <c r="B26" s="360">
        <v>3358</v>
      </c>
      <c r="C26" s="360">
        <v>2042</v>
      </c>
      <c r="D26" s="135">
        <v>84</v>
      </c>
      <c r="E26" s="135">
        <v>881</v>
      </c>
      <c r="F26" s="135">
        <v>1062</v>
      </c>
      <c r="G26" s="135">
        <v>3059</v>
      </c>
      <c r="H26" s="135">
        <v>217</v>
      </c>
      <c r="I26" s="135">
        <v>97</v>
      </c>
      <c r="J26" s="130">
        <f t="shared" si="0"/>
        <v>5400</v>
      </c>
    </row>
    <row r="27" spans="1:15" ht="12" customHeight="1">
      <c r="A27" s="129" t="s">
        <v>41</v>
      </c>
      <c r="B27" s="360">
        <v>2828</v>
      </c>
      <c r="C27" s="360">
        <v>1799</v>
      </c>
      <c r="D27" s="135">
        <v>89</v>
      </c>
      <c r="E27" s="135">
        <v>628</v>
      </c>
      <c r="F27" s="135">
        <v>961</v>
      </c>
      <c r="G27" s="135">
        <v>2730</v>
      </c>
      <c r="H27" s="135">
        <v>126</v>
      </c>
      <c r="I27" s="135">
        <v>93</v>
      </c>
      <c r="J27" s="130">
        <f t="shared" si="0"/>
        <v>4627</v>
      </c>
    </row>
    <row r="28" spans="1:15" ht="15" customHeight="1">
      <c r="A28" s="188" t="s">
        <v>21</v>
      </c>
      <c r="B28" s="330">
        <v>88552</v>
      </c>
      <c r="C28" s="330">
        <v>37399</v>
      </c>
      <c r="D28" s="330">
        <v>1868</v>
      </c>
      <c r="E28" s="330">
        <v>38696</v>
      </c>
      <c r="F28" s="330">
        <v>27117</v>
      </c>
      <c r="G28" s="330">
        <v>49588</v>
      </c>
      <c r="H28" s="330">
        <v>6468</v>
      </c>
      <c r="I28" s="330">
        <v>2214</v>
      </c>
      <c r="J28" s="213">
        <f t="shared" si="0"/>
        <v>125951</v>
      </c>
    </row>
    <row r="29" spans="1:15" ht="15" customHeight="1">
      <c r="A29" s="170" t="s">
        <v>38</v>
      </c>
      <c r="B29" s="330">
        <v>519484</v>
      </c>
      <c r="C29" s="330">
        <v>291024</v>
      </c>
      <c r="D29" s="330">
        <v>64509</v>
      </c>
      <c r="E29" s="330">
        <v>196110</v>
      </c>
      <c r="F29" s="330">
        <v>214305</v>
      </c>
      <c r="G29" s="330">
        <v>263116</v>
      </c>
      <c r="H29" s="330">
        <v>56861</v>
      </c>
      <c r="I29" s="330">
        <v>15607</v>
      </c>
      <c r="J29" s="213">
        <f t="shared" si="0"/>
        <v>810508</v>
      </c>
    </row>
    <row r="30" spans="1:15" ht="15" customHeight="1">
      <c r="A30" s="170" t="s">
        <v>39</v>
      </c>
      <c r="B30" s="232">
        <v>216127</v>
      </c>
      <c r="C30" s="232">
        <v>132583</v>
      </c>
      <c r="D30" s="330">
        <v>31989</v>
      </c>
      <c r="E30" s="330">
        <v>70813</v>
      </c>
      <c r="F30" s="330">
        <v>90426</v>
      </c>
      <c r="G30" s="330">
        <v>126621</v>
      </c>
      <c r="H30" s="330">
        <v>24343</v>
      </c>
      <c r="I30" s="330">
        <v>4518</v>
      </c>
      <c r="J30" s="213">
        <f t="shared" si="0"/>
        <v>348710</v>
      </c>
    </row>
    <row r="31" spans="1:15" ht="15" customHeight="1">
      <c r="A31" s="170" t="s">
        <v>71</v>
      </c>
      <c r="B31" s="330">
        <f>SUM(B28:B30)</f>
        <v>824163</v>
      </c>
      <c r="C31" s="330">
        <f t="shared" ref="C31:I31" si="1">SUM(C28:C30)</f>
        <v>461006</v>
      </c>
      <c r="D31" s="330">
        <f t="shared" si="1"/>
        <v>98366</v>
      </c>
      <c r="E31" s="330">
        <f t="shared" si="1"/>
        <v>305619</v>
      </c>
      <c r="F31" s="330">
        <f t="shared" si="1"/>
        <v>331848</v>
      </c>
      <c r="G31" s="330">
        <f t="shared" si="1"/>
        <v>439325</v>
      </c>
      <c r="H31" s="330">
        <f t="shared" si="1"/>
        <v>87672</v>
      </c>
      <c r="I31" s="330">
        <f t="shared" si="1"/>
        <v>22339</v>
      </c>
      <c r="J31" s="213">
        <f t="shared" si="0"/>
        <v>1285169</v>
      </c>
    </row>
    <row r="32" spans="1:15" ht="15" customHeight="1">
      <c r="A32" s="173" t="s">
        <v>72</v>
      </c>
      <c r="B32" s="214">
        <f>B28/B31*100</f>
        <v>10.744476517387943</v>
      </c>
      <c r="C32" s="214">
        <f t="shared" ref="C32:I32" si="2">C28/C31*100</f>
        <v>8.1124757595345827</v>
      </c>
      <c r="D32" s="214">
        <f t="shared" si="2"/>
        <v>1.8990301526950371</v>
      </c>
      <c r="E32" s="214">
        <f t="shared" si="2"/>
        <v>12.661516463308892</v>
      </c>
      <c r="F32" s="214">
        <f t="shared" si="2"/>
        <v>8.1715122586244302</v>
      </c>
      <c r="G32" s="214">
        <f t="shared" si="2"/>
        <v>11.287315768508508</v>
      </c>
      <c r="H32" s="214">
        <f t="shared" si="2"/>
        <v>7.3774979468929649</v>
      </c>
      <c r="I32" s="214">
        <f t="shared" si="2"/>
        <v>9.9109181252518006</v>
      </c>
      <c r="J32" s="334"/>
    </row>
    <row r="33" spans="1:10" s="82" customFormat="1" ht="9" customHeight="1">
      <c r="A33" s="101"/>
      <c r="B33" s="102"/>
      <c r="C33" s="102"/>
      <c r="D33" s="102"/>
      <c r="E33" s="102"/>
      <c r="F33" s="102"/>
      <c r="G33" s="102"/>
      <c r="H33" s="102"/>
      <c r="I33" s="102"/>
      <c r="J33" s="102"/>
    </row>
    <row r="34" spans="1:10" s="86" customFormat="1" ht="9">
      <c r="A34" s="86" t="s">
        <v>161</v>
      </c>
    </row>
    <row r="35" spans="1:10" ht="4.5" customHeight="1"/>
    <row r="36" spans="1:10" ht="12.75" customHeight="1">
      <c r="A36" s="466" t="s">
        <v>60</v>
      </c>
      <c r="B36" s="476" t="s">
        <v>73</v>
      </c>
      <c r="C36" s="476"/>
      <c r="D36" s="476" t="s">
        <v>103</v>
      </c>
      <c r="E36" s="476"/>
      <c r="F36" s="476"/>
      <c r="G36" s="476"/>
      <c r="H36" s="476"/>
      <c r="I36" s="477"/>
      <c r="J36" s="478"/>
    </row>
    <row r="37" spans="1:10" ht="22.5">
      <c r="A37" s="467"/>
      <c r="B37" s="215" t="s">
        <v>6</v>
      </c>
      <c r="C37" s="215" t="s">
        <v>7</v>
      </c>
      <c r="D37" s="215" t="s">
        <v>125</v>
      </c>
      <c r="E37" s="215" t="s">
        <v>31</v>
      </c>
      <c r="F37" s="215" t="s">
        <v>25</v>
      </c>
      <c r="G37" s="215" t="s">
        <v>123</v>
      </c>
      <c r="H37" s="215" t="s">
        <v>26</v>
      </c>
      <c r="I37" s="331" t="s">
        <v>29</v>
      </c>
      <c r="J37" s="478"/>
    </row>
    <row r="38" spans="1:10" ht="12" customHeight="1">
      <c r="A38" s="129" t="s">
        <v>9</v>
      </c>
      <c r="B38" s="216">
        <f>B9/$J9*100</f>
        <v>79.746941511647393</v>
      </c>
      <c r="C38" s="216">
        <f t="shared" ref="C38:I38" si="3">C9/$J9*100</f>
        <v>20.253058488352607</v>
      </c>
      <c r="D38" s="216">
        <f t="shared" si="3"/>
        <v>1.2988101223395341</v>
      </c>
      <c r="E38" s="216">
        <f t="shared" si="3"/>
        <v>48.307357130886544</v>
      </c>
      <c r="F38" s="216">
        <f t="shared" si="3"/>
        <v>21.426177308530249</v>
      </c>
      <c r="G38" s="216">
        <f t="shared" si="3"/>
        <v>20.730685436567789</v>
      </c>
      <c r="H38" s="216">
        <f t="shared" si="3"/>
        <v>6.6616390145801914</v>
      </c>
      <c r="I38" s="217">
        <f t="shared" si="3"/>
        <v>1.5753309870956929</v>
      </c>
      <c r="J38" s="126"/>
    </row>
    <row r="39" spans="1:10" ht="12" customHeight="1">
      <c r="A39" s="129" t="s">
        <v>10</v>
      </c>
      <c r="B39" s="216">
        <f t="shared" ref="B39:I39" si="4">B10/$J10*100</f>
        <v>61.781076066790355</v>
      </c>
      <c r="C39" s="216">
        <f t="shared" si="4"/>
        <v>38.218923933209645</v>
      </c>
      <c r="D39" s="216">
        <f t="shared" si="4"/>
        <v>2.0938245428041347</v>
      </c>
      <c r="E39" s="216">
        <f t="shared" si="4"/>
        <v>15.69043201696263</v>
      </c>
      <c r="F39" s="216">
        <f t="shared" si="4"/>
        <v>20.620196130400213</v>
      </c>
      <c r="G39" s="216">
        <f t="shared" si="4"/>
        <v>55.685131195335281</v>
      </c>
      <c r="H39" s="216">
        <f t="shared" si="4"/>
        <v>4.320169626292075</v>
      </c>
      <c r="I39" s="217">
        <f t="shared" si="4"/>
        <v>1.5902464882056717</v>
      </c>
      <c r="J39" s="126"/>
    </row>
    <row r="40" spans="1:10" ht="12" customHeight="1">
      <c r="A40" s="129" t="s">
        <v>23</v>
      </c>
      <c r="B40" s="216">
        <f t="shared" ref="B40:I40" si="5">B11/$J11*100</f>
        <v>73.637071651090352</v>
      </c>
      <c r="C40" s="216">
        <f t="shared" si="5"/>
        <v>26.362928348909659</v>
      </c>
      <c r="D40" s="216">
        <f t="shared" si="5"/>
        <v>1.4797507788161994</v>
      </c>
      <c r="E40" s="216">
        <f t="shared" si="5"/>
        <v>37.227414330218068</v>
      </c>
      <c r="F40" s="216">
        <f t="shared" si="5"/>
        <v>22.079439252336449</v>
      </c>
      <c r="G40" s="216">
        <f t="shared" si="5"/>
        <v>30.529595015576323</v>
      </c>
      <c r="H40" s="216">
        <f t="shared" si="5"/>
        <v>6.9704049844236753</v>
      </c>
      <c r="I40" s="217">
        <f t="shared" si="5"/>
        <v>1.7133956386292832</v>
      </c>
      <c r="J40" s="126"/>
    </row>
    <row r="41" spans="1:10" ht="12" customHeight="1">
      <c r="A41" s="129" t="s">
        <v>11</v>
      </c>
      <c r="B41" s="216">
        <f t="shared" ref="B41:I41" si="6">B12/$J12*100</f>
        <v>73.988995138629193</v>
      </c>
      <c r="C41" s="216">
        <f t="shared" si="6"/>
        <v>26.0110048613708</v>
      </c>
      <c r="D41" s="216">
        <f t="shared" si="6"/>
        <v>1.3889630856349164</v>
      </c>
      <c r="E41" s="216">
        <f t="shared" si="6"/>
        <v>34.061648592339331</v>
      </c>
      <c r="F41" s="216">
        <f t="shared" si="6"/>
        <v>23.17431486724718</v>
      </c>
      <c r="G41" s="216">
        <f t="shared" si="6"/>
        <v>33.901383620919923</v>
      </c>
      <c r="H41" s="216">
        <f t="shared" si="6"/>
        <v>5.4436668625460758</v>
      </c>
      <c r="I41" s="217">
        <f t="shared" si="6"/>
        <v>2.0300229713125701</v>
      </c>
      <c r="J41" s="126"/>
    </row>
    <row r="42" spans="1:10" ht="12" customHeight="1">
      <c r="A42" s="129" t="s">
        <v>12</v>
      </c>
      <c r="B42" s="216">
        <f t="shared" ref="B42:I42" si="7">B13/$J13*100</f>
        <v>63.676194450239933</v>
      </c>
      <c r="C42" s="216">
        <f t="shared" si="7"/>
        <v>36.323805549760067</v>
      </c>
      <c r="D42" s="216">
        <f t="shared" si="7"/>
        <v>1.4604631754642188</v>
      </c>
      <c r="E42" s="216">
        <f t="shared" si="7"/>
        <v>21.343626121427082</v>
      </c>
      <c r="F42" s="216">
        <f t="shared" si="7"/>
        <v>18.214062174003757</v>
      </c>
      <c r="G42" s="216">
        <f t="shared" si="7"/>
        <v>53.035677029000624</v>
      </c>
      <c r="H42" s="216">
        <f t="shared" si="7"/>
        <v>3.9641143334028794</v>
      </c>
      <c r="I42" s="217">
        <f t="shared" si="7"/>
        <v>1.9820571667014397</v>
      </c>
      <c r="J42" s="126"/>
    </row>
    <row r="43" spans="1:10" ht="12" customHeight="1">
      <c r="A43" s="129" t="s">
        <v>13</v>
      </c>
      <c r="B43" s="216">
        <f t="shared" ref="B43:I43" si="8">B14/$J14*100</f>
        <v>73.485072420928162</v>
      </c>
      <c r="C43" s="216">
        <f t="shared" si="8"/>
        <v>26.514927579071827</v>
      </c>
      <c r="D43" s="216">
        <f t="shared" si="8"/>
        <v>1.3597398758498374</v>
      </c>
      <c r="E43" s="216">
        <f t="shared" si="8"/>
        <v>34.466449896541526</v>
      </c>
      <c r="F43" s="216">
        <f t="shared" si="8"/>
        <v>25.036949453148093</v>
      </c>
      <c r="G43" s="216">
        <f t="shared" si="8"/>
        <v>30.38723026899202</v>
      </c>
      <c r="H43" s="216">
        <f t="shared" si="8"/>
        <v>6.4439846290274909</v>
      </c>
      <c r="I43" s="217">
        <f t="shared" si="8"/>
        <v>2.3056458764410288</v>
      </c>
      <c r="J43" s="126"/>
    </row>
    <row r="44" spans="1:10" ht="12" customHeight="1">
      <c r="A44" s="129" t="s">
        <v>14</v>
      </c>
      <c r="B44" s="216">
        <f t="shared" ref="B44:I44" si="9">B15/$J15*100</f>
        <v>69.27475173036413</v>
      </c>
      <c r="C44" s="216">
        <f t="shared" si="9"/>
        <v>30.72524826963587</v>
      </c>
      <c r="D44" s="216">
        <f t="shared" si="9"/>
        <v>1.609990972013241</v>
      </c>
      <c r="E44" s="216">
        <f t="shared" si="9"/>
        <v>30.935901294011437</v>
      </c>
      <c r="F44" s="216">
        <f t="shared" si="9"/>
        <v>19.169425218176347</v>
      </c>
      <c r="G44" s="216">
        <f t="shared" si="9"/>
        <v>41.558832380379172</v>
      </c>
      <c r="H44" s="216">
        <f t="shared" si="9"/>
        <v>5.0707192296117967</v>
      </c>
      <c r="I44" s="217">
        <f t="shared" si="9"/>
        <v>1.6551309058080048</v>
      </c>
      <c r="J44" s="126"/>
    </row>
    <row r="45" spans="1:10" ht="12" customHeight="1">
      <c r="A45" s="129" t="s">
        <v>15</v>
      </c>
      <c r="B45" s="216">
        <f t="shared" ref="B45:I45" si="10">B16/$J16*100</f>
        <v>75.614296351451969</v>
      </c>
      <c r="C45" s="216">
        <f t="shared" si="10"/>
        <v>24.385703648548027</v>
      </c>
      <c r="D45" s="216">
        <f t="shared" si="10"/>
        <v>1.4519731943410277</v>
      </c>
      <c r="E45" s="216">
        <f t="shared" si="10"/>
        <v>45.011169024571856</v>
      </c>
      <c r="F45" s="216">
        <f t="shared" si="10"/>
        <v>20.588235294117645</v>
      </c>
      <c r="G45" s="216">
        <f t="shared" si="10"/>
        <v>24.53462397617275</v>
      </c>
      <c r="H45" s="216">
        <f t="shared" si="10"/>
        <v>6.5524944154877138</v>
      </c>
      <c r="I45" s="217">
        <f t="shared" si="10"/>
        <v>1.8615040953090096</v>
      </c>
      <c r="J45" s="126"/>
    </row>
    <row r="46" spans="1:10" ht="12" customHeight="1">
      <c r="A46" s="129" t="s">
        <v>5</v>
      </c>
      <c r="B46" s="216">
        <f t="shared" ref="B46:I46" si="11">B17/$J17*100</f>
        <v>62.090692124105004</v>
      </c>
      <c r="C46" s="216">
        <f t="shared" si="11"/>
        <v>37.909307875894989</v>
      </c>
      <c r="D46" s="216">
        <f t="shared" si="11"/>
        <v>1.3460620525059666</v>
      </c>
      <c r="E46" s="216">
        <f t="shared" si="11"/>
        <v>16.276849642004773</v>
      </c>
      <c r="F46" s="216">
        <f t="shared" si="11"/>
        <v>21.43198090692124</v>
      </c>
      <c r="G46" s="216">
        <f t="shared" si="11"/>
        <v>55.522673031026251</v>
      </c>
      <c r="H46" s="216">
        <f t="shared" si="11"/>
        <v>3.4653937947494029</v>
      </c>
      <c r="I46" s="217">
        <f t="shared" si="11"/>
        <v>1.9570405727923628</v>
      </c>
      <c r="J46" s="126"/>
    </row>
    <row r="47" spans="1:10" ht="12" customHeight="1">
      <c r="A47" s="129" t="s">
        <v>16</v>
      </c>
      <c r="B47" s="216">
        <f t="shared" ref="B47:I47" si="12">B18/$J18*100</f>
        <v>77.157802964254572</v>
      </c>
      <c r="C47" s="216">
        <f t="shared" si="12"/>
        <v>22.842197035745425</v>
      </c>
      <c r="D47" s="216">
        <f t="shared" si="12"/>
        <v>1.3600697471665213</v>
      </c>
      <c r="E47" s="216">
        <f t="shared" si="12"/>
        <v>45.161290322580641</v>
      </c>
      <c r="F47" s="216">
        <f t="shared" si="12"/>
        <v>19.442022667829121</v>
      </c>
      <c r="G47" s="216">
        <f t="shared" si="12"/>
        <v>26.695727986050567</v>
      </c>
      <c r="H47" s="216">
        <f t="shared" si="12"/>
        <v>5.9110723626852657</v>
      </c>
      <c r="I47" s="217">
        <f t="shared" si="12"/>
        <v>1.4298169136878816</v>
      </c>
      <c r="J47" s="126"/>
    </row>
    <row r="48" spans="1:10" ht="12" customHeight="1">
      <c r="A48" s="129" t="s">
        <v>17</v>
      </c>
      <c r="B48" s="216">
        <f t="shared" ref="B48:I48" si="13">B19/$J19*100</f>
        <v>79.309035687167807</v>
      </c>
      <c r="C48" s="216">
        <f t="shared" si="13"/>
        <v>20.690964312832193</v>
      </c>
      <c r="D48" s="216">
        <f t="shared" si="13"/>
        <v>1.2528473804100226</v>
      </c>
      <c r="E48" s="216">
        <f t="shared" si="13"/>
        <v>51.100987091875474</v>
      </c>
      <c r="F48" s="216">
        <f t="shared" si="13"/>
        <v>16.362946089597571</v>
      </c>
      <c r="G48" s="216">
        <f t="shared" si="13"/>
        <v>23.386484434320426</v>
      </c>
      <c r="H48" s="216">
        <f t="shared" si="13"/>
        <v>6.6059225512528474</v>
      </c>
      <c r="I48" s="217">
        <f t="shared" si="13"/>
        <v>1.2908124525436599</v>
      </c>
      <c r="J48" s="126"/>
    </row>
    <row r="49" spans="1:10" ht="12" customHeight="1">
      <c r="A49" s="129" t="s">
        <v>24</v>
      </c>
      <c r="B49" s="216">
        <f t="shared" ref="B49:I49" si="14">B20/$J20*100</f>
        <v>78.663940013633265</v>
      </c>
      <c r="C49" s="216">
        <f t="shared" si="14"/>
        <v>21.336059986366735</v>
      </c>
      <c r="D49" s="216">
        <f t="shared" si="14"/>
        <v>1.4314928425357873</v>
      </c>
      <c r="E49" s="216">
        <f t="shared" si="14"/>
        <v>40.858895705521469</v>
      </c>
      <c r="F49" s="216">
        <f t="shared" si="14"/>
        <v>26.584867075664619</v>
      </c>
      <c r="G49" s="216">
        <f t="shared" si="14"/>
        <v>23.135650988411722</v>
      </c>
      <c r="H49" s="216">
        <f t="shared" si="14"/>
        <v>6.5167007498295852</v>
      </c>
      <c r="I49" s="217">
        <f t="shared" si="14"/>
        <v>1.4723926380368098</v>
      </c>
      <c r="J49" s="126"/>
    </row>
    <row r="50" spans="1:10" ht="12" customHeight="1">
      <c r="A50" s="129" t="s">
        <v>28</v>
      </c>
      <c r="B50" s="216">
        <f t="shared" ref="B50:I50" si="15">B21/$J21*100</f>
        <v>69.259589652096338</v>
      </c>
      <c r="C50" s="216">
        <f t="shared" si="15"/>
        <v>30.740410347903659</v>
      </c>
      <c r="D50" s="216">
        <f t="shared" si="15"/>
        <v>1.4986619090098126</v>
      </c>
      <c r="E50" s="216">
        <f t="shared" si="15"/>
        <v>31.293487957181089</v>
      </c>
      <c r="F50" s="216">
        <f t="shared" si="15"/>
        <v>19.875111507582517</v>
      </c>
      <c r="G50" s="216">
        <f t="shared" si="15"/>
        <v>41.623550401427295</v>
      </c>
      <c r="H50" s="216">
        <f t="shared" si="15"/>
        <v>3.907225691347012</v>
      </c>
      <c r="I50" s="217">
        <f t="shared" si="15"/>
        <v>1.8019625334522746</v>
      </c>
      <c r="J50" s="126"/>
    </row>
    <row r="51" spans="1:10" ht="12" customHeight="1">
      <c r="A51" s="129" t="s">
        <v>42</v>
      </c>
      <c r="B51" s="216">
        <f t="shared" ref="B51:I51" si="16">B22/$J22*100</f>
        <v>78.870605833956617</v>
      </c>
      <c r="C51" s="216">
        <f t="shared" si="16"/>
        <v>21.129394166043379</v>
      </c>
      <c r="D51" s="216">
        <f t="shared" si="16"/>
        <v>1.3089005235602094</v>
      </c>
      <c r="E51" s="216">
        <f t="shared" si="16"/>
        <v>47.270007479431563</v>
      </c>
      <c r="F51" s="216">
        <f t="shared" si="16"/>
        <v>21.465968586387437</v>
      </c>
      <c r="G51" s="216">
        <f t="shared" si="16"/>
        <v>21.054599850411368</v>
      </c>
      <c r="H51" s="216">
        <f t="shared" si="16"/>
        <v>7.292445774121167</v>
      </c>
      <c r="I51" s="217">
        <f t="shared" si="16"/>
        <v>1.6080777860882574</v>
      </c>
      <c r="J51" s="126"/>
    </row>
    <row r="52" spans="1:10" ht="12" customHeight="1">
      <c r="A52" s="129" t="s">
        <v>18</v>
      </c>
      <c r="B52" s="216">
        <f t="shared" ref="B52:I52" si="17">B23/$J23*100</f>
        <v>71.95991847826086</v>
      </c>
      <c r="C52" s="216">
        <f t="shared" si="17"/>
        <v>28.040081521739129</v>
      </c>
      <c r="D52" s="216">
        <f t="shared" si="17"/>
        <v>1.3077445652173914</v>
      </c>
      <c r="E52" s="216">
        <f t="shared" si="17"/>
        <v>34.510869565217391</v>
      </c>
      <c r="F52" s="216">
        <f t="shared" si="17"/>
        <v>21.195652173913043</v>
      </c>
      <c r="G52" s="216">
        <f t="shared" si="17"/>
        <v>34.842051630434781</v>
      </c>
      <c r="H52" s="216">
        <f t="shared" si="17"/>
        <v>6.5981657608695645</v>
      </c>
      <c r="I52" s="217">
        <f t="shared" si="17"/>
        <v>1.5455163043478259</v>
      </c>
      <c r="J52" s="126"/>
    </row>
    <row r="53" spans="1:10" ht="12" customHeight="1">
      <c r="A53" s="129" t="s">
        <v>19</v>
      </c>
      <c r="B53" s="216">
        <f t="shared" ref="B53:I53" si="18">B24/$J24*100</f>
        <v>62.109215574238839</v>
      </c>
      <c r="C53" s="216">
        <f t="shared" si="18"/>
        <v>37.890784425761161</v>
      </c>
      <c r="D53" s="216">
        <f t="shared" si="18"/>
        <v>1.7386335809321689</v>
      </c>
      <c r="E53" s="216">
        <f t="shared" si="18"/>
        <v>16.096645171822708</v>
      </c>
      <c r="F53" s="216">
        <f t="shared" si="18"/>
        <v>22.84711452126357</v>
      </c>
      <c r="G53" s="216">
        <f t="shared" si="18"/>
        <v>54.036405191412953</v>
      </c>
      <c r="H53" s="216">
        <f t="shared" si="18"/>
        <v>3.5262427556934131</v>
      </c>
      <c r="I53" s="217">
        <f t="shared" si="18"/>
        <v>1.7549587788751937</v>
      </c>
      <c r="J53" s="126"/>
    </row>
    <row r="54" spans="1:10" ht="12" customHeight="1">
      <c r="A54" s="129" t="s">
        <v>20</v>
      </c>
      <c r="B54" s="216">
        <f t="shared" ref="B54:I54" si="19">B25/$J25*100</f>
        <v>59.312223357167184</v>
      </c>
      <c r="C54" s="216">
        <f t="shared" si="19"/>
        <v>40.687776642832823</v>
      </c>
      <c r="D54" s="216">
        <f t="shared" si="19"/>
        <v>1.9748042219952331</v>
      </c>
      <c r="E54" s="216">
        <f t="shared" si="19"/>
        <v>11.985018726591761</v>
      </c>
      <c r="F54" s="216">
        <f t="shared" si="19"/>
        <v>19.850187265917604</v>
      </c>
      <c r="G54" s="216">
        <f t="shared" si="19"/>
        <v>62.104187946884579</v>
      </c>
      <c r="H54" s="216">
        <f t="shared" si="19"/>
        <v>2.417432754511406</v>
      </c>
      <c r="I54" s="217">
        <f t="shared" si="19"/>
        <v>1.6683690840994212</v>
      </c>
      <c r="J54" s="126"/>
    </row>
    <row r="55" spans="1:10" ht="12" customHeight="1">
      <c r="A55" s="129" t="s">
        <v>40</v>
      </c>
      <c r="B55" s="216">
        <f t="shared" ref="B55:I55" si="20">B26/$J26*100</f>
        <v>62.18518518518519</v>
      </c>
      <c r="C55" s="216">
        <f t="shared" si="20"/>
        <v>37.81481481481481</v>
      </c>
      <c r="D55" s="216">
        <f t="shared" si="20"/>
        <v>1.5555555555555556</v>
      </c>
      <c r="E55" s="216">
        <f t="shared" si="20"/>
        <v>16.314814814814817</v>
      </c>
      <c r="F55" s="216">
        <f t="shared" si="20"/>
        <v>19.666666666666664</v>
      </c>
      <c r="G55" s="216">
        <f t="shared" si="20"/>
        <v>56.648148148148145</v>
      </c>
      <c r="H55" s="216">
        <f t="shared" si="20"/>
        <v>4.0185185185185182</v>
      </c>
      <c r="I55" s="217">
        <f t="shared" si="20"/>
        <v>1.7962962962962963</v>
      </c>
      <c r="J55" s="126"/>
    </row>
    <row r="56" spans="1:10" ht="12" customHeight="1">
      <c r="A56" s="129" t="s">
        <v>41</v>
      </c>
      <c r="B56" s="216">
        <f t="shared" ref="B56:I56" si="21">B27/$J27*100</f>
        <v>61.119515885022693</v>
      </c>
      <c r="C56" s="216">
        <f t="shared" si="21"/>
        <v>38.880484114977307</v>
      </c>
      <c r="D56" s="216">
        <f t="shared" si="21"/>
        <v>1.9234925437648585</v>
      </c>
      <c r="E56" s="216">
        <f t="shared" si="21"/>
        <v>13.572509185217205</v>
      </c>
      <c r="F56" s="216">
        <f t="shared" si="21"/>
        <v>20.769397017505945</v>
      </c>
      <c r="G56" s="216">
        <f t="shared" si="21"/>
        <v>59.001512859304086</v>
      </c>
      <c r="H56" s="216">
        <f t="shared" si="21"/>
        <v>2.7231467473524962</v>
      </c>
      <c r="I56" s="217">
        <f t="shared" si="21"/>
        <v>2.0099416468554137</v>
      </c>
      <c r="J56" s="126"/>
    </row>
    <row r="57" spans="1:10" ht="15" customHeight="1">
      <c r="A57" s="188" t="s">
        <v>21</v>
      </c>
      <c r="B57" s="218">
        <f t="shared" ref="B57:I57" si="22">B28/$J28*100</f>
        <v>70.306706576366992</v>
      </c>
      <c r="C57" s="218">
        <f t="shared" si="22"/>
        <v>29.693293423632998</v>
      </c>
      <c r="D57" s="218">
        <f t="shared" si="22"/>
        <v>1.4831164500480345</v>
      </c>
      <c r="E57" s="218">
        <f t="shared" si="22"/>
        <v>30.723058967376204</v>
      </c>
      <c r="F57" s="218">
        <f t="shared" si="22"/>
        <v>21.529801271923208</v>
      </c>
      <c r="G57" s="218">
        <f t="shared" si="22"/>
        <v>39.370866448063133</v>
      </c>
      <c r="H57" s="218">
        <f t="shared" si="22"/>
        <v>5.1353304062691052</v>
      </c>
      <c r="I57" s="219">
        <f t="shared" si="22"/>
        <v>1.757826456320315</v>
      </c>
      <c r="J57" s="127"/>
    </row>
    <row r="58" spans="1:10" ht="15" customHeight="1">
      <c r="A58" s="170" t="s">
        <v>38</v>
      </c>
      <c r="B58" s="218">
        <f t="shared" ref="B58:I58" si="23">B29/$J29*100</f>
        <v>64.093630167746653</v>
      </c>
      <c r="C58" s="218">
        <f t="shared" si="23"/>
        <v>35.906369832253354</v>
      </c>
      <c r="D58" s="218">
        <f t="shared" si="23"/>
        <v>7.959082451993071</v>
      </c>
      <c r="E58" s="218">
        <f t="shared" si="23"/>
        <v>24.195936375705113</v>
      </c>
      <c r="F58" s="218">
        <f t="shared" si="23"/>
        <v>26.440824766689534</v>
      </c>
      <c r="G58" s="218">
        <f t="shared" si="23"/>
        <v>32.463097218041028</v>
      </c>
      <c r="H58" s="218">
        <f t="shared" si="23"/>
        <v>7.0154767133698863</v>
      </c>
      <c r="I58" s="219">
        <f t="shared" si="23"/>
        <v>1.925582474201365</v>
      </c>
      <c r="J58" s="127"/>
    </row>
    <row r="59" spans="1:10" ht="15" customHeight="1">
      <c r="A59" s="170" t="s">
        <v>39</v>
      </c>
      <c r="B59" s="218">
        <f t="shared" ref="B59:I59" si="24">B30/$J30*100</f>
        <v>61.979008345043162</v>
      </c>
      <c r="C59" s="218">
        <f t="shared" si="24"/>
        <v>38.020991654956845</v>
      </c>
      <c r="D59" s="218">
        <f t="shared" si="24"/>
        <v>9.1735252788850339</v>
      </c>
      <c r="E59" s="218">
        <f t="shared" si="24"/>
        <v>20.307132000802959</v>
      </c>
      <c r="F59" s="218">
        <f t="shared" si="24"/>
        <v>25.931576381520461</v>
      </c>
      <c r="G59" s="218">
        <f t="shared" si="24"/>
        <v>36.311261506696106</v>
      </c>
      <c r="H59" s="218">
        <f t="shared" si="24"/>
        <v>6.9808723581199272</v>
      </c>
      <c r="I59" s="219">
        <f t="shared" si="24"/>
        <v>1.2956324739755098</v>
      </c>
      <c r="J59" s="127"/>
    </row>
    <row r="60" spans="1:10" s="9" customFormat="1" ht="15" customHeight="1">
      <c r="A60" s="170" t="s">
        <v>71</v>
      </c>
      <c r="B60" s="218">
        <f t="shared" ref="B60:I60" si="25">B31/$J31*100</f>
        <v>64.128764388185516</v>
      </c>
      <c r="C60" s="218">
        <f t="shared" si="25"/>
        <v>35.871235611814477</v>
      </c>
      <c r="D60" s="218">
        <f t="shared" si="25"/>
        <v>7.6539350077694062</v>
      </c>
      <c r="E60" s="218">
        <f t="shared" si="25"/>
        <v>23.780452220680704</v>
      </c>
      <c r="F60" s="218">
        <f t="shared" si="25"/>
        <v>25.821351121914702</v>
      </c>
      <c r="G60" s="218">
        <f t="shared" si="25"/>
        <v>34.18422012980394</v>
      </c>
      <c r="H60" s="218">
        <f t="shared" si="25"/>
        <v>6.8218265457694676</v>
      </c>
      <c r="I60" s="219">
        <f t="shared" si="25"/>
        <v>1.7382149740617772</v>
      </c>
      <c r="J60" s="128"/>
    </row>
    <row r="61" spans="1:10" s="86" customFormat="1" ht="9" customHeight="1">
      <c r="J61" s="119"/>
    </row>
    <row r="62" spans="1:10" s="86" customFormat="1" ht="9">
      <c r="A62" s="86" t="s">
        <v>161</v>
      </c>
    </row>
  </sheetData>
  <mergeCells count="8">
    <mergeCell ref="J7:J8"/>
    <mergeCell ref="A36:A37"/>
    <mergeCell ref="A7:A8"/>
    <mergeCell ref="B7:C7"/>
    <mergeCell ref="B36:C36"/>
    <mergeCell ref="D7:I7"/>
    <mergeCell ref="D36:I36"/>
    <mergeCell ref="J36:J37"/>
  </mergeCells>
  <phoneticPr fontId="6" type="noConversion"/>
  <hyperlinks>
    <hyperlink ref="J1" location="F!A1" display="Retour au menu" xr:uid="{00000000-0004-0000-13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39</vt:i4>
      </vt:variant>
    </vt:vector>
  </HeadingPairs>
  <TitlesOfParts>
    <vt:vector size="59" baseType="lpstr">
      <vt:lpstr>F</vt:lpstr>
      <vt:lpstr>F.1.1</vt:lpstr>
      <vt:lpstr>F.1.2</vt:lpstr>
      <vt:lpstr>F.1.3</vt:lpstr>
      <vt:lpstr>F.2.1</vt:lpstr>
      <vt:lpstr>F.2.2</vt:lpstr>
      <vt:lpstr>F.2.2.1</vt:lpstr>
      <vt:lpstr>F.2.2.2</vt:lpstr>
      <vt:lpstr>F.2.2.3</vt:lpstr>
      <vt:lpstr>F.2.2.4</vt:lpstr>
      <vt:lpstr>F.3.1</vt:lpstr>
      <vt:lpstr>F.3.2</vt:lpstr>
      <vt:lpstr>F.4.1</vt:lpstr>
      <vt:lpstr>F.4.2</vt:lpstr>
      <vt:lpstr>F.4.3</vt:lpstr>
      <vt:lpstr>F.5.1</vt:lpstr>
      <vt:lpstr>F.5.2</vt:lpstr>
      <vt:lpstr>F.5.3</vt:lpstr>
      <vt:lpstr>F.6.1</vt:lpstr>
      <vt:lpstr>F.6.2</vt:lpstr>
      <vt:lpstr>F.1.1!Impression_des_titres</vt:lpstr>
      <vt:lpstr>F.1.2!Impression_des_titres</vt:lpstr>
      <vt:lpstr>F.1.3!Impression_des_titres</vt:lpstr>
      <vt:lpstr>F.2.1!Impression_des_titres</vt:lpstr>
      <vt:lpstr>F.2.2!Impression_des_titres</vt:lpstr>
      <vt:lpstr>F.2.2.1!Impression_des_titres</vt:lpstr>
      <vt:lpstr>F.2.2.2!Impression_des_titres</vt:lpstr>
      <vt:lpstr>F.2.2.3!Impression_des_titres</vt:lpstr>
      <vt:lpstr>F.2.2.4!Impression_des_titres</vt:lpstr>
      <vt:lpstr>F.3.1!Impression_des_titres</vt:lpstr>
      <vt:lpstr>F.3.2!Impression_des_titres</vt:lpstr>
      <vt:lpstr>F.4.1!Impression_des_titres</vt:lpstr>
      <vt:lpstr>F.4.2!Impression_des_titres</vt:lpstr>
      <vt:lpstr>F.4.3!Impression_des_titres</vt:lpstr>
      <vt:lpstr>F.5.1!Impression_des_titres</vt:lpstr>
      <vt:lpstr>F.5.2!Impression_des_titres</vt:lpstr>
      <vt:lpstr>F.5.3!Impression_des_titres</vt:lpstr>
      <vt:lpstr>F.6.1!Impression_des_titres</vt:lpstr>
      <vt:lpstr>F.6.2!Impression_des_titres</vt:lpstr>
      <vt:lpstr>F!Zone_d_impression</vt:lpstr>
      <vt:lpstr>F.1.1!Zone_d_impression</vt:lpstr>
      <vt:lpstr>F.1.2!Zone_d_impression</vt:lpstr>
      <vt:lpstr>F.1.3!Zone_d_impression</vt:lpstr>
      <vt:lpstr>F.2.1!Zone_d_impression</vt:lpstr>
      <vt:lpstr>F.2.2!Zone_d_impression</vt:lpstr>
      <vt:lpstr>F.2.2.1!Zone_d_impression</vt:lpstr>
      <vt:lpstr>F.2.2.2!Zone_d_impression</vt:lpstr>
      <vt:lpstr>F.2.2.3!Zone_d_impression</vt:lpstr>
      <vt:lpstr>F.2.2.4!Zone_d_impression</vt:lpstr>
      <vt:lpstr>F.3.1!Zone_d_impression</vt:lpstr>
      <vt:lpstr>F.3.2!Zone_d_impression</vt:lpstr>
      <vt:lpstr>F.4.1!Zone_d_impression</vt:lpstr>
      <vt:lpstr>F.4.2!Zone_d_impression</vt:lpstr>
      <vt:lpstr>F.4.3!Zone_d_impression</vt:lpstr>
      <vt:lpstr>F.5.1!Zone_d_impression</vt:lpstr>
      <vt:lpstr>F.5.2!Zone_d_impression</vt:lpstr>
      <vt:lpstr>F.5.3!Zone_d_impression</vt:lpstr>
      <vt:lpstr>F.6.1!Zone_d_impression</vt:lpstr>
      <vt:lpstr>F.6.2!Zone_d_impression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Caractéristiques des communes de la Région bruxelloise</dc:title>
  <dc:creator>BERTRAND Amandine</dc:creator>
  <cp:lastModifiedBy>LAI The man</cp:lastModifiedBy>
  <cp:lastPrinted>2025-10-15T14:54:59Z</cp:lastPrinted>
  <dcterms:created xsi:type="dcterms:W3CDTF">2003-10-14T14:35:20Z</dcterms:created>
  <dcterms:modified xsi:type="dcterms:W3CDTF">2025-10-15T14:55:23Z</dcterms:modified>
</cp:coreProperties>
</file>